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Z:\Невкина\Мои документы\Бюджет 2024 - 2026\БЮДЖЕТ в минфин на согласование проект бюджета 2024-2026\ИЗМЕНЕНИЯ БЮДЖЕТ 2024\Изменения октябрь\"/>
    </mc:Choice>
  </mc:AlternateContent>
  <xr:revisionPtr revIDLastSave="0" documentId="13_ncr:1_{33A793FB-3B42-4EE6-B2B5-D34C7CB21373}" xr6:coauthVersionLast="47" xr6:coauthVersionMax="47" xr10:uidLastSave="{00000000-0000-0000-0000-000000000000}"/>
  <bookViews>
    <workbookView xWindow="-120" yWindow="-120" windowWidth="29040" windowHeight="15840" tabRatio="637" activeTab="5" xr2:uid="{00000000-000D-0000-FFFF-FFFF00000000}"/>
  </bookViews>
  <sheets>
    <sheet name="Приложение 2 " sheetId="2" r:id="rId1"/>
    <sheet name="Приложение 3" sheetId="3" r:id="rId2"/>
    <sheet name="Приложение 4" sheetId="4" r:id="rId3"/>
    <sheet name="Приложение 5" sheetId="5" r:id="rId4"/>
    <sheet name="Приложение 6" sheetId="6" r:id="rId5"/>
    <sheet name="Приложение 7" sheetId="7" r:id="rId6"/>
    <sheet name="приложение 8" sheetId="8" r:id="rId7"/>
  </sheets>
  <definedNames>
    <definedName name="_xlnm._FilterDatabase" localSheetId="1" hidden="1">'Приложение 3'!$A$7:$L$544</definedName>
    <definedName name="_xlnm._FilterDatabase" localSheetId="2" hidden="1">'Приложение 4'!$A$7:$L$520</definedName>
    <definedName name="_xlnm._FilterDatabase" localSheetId="3" hidden="1">'Приложение 5'!$A$7:$L$779</definedName>
    <definedName name="_xlnm._FilterDatabase" localSheetId="4" hidden="1">'Приложение 6'!$A$7:$K$12</definedName>
    <definedName name="Z_146E8F15_80AC_4549_8E02_D6058BD21F29_.wvu.FilterData" localSheetId="1" hidden="1">'Приложение 3'!$A$2:$L$544</definedName>
    <definedName name="Z_146E8F15_80AC_4549_8E02_D6058BD21F29_.wvu.FilterData" localSheetId="2" hidden="1">'Приложение 4'!$A$2:$K$520</definedName>
    <definedName name="Z_146E8F15_80AC_4549_8E02_D6058BD21F29_.wvu.FilterData" localSheetId="3" hidden="1">'Приложение 5'!$A$7:$L$264</definedName>
    <definedName name="Z_146E8F15_80AC_4549_8E02_D6058BD21F29_.wvu.FilterData" localSheetId="4" hidden="1">'Приложение 6'!$A$7:$K$12</definedName>
    <definedName name="Z_146E8F15_80AC_4549_8E02_D6058BD21F29_.wvu.PrintArea" localSheetId="0" hidden="1">'Приложение 2 '!$A$2:$E$64</definedName>
    <definedName name="Z_146E8F15_80AC_4549_8E02_D6058BD21F29_.wvu.PrintArea" localSheetId="5" hidden="1">'Приложение 7'!$B$2:$E$29</definedName>
    <definedName name="Z_19CB0AB9_264A_4C02_96AC_801923D45B3A_.wvu.FilterData" localSheetId="1" hidden="1">'Приложение 3'!$A$7:$L$544</definedName>
    <definedName name="Z_19CB0AB9_264A_4C02_96AC_801923D45B3A_.wvu.FilterData" localSheetId="2" hidden="1">'Приложение 4'!$A$7:$L$520</definedName>
    <definedName name="Z_19CB0AB9_264A_4C02_96AC_801923D45B3A_.wvu.FilterData" localSheetId="3" hidden="1">'Приложение 5'!$A$7:$L$779</definedName>
    <definedName name="Z_1F1289EE_F3DA_4F9E_9F23_CD1DBBB60441_.wvu.FilterData" localSheetId="2" hidden="1">'Приложение 4'!$A$2:$K$520</definedName>
    <definedName name="Z_2EE6EB00_C2BB_404A_98A6_E66B3D281ECF_.wvu.FilterData" localSheetId="1" hidden="1">'Приложение 3'!$A$7:$L$308</definedName>
    <definedName name="Z_2EE6EB00_C2BB_404A_98A6_E66B3D281ECF_.wvu.FilterData" localSheetId="2" hidden="1">'Приложение 4'!$A$7:$O$283</definedName>
    <definedName name="Z_2EE6EB00_C2BB_404A_98A6_E66B3D281ECF_.wvu.FilterData" localSheetId="3" hidden="1">'Приложение 5'!$A$7:$L$264</definedName>
    <definedName name="Z_2EE6EB00_C2BB_404A_98A6_E66B3D281ECF_.wvu.FilterData" localSheetId="4" hidden="1">'Приложение 6'!$A$7:$K$12</definedName>
    <definedName name="Z_2EE6EB00_C2BB_404A_98A6_E66B3D281ECF_.wvu.PrintArea" localSheetId="0" hidden="1">'Приложение 2 '!$A$2:$E$64</definedName>
    <definedName name="Z_2EE6EB00_C2BB_404A_98A6_E66B3D281ECF_.wvu.PrintArea" localSheetId="5" hidden="1">'Приложение 7'!$B$2:$E$29</definedName>
    <definedName name="Z_81558BDF_55DB_4F10_A797_FD06B4DBF865_.wvu.Cols" localSheetId="5" hidden="1">'Приложение 7'!$A:$A</definedName>
    <definedName name="Z_81558BDF_55DB_4F10_A797_FD06B4DBF865_.wvu.FilterData" localSheetId="1" hidden="1">'Приложение 3'!$A$7:$L$544</definedName>
    <definedName name="Z_81558BDF_55DB_4F10_A797_FD06B4DBF865_.wvu.FilterData" localSheetId="2" hidden="1">'Приложение 4'!$A$7:$L$520</definedName>
    <definedName name="Z_81558BDF_55DB_4F10_A797_FD06B4DBF865_.wvu.FilterData" localSheetId="3" hidden="1">'Приложение 5'!$A$7:$L$779</definedName>
    <definedName name="Z_81558BDF_55DB_4F10_A797_FD06B4DBF865_.wvu.FilterData" localSheetId="4" hidden="1">'Приложение 6'!$A$7:$K$12</definedName>
    <definedName name="Z_81558BDF_55DB_4F10_A797_FD06B4DBF865_.wvu.PrintArea" localSheetId="0" hidden="1">'Приложение 2 '!$A$2:$E$64</definedName>
    <definedName name="Z_81558BDF_55DB_4F10_A797_FD06B4DBF865_.wvu.PrintArea" localSheetId="1" hidden="1">'Приложение 3'!$A$2:$L$546</definedName>
    <definedName name="Z_81558BDF_55DB_4F10_A797_FD06B4DBF865_.wvu.PrintArea" localSheetId="2" hidden="1">'Приложение 4'!$A$2:$K$520</definedName>
    <definedName name="Z_81558BDF_55DB_4F10_A797_FD06B4DBF865_.wvu.PrintArea" localSheetId="3" hidden="1">'Приложение 5'!$A$2:$L$779</definedName>
    <definedName name="Z_81558BDF_55DB_4F10_A797_FD06B4DBF865_.wvu.PrintArea" localSheetId="4" hidden="1">'Приложение 6'!$A$2:$K$16</definedName>
    <definedName name="Z_81558BDF_55DB_4F10_A797_FD06B4DBF865_.wvu.PrintArea" localSheetId="5" hidden="1">'Приложение 7'!$B$2:$E$40</definedName>
    <definedName name="Z_81558BDF_55DB_4F10_A797_FD06B4DBF865_.wvu.PrintArea" localSheetId="6" hidden="1">'приложение 8'!$A$2:$E$29</definedName>
    <definedName name="Z_81558BDF_55DB_4F10_A797_FD06B4DBF865_.wvu.Rows" localSheetId="5" hidden="1">'Приложение 7'!$81:$83,'Приложение 7'!$97:$99,'Приложение 7'!$113:$113,'Приложение 7'!$115:$115,'Приложение 7'!$118:$118</definedName>
    <definedName name="Z_D2A2E364_7F41_4DF0_B445_F266635B8190_.wvu.Cols" localSheetId="5" hidden="1">'Приложение 7'!$A:$A</definedName>
    <definedName name="Z_D2A2E364_7F41_4DF0_B445_F266635B8190_.wvu.FilterData" localSheetId="1" hidden="1">'Приложение 3'!$A$7:$L$544</definedName>
    <definedName name="Z_D2A2E364_7F41_4DF0_B445_F266635B8190_.wvu.FilterData" localSheetId="2" hidden="1">'Приложение 4'!$A$7:$L$520</definedName>
    <definedName name="Z_D2A2E364_7F41_4DF0_B445_F266635B8190_.wvu.FilterData" localSheetId="3" hidden="1">'Приложение 5'!$A$7:$L$779</definedName>
    <definedName name="Z_D2A2E364_7F41_4DF0_B445_F266635B8190_.wvu.FilterData" localSheetId="4" hidden="1">'Приложение 6'!$A$7:$K$12</definedName>
    <definedName name="Z_D2A2E364_7F41_4DF0_B445_F266635B8190_.wvu.PrintArea" localSheetId="0" hidden="1">'Приложение 2 '!$A$2:$E$64</definedName>
    <definedName name="Z_D2A2E364_7F41_4DF0_B445_F266635B8190_.wvu.PrintArea" localSheetId="1" hidden="1">'Приложение 3'!$A$2:$L$546</definedName>
    <definedName name="Z_D2A2E364_7F41_4DF0_B445_F266635B8190_.wvu.PrintArea" localSheetId="2" hidden="1">'Приложение 4'!$A$2:$K$520</definedName>
    <definedName name="Z_D2A2E364_7F41_4DF0_B445_F266635B8190_.wvu.PrintArea" localSheetId="3" hidden="1">'Приложение 5'!$A$2:$L$779</definedName>
    <definedName name="Z_D2A2E364_7F41_4DF0_B445_F266635B8190_.wvu.PrintArea" localSheetId="4" hidden="1">'Приложение 6'!$A$2:$K$16</definedName>
    <definedName name="Z_D2A2E364_7F41_4DF0_B445_F266635B8190_.wvu.PrintArea" localSheetId="5" hidden="1">'Приложение 7'!$B$2:$E$40</definedName>
    <definedName name="Z_D2A2E364_7F41_4DF0_B445_F266635B8190_.wvu.PrintArea" localSheetId="6" hidden="1">'приложение 8'!$A$2:$E$29</definedName>
    <definedName name="Z_D7437CF1_D31F_4DF2_9399_AF82B3DFFC54_.wvu.Cols" localSheetId="5" hidden="1">'Приложение 7'!$A:$A</definedName>
    <definedName name="Z_D7437CF1_D31F_4DF2_9399_AF82B3DFFC54_.wvu.FilterData" localSheetId="1" hidden="1">'Приложение 3'!$A$7:$L$544</definedName>
    <definedName name="Z_D7437CF1_D31F_4DF2_9399_AF82B3DFFC54_.wvu.FilterData" localSheetId="2" hidden="1">'Приложение 4'!$A$7:$L$520</definedName>
    <definedName name="Z_D7437CF1_D31F_4DF2_9399_AF82B3DFFC54_.wvu.FilterData" localSheetId="3" hidden="1">'Приложение 5'!$A$7:$L$779</definedName>
    <definedName name="Z_D7437CF1_D31F_4DF2_9399_AF82B3DFFC54_.wvu.FilterData" localSheetId="4" hidden="1">'Приложение 6'!$A$7:$K$12</definedName>
    <definedName name="Z_D7437CF1_D31F_4DF2_9399_AF82B3DFFC54_.wvu.PrintArea" localSheetId="0" hidden="1">'Приложение 2 '!$A$2:$E$64</definedName>
    <definedName name="Z_D7437CF1_D31F_4DF2_9399_AF82B3DFFC54_.wvu.PrintArea" localSheetId="1" hidden="1">'Приложение 3'!$A$2:$L$546</definedName>
    <definedName name="Z_D7437CF1_D31F_4DF2_9399_AF82B3DFFC54_.wvu.PrintArea" localSheetId="2" hidden="1">'Приложение 4'!$A$2:$K$520</definedName>
    <definedName name="Z_D7437CF1_D31F_4DF2_9399_AF82B3DFFC54_.wvu.PrintArea" localSheetId="3" hidden="1">'Приложение 5'!$A$2:$L$779</definedName>
    <definedName name="Z_D7437CF1_D31F_4DF2_9399_AF82B3DFFC54_.wvu.PrintArea" localSheetId="4" hidden="1">'Приложение 6'!$A$2:$K$16</definedName>
    <definedName name="Z_D7437CF1_D31F_4DF2_9399_AF82B3DFFC54_.wvu.PrintArea" localSheetId="5" hidden="1">'Приложение 7'!$B$2:$E$40</definedName>
    <definedName name="Z_D7437CF1_D31F_4DF2_9399_AF82B3DFFC54_.wvu.PrintArea" localSheetId="6" hidden="1">'приложение 8'!$A$2:$E$29</definedName>
    <definedName name="Z_D7437CF1_D31F_4DF2_9399_AF82B3DFFC54_.wvu.Rows" localSheetId="5" hidden="1">'Приложение 7'!#REF!,'Приложение 7'!#REF!,'Приложение 7'!$81:$83,'Приложение 7'!$97:$99,'Приложение 7'!$113:$113,'Приложение 7'!$115:$115,'Приложение 7'!$118:$118</definedName>
    <definedName name="Z_E262048E_84F9_43BC_A071_99F77224052B_.wvu.FilterData" localSheetId="3" hidden="1">'Приложение 5'!$A$7:$L$264</definedName>
    <definedName name="Z_E262048E_84F9_43BC_A071_99F77224052B_.wvu.FilterData" localSheetId="4" hidden="1">'Приложение 6'!$A$7:$K$12</definedName>
    <definedName name="_xlnm.Print_Area" localSheetId="0">'Приложение 2 '!$A$1:$E$71</definedName>
    <definedName name="_xlnm.Print_Area" localSheetId="1">'Приложение 3'!$A$1:$L$546</definedName>
    <definedName name="_xlnm.Print_Area" localSheetId="2">'Приложение 4'!$A$1:$K$520</definedName>
    <definedName name="_xlnm.Print_Area" localSheetId="3">'Приложение 5'!$A$1:$L$779</definedName>
    <definedName name="_xlnm.Print_Area" localSheetId="4">'Приложение 6'!$A$1:$K$19</definedName>
    <definedName name="_xlnm.Print_Area" localSheetId="5">'Приложение 7'!$B$1:$E$66</definedName>
    <definedName name="_xlnm.Print_Area" localSheetId="6">'приложение 8'!$A$1:$E$29</definedName>
  </definedNames>
  <calcPr calcId="191029" refMode="R1C1"/>
  <customWorkbookViews>
    <customWorkbookView name="Nevkina - Личное представление" guid="{81558BDF-55DB-4F10-A797-FD06B4DBF865}" mergeInterval="0" personalView="1" maximized="1" xWindow="1" yWindow="1" windowWidth="1916" windowHeight="850" tabRatio="637" activeSheetId="3" showComments="commIndAndComment"/>
    <customWorkbookView name="Сазонова Инна Сергеевна - Личное представление" guid="{2EE6EB00-C2BB-404A-98A6-E66B3D281ECF}" mergeInterval="0" personalView="1" maximized="1" xWindow="1" yWindow="1" windowWidth="1916" windowHeight="850" tabRatio="960" activeSheetId="3"/>
    <customWorkbookView name="Murashov - Личное представление" guid="{146E8F15-80AC-4549-8E02-D6058BD21F29}" mergeInterval="0" personalView="1" maximized="1" xWindow="1" yWindow="1" windowWidth="1276" windowHeight="794" tabRatio="960" activeSheetId="3"/>
    <customWorkbookView name="Савинова Нина Николаевна - Личное представление" guid="{D7437CF1-D31F-4DF2-9399-AF82B3DFFC54}" mergeInterval="0" personalView="1" maximized="1" xWindow="1" yWindow="1" windowWidth="1916" windowHeight="804" tabRatio="637" activeSheetId="1"/>
    <customWorkbookView name="Цыплова Таисия Васильевна - Личное представление" guid="{D2A2E364-7F41-4DF0-B445-F266635B8190}" mergeInterval="0" personalView="1" maximized="1" xWindow="1" yWindow="1" windowWidth="1916" windowHeight="850" tabRatio="637" activeSheetId="7"/>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3" i="5" l="1"/>
  <c r="L52" i="5" s="1"/>
  <c r="L51" i="5" s="1"/>
  <c r="L50" i="5" s="1"/>
  <c r="L49" i="5" s="1"/>
  <c r="L48" i="5" s="1"/>
  <c r="K53" i="5"/>
  <c r="K52" i="5" s="1"/>
  <c r="K51" i="5" s="1"/>
  <c r="K50" i="5" s="1"/>
  <c r="K49" i="5" s="1"/>
  <c r="K48" i="5" s="1"/>
  <c r="J53" i="5"/>
  <c r="J52" i="5" s="1"/>
  <c r="J51" i="5" s="1"/>
  <c r="J50" i="5" s="1"/>
  <c r="J49" i="5" s="1"/>
  <c r="J48" i="5" s="1"/>
  <c r="K324" i="4"/>
  <c r="K323" i="4" s="1"/>
  <c r="K322" i="4" s="1"/>
  <c r="J324" i="4"/>
  <c r="J323" i="4" s="1"/>
  <c r="J322" i="4" s="1"/>
  <c r="I324" i="4"/>
  <c r="I323" i="4" s="1"/>
  <c r="I322" i="4" s="1"/>
  <c r="L415" i="3"/>
  <c r="L414" i="3" s="1"/>
  <c r="K415" i="3"/>
  <c r="K414" i="3" s="1"/>
  <c r="J415" i="3"/>
  <c r="J414" i="3" s="1"/>
  <c r="C56" i="2"/>
  <c r="E57" i="2"/>
  <c r="D57" i="2"/>
  <c r="C57" i="2"/>
  <c r="L534" i="5"/>
  <c r="L533" i="5" s="1"/>
  <c r="L532" i="5" s="1"/>
  <c r="L531" i="5" s="1"/>
  <c r="L530" i="5" s="1"/>
  <c r="L529" i="5" s="1"/>
  <c r="L528" i="5" s="1"/>
  <c r="K534" i="5"/>
  <c r="K533" i="5" s="1"/>
  <c r="K532" i="5" s="1"/>
  <c r="K531" i="5" s="1"/>
  <c r="K530" i="5" s="1"/>
  <c r="K529" i="5" s="1"/>
  <c r="K528" i="5" s="1"/>
  <c r="J534" i="5"/>
  <c r="J533" i="5" s="1"/>
  <c r="J532" i="5" s="1"/>
  <c r="J531" i="5" s="1"/>
  <c r="J530" i="5" s="1"/>
  <c r="J529" i="5" s="1"/>
  <c r="J528" i="5" s="1"/>
  <c r="L649" i="5"/>
  <c r="L648" i="5" s="1"/>
  <c r="L647" i="5" s="1"/>
  <c r="L646" i="5" s="1"/>
  <c r="L645" i="5" s="1"/>
  <c r="L644" i="5" s="1"/>
  <c r="K649" i="5"/>
  <c r="K648" i="5" s="1"/>
  <c r="K647" i="5" s="1"/>
  <c r="K646" i="5" s="1"/>
  <c r="K645" i="5" s="1"/>
  <c r="K644" i="5" s="1"/>
  <c r="J649" i="5"/>
  <c r="J648" i="5" s="1"/>
  <c r="J647" i="5" s="1"/>
  <c r="J646" i="5" s="1"/>
  <c r="J645" i="5" s="1"/>
  <c r="J644" i="5" s="1"/>
  <c r="L403" i="5"/>
  <c r="L402" i="5" s="1"/>
  <c r="L401" i="5" s="1"/>
  <c r="L400" i="5" s="1"/>
  <c r="L399" i="5" s="1"/>
  <c r="L398" i="5" s="1"/>
  <c r="K403" i="5"/>
  <c r="K402" i="5" s="1"/>
  <c r="K401" i="5" s="1"/>
  <c r="K400" i="5" s="1"/>
  <c r="K399" i="5" s="1"/>
  <c r="K398" i="5" s="1"/>
  <c r="J403" i="5"/>
  <c r="J402" i="5" s="1"/>
  <c r="J401" i="5" s="1"/>
  <c r="J400" i="5" s="1"/>
  <c r="J399" i="5" s="1"/>
  <c r="J398" i="5" s="1"/>
  <c r="L607" i="5"/>
  <c r="L606" i="5" s="1"/>
  <c r="L605" i="5" s="1"/>
  <c r="L604" i="5" s="1"/>
  <c r="L603" i="5" s="1"/>
  <c r="L602" i="5" s="1"/>
  <c r="K607" i="5"/>
  <c r="K606" i="5" s="1"/>
  <c r="K605" i="5" s="1"/>
  <c r="K604" i="5" s="1"/>
  <c r="K603" i="5" s="1"/>
  <c r="K602" i="5" s="1"/>
  <c r="J607" i="5"/>
  <c r="J606" i="5" s="1"/>
  <c r="J605" i="5" s="1"/>
  <c r="J604" i="5" s="1"/>
  <c r="J603" i="5" s="1"/>
  <c r="J602" i="5" s="1"/>
  <c r="L572" i="5"/>
  <c r="K572" i="5"/>
  <c r="L577" i="5"/>
  <c r="K577" i="5"/>
  <c r="J577" i="5"/>
  <c r="J576" i="5" s="1"/>
  <c r="J575" i="5" s="1"/>
  <c r="J574" i="5" s="1"/>
  <c r="J573" i="5" s="1"/>
  <c r="J572" i="5" s="1"/>
  <c r="L548" i="5"/>
  <c r="L547" i="5" s="1"/>
  <c r="L546" i="5" s="1"/>
  <c r="L545" i="5" s="1"/>
  <c r="L544" i="5" s="1"/>
  <c r="L543" i="5" s="1"/>
  <c r="K548" i="5"/>
  <c r="K547" i="5" s="1"/>
  <c r="K546" i="5" s="1"/>
  <c r="K545" i="5" s="1"/>
  <c r="K544" i="5" s="1"/>
  <c r="K543" i="5" s="1"/>
  <c r="J548" i="5"/>
  <c r="J547" i="5" s="1"/>
  <c r="J546" i="5" s="1"/>
  <c r="J545" i="5" s="1"/>
  <c r="J544" i="5" s="1"/>
  <c r="J543" i="5" s="1"/>
  <c r="K148" i="4"/>
  <c r="K147" i="4" s="1"/>
  <c r="K146" i="4" s="1"/>
  <c r="J148" i="4"/>
  <c r="J147" i="4" s="1"/>
  <c r="J146" i="4" s="1"/>
  <c r="I148" i="4"/>
  <c r="I147" i="4" s="1"/>
  <c r="I146" i="4" s="1"/>
  <c r="K303" i="4"/>
  <c r="K302" i="4" s="1"/>
  <c r="K301" i="4" s="1"/>
  <c r="K300" i="4" s="1"/>
  <c r="K299" i="4" s="1"/>
  <c r="J303" i="4"/>
  <c r="J302" i="4" s="1"/>
  <c r="J301" i="4" s="1"/>
  <c r="J300" i="4" s="1"/>
  <c r="J299" i="4" s="1"/>
  <c r="I303" i="4"/>
  <c r="I302" i="4" s="1"/>
  <c r="I301" i="4" s="1"/>
  <c r="I300" i="4" s="1"/>
  <c r="I299" i="4" s="1"/>
  <c r="K113" i="4"/>
  <c r="K112" i="4" s="1"/>
  <c r="K111" i="4" s="1"/>
  <c r="J113" i="4"/>
  <c r="J112" i="4" s="1"/>
  <c r="J111" i="4" s="1"/>
  <c r="I113" i="4"/>
  <c r="I112" i="4" s="1"/>
  <c r="I111" i="4" s="1"/>
  <c r="K76" i="4"/>
  <c r="K75" i="4" s="1"/>
  <c r="K74" i="4" s="1"/>
  <c r="J76" i="4"/>
  <c r="J75" i="4" s="1"/>
  <c r="J74" i="4" s="1"/>
  <c r="I76" i="4"/>
  <c r="I75" i="4" s="1"/>
  <c r="I74" i="4" s="1"/>
  <c r="K61" i="4"/>
  <c r="K60" i="4" s="1"/>
  <c r="K59" i="4" s="1"/>
  <c r="J61" i="4"/>
  <c r="J60" i="4" s="1"/>
  <c r="J59" i="4" s="1"/>
  <c r="I61" i="4"/>
  <c r="I60" i="4" s="1"/>
  <c r="I59" i="4" s="1"/>
  <c r="L48" i="3"/>
  <c r="L47" i="3" s="1"/>
  <c r="K48" i="3"/>
  <c r="K47" i="3" s="1"/>
  <c r="K18" i="4"/>
  <c r="K17" i="4" s="1"/>
  <c r="K16" i="4" s="1"/>
  <c r="J18" i="4"/>
  <c r="J17" i="4" s="1"/>
  <c r="J16" i="4" s="1"/>
  <c r="I18" i="4"/>
  <c r="I17" i="4" s="1"/>
  <c r="I16" i="4" s="1"/>
  <c r="L18" i="3"/>
  <c r="L17" i="3" s="1"/>
  <c r="K18" i="3"/>
  <c r="K17" i="3" s="1"/>
  <c r="L274" i="3"/>
  <c r="L273" i="3" s="1"/>
  <c r="K274" i="3"/>
  <c r="K273" i="3" s="1"/>
  <c r="J274" i="3" l="1"/>
  <c r="J273" i="3" s="1"/>
  <c r="L108" i="3"/>
  <c r="L107" i="3" s="1"/>
  <c r="K108" i="3"/>
  <c r="K107" i="3" s="1"/>
  <c r="J108" i="3"/>
  <c r="J107" i="3" s="1"/>
  <c r="L354" i="3"/>
  <c r="L353" i="3" s="1"/>
  <c r="K354" i="3"/>
  <c r="K353" i="3" s="1"/>
  <c r="J354" i="3"/>
  <c r="J353" i="3" s="1"/>
  <c r="L203" i="3" l="1"/>
  <c r="L202" i="3" s="1"/>
  <c r="L201" i="3" s="1"/>
  <c r="L200" i="3" s="1"/>
  <c r="K203" i="3"/>
  <c r="K202" i="3" s="1"/>
  <c r="K201" i="3" s="1"/>
  <c r="K200" i="3" s="1"/>
  <c r="J203" i="3"/>
  <c r="J202" i="3" s="1"/>
  <c r="J201" i="3" s="1"/>
  <c r="J200" i="3" s="1"/>
  <c r="J48" i="3" l="1"/>
  <c r="J47" i="3" s="1"/>
  <c r="J18" i="3"/>
  <c r="J17" i="3" s="1"/>
  <c r="E13" i="2" l="1"/>
  <c r="D13" i="2"/>
  <c r="C13" i="2"/>
  <c r="E59" i="7" l="1"/>
  <c r="D59" i="7"/>
  <c r="C59" i="7"/>
  <c r="L527" i="5"/>
  <c r="L526" i="5" s="1"/>
  <c r="L525" i="5" s="1"/>
  <c r="L524" i="5" s="1"/>
  <c r="L523" i="5" s="1"/>
  <c r="L522" i="5" s="1"/>
  <c r="L521" i="5" s="1"/>
  <c r="L520" i="5" s="1"/>
  <c r="K527" i="5"/>
  <c r="K526" i="5" s="1"/>
  <c r="K525" i="5" s="1"/>
  <c r="K524" i="5" s="1"/>
  <c r="K523" i="5" s="1"/>
  <c r="K522" i="5" s="1"/>
  <c r="K521" i="5" s="1"/>
  <c r="K520" i="5" s="1"/>
  <c r="J527" i="5"/>
  <c r="J526" i="5" s="1"/>
  <c r="J525" i="5" s="1"/>
  <c r="J524" i="5" s="1"/>
  <c r="J523" i="5" s="1"/>
  <c r="J522" i="5" s="1"/>
  <c r="J521" i="5" s="1"/>
  <c r="J520" i="5" s="1"/>
  <c r="K289" i="4"/>
  <c r="K288" i="4" s="1"/>
  <c r="K287" i="4" s="1"/>
  <c r="K286" i="4" s="1"/>
  <c r="K285" i="4" s="1"/>
  <c r="K284" i="4" s="1"/>
  <c r="J289" i="4"/>
  <c r="J288" i="4" s="1"/>
  <c r="J287" i="4" s="1"/>
  <c r="J286" i="4" s="1"/>
  <c r="J285" i="4" s="1"/>
  <c r="J284" i="4" s="1"/>
  <c r="I289" i="4"/>
  <c r="I288" i="4" s="1"/>
  <c r="I287" i="4" s="1"/>
  <c r="I286" i="4" s="1"/>
  <c r="I285" i="4" s="1"/>
  <c r="I284" i="4" s="1"/>
  <c r="L295" i="3"/>
  <c r="L294" i="3" s="1"/>
  <c r="L293" i="3" s="1"/>
  <c r="L292" i="3" s="1"/>
  <c r="L291" i="3" s="1"/>
  <c r="K295" i="3"/>
  <c r="K294" i="3" s="1"/>
  <c r="K293" i="3" s="1"/>
  <c r="K292" i="3" s="1"/>
  <c r="K291" i="3" s="1"/>
  <c r="J295" i="3"/>
  <c r="J294" i="3" s="1"/>
  <c r="J293" i="3" s="1"/>
  <c r="J292" i="3" s="1"/>
  <c r="J291" i="3" s="1"/>
  <c r="C50" i="7"/>
  <c r="E50" i="7"/>
  <c r="D50" i="7"/>
  <c r="E41" i="7"/>
  <c r="D41" i="7"/>
  <c r="C41" i="7"/>
  <c r="L315" i="5" l="1"/>
  <c r="L314" i="5" s="1"/>
  <c r="L313" i="5" s="1"/>
  <c r="L312" i="5" s="1"/>
  <c r="L311" i="5" s="1"/>
  <c r="L310" i="5" s="1"/>
  <c r="K315" i="5"/>
  <c r="K314" i="5" s="1"/>
  <c r="K313" i="5" s="1"/>
  <c r="K312" i="5" s="1"/>
  <c r="K311" i="5" s="1"/>
  <c r="K310" i="5" s="1"/>
  <c r="J315" i="5"/>
  <c r="J314" i="5" s="1"/>
  <c r="J313" i="5" s="1"/>
  <c r="J312" i="5" s="1"/>
  <c r="J311" i="5" s="1"/>
  <c r="J310" i="5" s="1"/>
  <c r="L309" i="5"/>
  <c r="L308" i="5" s="1"/>
  <c r="L307" i="5" s="1"/>
  <c r="L306" i="5" s="1"/>
  <c r="L305" i="5" s="1"/>
  <c r="L304" i="5" s="1"/>
  <c r="K309" i="5"/>
  <c r="K308" i="5" s="1"/>
  <c r="K307" i="5" s="1"/>
  <c r="K306" i="5" s="1"/>
  <c r="K305" i="5" s="1"/>
  <c r="K304" i="5" s="1"/>
  <c r="J309" i="5"/>
  <c r="J308" i="5" s="1"/>
  <c r="J307" i="5" s="1"/>
  <c r="J306" i="5" s="1"/>
  <c r="J305" i="5" s="1"/>
  <c r="J304" i="5" s="1"/>
  <c r="K198" i="4"/>
  <c r="K197" i="4" s="1"/>
  <c r="K196" i="4" s="1"/>
  <c r="J198" i="4"/>
  <c r="J197" i="4" s="1"/>
  <c r="J196" i="4" s="1"/>
  <c r="K201" i="4"/>
  <c r="K200" i="4" s="1"/>
  <c r="K199" i="4" s="1"/>
  <c r="J201" i="4"/>
  <c r="J200" i="4" s="1"/>
  <c r="J199" i="4" s="1"/>
  <c r="I198" i="4"/>
  <c r="I197" i="4" s="1"/>
  <c r="I196" i="4" s="1"/>
  <c r="I201" i="4"/>
  <c r="I200" i="4" s="1"/>
  <c r="I199" i="4" s="1"/>
  <c r="L399" i="3"/>
  <c r="L398" i="3" s="1"/>
  <c r="K399" i="3"/>
  <c r="K398" i="3" s="1"/>
  <c r="J399" i="3"/>
  <c r="J398" i="3" s="1"/>
  <c r="L396" i="3"/>
  <c r="L395" i="3" s="1"/>
  <c r="K396" i="3"/>
  <c r="K395" i="3" s="1"/>
  <c r="J396" i="3"/>
  <c r="J395" i="3" s="1"/>
  <c r="L503" i="5"/>
  <c r="L502" i="5" s="1"/>
  <c r="L501" i="5" s="1"/>
  <c r="L500" i="5" s="1"/>
  <c r="L499" i="5" s="1"/>
  <c r="L498" i="5" s="1"/>
  <c r="L497" i="5" s="1"/>
  <c r="L496" i="5" s="1"/>
  <c r="K503" i="5"/>
  <c r="K502" i="5" s="1"/>
  <c r="K501" i="5" s="1"/>
  <c r="K500" i="5" s="1"/>
  <c r="K499" i="5" s="1"/>
  <c r="K498" i="5" s="1"/>
  <c r="K497" i="5" s="1"/>
  <c r="K496" i="5" s="1"/>
  <c r="J503" i="5"/>
  <c r="J502" i="5" s="1"/>
  <c r="J501" i="5" s="1"/>
  <c r="J500" i="5" s="1"/>
  <c r="J499" i="5" s="1"/>
  <c r="J498" i="5" s="1"/>
  <c r="J497" i="5" s="1"/>
  <c r="J496" i="5" s="1"/>
  <c r="K296" i="4"/>
  <c r="K295" i="4" s="1"/>
  <c r="K294" i="4" s="1"/>
  <c r="K293" i="4" s="1"/>
  <c r="K292" i="4" s="1"/>
  <c r="K291" i="4" s="1"/>
  <c r="K290" i="4" s="1"/>
  <c r="J296" i="4"/>
  <c r="J295" i="4" s="1"/>
  <c r="J294" i="4" s="1"/>
  <c r="J293" i="4" s="1"/>
  <c r="J292" i="4" s="1"/>
  <c r="J291" i="4" s="1"/>
  <c r="J290" i="4" s="1"/>
  <c r="I296" i="4"/>
  <c r="I295" i="4" s="1"/>
  <c r="I294" i="4" s="1"/>
  <c r="I293" i="4" s="1"/>
  <c r="I292" i="4" s="1"/>
  <c r="I291" i="4" s="1"/>
  <c r="I290" i="4" s="1"/>
  <c r="L302" i="3"/>
  <c r="L301" i="3" s="1"/>
  <c r="L300" i="3" s="1"/>
  <c r="L299" i="3" s="1"/>
  <c r="L298" i="3" s="1"/>
  <c r="L297" i="3" s="1"/>
  <c r="L290" i="3" s="1"/>
  <c r="K302" i="3"/>
  <c r="K301" i="3" s="1"/>
  <c r="K300" i="3" s="1"/>
  <c r="K299" i="3" s="1"/>
  <c r="K298" i="3" s="1"/>
  <c r="K297" i="3" s="1"/>
  <c r="K290" i="3" s="1"/>
  <c r="J302" i="3"/>
  <c r="J301" i="3" s="1"/>
  <c r="J300" i="3" s="1"/>
  <c r="J299" i="3" s="1"/>
  <c r="J298" i="3" s="1"/>
  <c r="J297" i="3" s="1"/>
  <c r="J290" i="3" s="1"/>
  <c r="L168" i="5"/>
  <c r="K168" i="5"/>
  <c r="J168" i="5"/>
  <c r="K260" i="4"/>
  <c r="J260" i="4"/>
  <c r="I260" i="4"/>
  <c r="K394" i="3" l="1"/>
  <c r="J303" i="5"/>
  <c r="I195" i="4"/>
  <c r="K303" i="5"/>
  <c r="L303" i="5"/>
  <c r="J394" i="3"/>
  <c r="L394" i="3"/>
  <c r="K195" i="4"/>
  <c r="J195" i="4"/>
  <c r="L288" i="3"/>
  <c r="L287" i="3" s="1"/>
  <c r="L286" i="3" s="1"/>
  <c r="L285" i="3" s="1"/>
  <c r="L284" i="3" s="1"/>
  <c r="L283" i="3" s="1"/>
  <c r="K288" i="3"/>
  <c r="K287" i="3" s="1"/>
  <c r="K286" i="3" s="1"/>
  <c r="K285" i="3" s="1"/>
  <c r="K284" i="3" s="1"/>
  <c r="K283" i="3" s="1"/>
  <c r="J288" i="3"/>
  <c r="J287" i="3" s="1"/>
  <c r="J286" i="3" s="1"/>
  <c r="J285" i="3" s="1"/>
  <c r="J284" i="3" s="1"/>
  <c r="J283" i="3" s="1"/>
  <c r="L639" i="5"/>
  <c r="L638" i="5" s="1"/>
  <c r="L637" i="5" s="1"/>
  <c r="L636" i="5" s="1"/>
  <c r="K639" i="5"/>
  <c r="K638" i="5" s="1"/>
  <c r="K637" i="5" s="1"/>
  <c r="K636" i="5" s="1"/>
  <c r="J639" i="5"/>
  <c r="J638" i="5" s="1"/>
  <c r="J637" i="5" s="1"/>
  <c r="J636" i="5" s="1"/>
  <c r="L643" i="5"/>
  <c r="L642" i="5" s="1"/>
  <c r="L641" i="5" s="1"/>
  <c r="L640" i="5" s="1"/>
  <c r="K643" i="5"/>
  <c r="K642" i="5" s="1"/>
  <c r="K641" i="5" s="1"/>
  <c r="K640" i="5" s="1"/>
  <c r="J643" i="5"/>
  <c r="J642" i="5" s="1"/>
  <c r="J641" i="5" s="1"/>
  <c r="J640" i="5" s="1"/>
  <c r="K144" i="4"/>
  <c r="J144" i="4"/>
  <c r="K145" i="4"/>
  <c r="J145" i="4"/>
  <c r="I144" i="4"/>
  <c r="I145" i="4"/>
  <c r="L104" i="3"/>
  <c r="K104" i="3"/>
  <c r="J104" i="3"/>
  <c r="D20" i="2"/>
  <c r="E20" i="2"/>
  <c r="L167" i="5"/>
  <c r="L166" i="5" s="1"/>
  <c r="L165" i="5" s="1"/>
  <c r="L164" i="5" s="1"/>
  <c r="L163" i="5" s="1"/>
  <c r="L162" i="5" s="1"/>
  <c r="K167" i="5"/>
  <c r="K166" i="5" s="1"/>
  <c r="K165" i="5" s="1"/>
  <c r="K164" i="5" s="1"/>
  <c r="K163" i="5" s="1"/>
  <c r="K162" i="5" s="1"/>
  <c r="J167" i="5"/>
  <c r="J166" i="5" s="1"/>
  <c r="J165" i="5" s="1"/>
  <c r="J164" i="5" s="1"/>
  <c r="J163" i="5" s="1"/>
  <c r="J162" i="5" s="1"/>
  <c r="K259" i="4"/>
  <c r="K258" i="4" s="1"/>
  <c r="K257" i="4" s="1"/>
  <c r="K256" i="4" s="1"/>
  <c r="K255" i="4" s="1"/>
  <c r="J259" i="4"/>
  <c r="J258" i="4" s="1"/>
  <c r="J257" i="4" s="1"/>
  <c r="J256" i="4" s="1"/>
  <c r="J255" i="4" s="1"/>
  <c r="I259" i="4"/>
  <c r="I258" i="4" s="1"/>
  <c r="I257" i="4" s="1"/>
  <c r="I256" i="4" s="1"/>
  <c r="I255" i="4" s="1"/>
  <c r="J372" i="3"/>
  <c r="L365" i="5"/>
  <c r="L364" i="5" s="1"/>
  <c r="L363" i="5" s="1"/>
  <c r="L362" i="5" s="1"/>
  <c r="L361" i="5" s="1"/>
  <c r="L360" i="5" s="1"/>
  <c r="K365" i="5"/>
  <c r="K364" i="5" s="1"/>
  <c r="K363" i="5" s="1"/>
  <c r="K362" i="5" s="1"/>
  <c r="K361" i="5" s="1"/>
  <c r="K360" i="5" s="1"/>
  <c r="J365" i="5"/>
  <c r="J364" i="5" s="1"/>
  <c r="J363" i="5" s="1"/>
  <c r="J362" i="5" s="1"/>
  <c r="J361" i="5" s="1"/>
  <c r="J360" i="5" s="1"/>
  <c r="I14" i="6" s="1"/>
  <c r="I13" i="6" s="1"/>
  <c r="L352" i="5"/>
  <c r="L351" i="5" s="1"/>
  <c r="L350" i="5" s="1"/>
  <c r="L349" i="5" s="1"/>
  <c r="L348" i="5" s="1"/>
  <c r="L347" i="5" s="1"/>
  <c r="L346" i="5" s="1"/>
  <c r="K352" i="5"/>
  <c r="K351" i="5" s="1"/>
  <c r="K350" i="5" s="1"/>
  <c r="K349" i="5" s="1"/>
  <c r="K348" i="5" s="1"/>
  <c r="K347" i="5" s="1"/>
  <c r="K346" i="5" s="1"/>
  <c r="J352" i="5"/>
  <c r="J351" i="5" s="1"/>
  <c r="J350" i="5" s="1"/>
  <c r="J349" i="5" s="1"/>
  <c r="J348" i="5" s="1"/>
  <c r="J347" i="5" s="1"/>
  <c r="J346" i="5" s="1"/>
  <c r="K247" i="4"/>
  <c r="K246" i="4" s="1"/>
  <c r="K245" i="4" s="1"/>
  <c r="J247" i="4"/>
  <c r="J246" i="4" s="1"/>
  <c r="J245" i="4" s="1"/>
  <c r="I247" i="4"/>
  <c r="I246" i="4" s="1"/>
  <c r="I245" i="4" s="1"/>
  <c r="K240" i="4"/>
  <c r="K239" i="4" s="1"/>
  <c r="K238" i="4" s="1"/>
  <c r="K237" i="4" s="1"/>
  <c r="J240" i="4"/>
  <c r="J239" i="4" s="1"/>
  <c r="J238" i="4" s="1"/>
  <c r="J237" i="4" s="1"/>
  <c r="I240" i="4"/>
  <c r="I239" i="4" s="1"/>
  <c r="I238" i="4" s="1"/>
  <c r="I237" i="4" s="1"/>
  <c r="L162" i="3"/>
  <c r="L161" i="3" s="1"/>
  <c r="L160" i="3" s="1"/>
  <c r="K162" i="3"/>
  <c r="K161" i="3" s="1"/>
  <c r="K160" i="3" s="1"/>
  <c r="L169" i="3"/>
  <c r="L168" i="3" s="1"/>
  <c r="K169" i="3"/>
  <c r="K168" i="3" s="1"/>
  <c r="J169" i="3"/>
  <c r="J168" i="3" s="1"/>
  <c r="J162" i="3"/>
  <c r="J161" i="3" s="1"/>
  <c r="J160" i="3" s="1"/>
  <c r="J143" i="4" l="1"/>
  <c r="I143" i="4"/>
  <c r="J635" i="5"/>
  <c r="K143" i="4"/>
  <c r="L635" i="5"/>
  <c r="K635" i="5"/>
  <c r="L114" i="5"/>
  <c r="L113" i="5" s="1"/>
  <c r="L112" i="5" s="1"/>
  <c r="L111" i="5" s="1"/>
  <c r="L110" i="5" s="1"/>
  <c r="K114" i="5"/>
  <c r="K113" i="5" s="1"/>
  <c r="K112" i="5" s="1"/>
  <c r="K111" i="5" s="1"/>
  <c r="K110" i="5" s="1"/>
  <c r="J114" i="5"/>
  <c r="J113" i="5" s="1"/>
  <c r="J112" i="5" s="1"/>
  <c r="J111" i="5" s="1"/>
  <c r="J110" i="5" s="1"/>
  <c r="K373" i="4"/>
  <c r="K372" i="4" s="1"/>
  <c r="J373" i="4"/>
  <c r="J372" i="4" s="1"/>
  <c r="I373" i="4"/>
  <c r="I372" i="4" s="1"/>
  <c r="L464" i="3"/>
  <c r="K464" i="3"/>
  <c r="J464" i="3"/>
  <c r="L302" i="5"/>
  <c r="L301" i="5" s="1"/>
  <c r="L300" i="5" s="1"/>
  <c r="L299" i="5" s="1"/>
  <c r="L298" i="5" s="1"/>
  <c r="K302" i="5"/>
  <c r="K301" i="5" s="1"/>
  <c r="K300" i="5" s="1"/>
  <c r="K299" i="5" s="1"/>
  <c r="K298" i="5" s="1"/>
  <c r="J302" i="5"/>
  <c r="J301" i="5" s="1"/>
  <c r="J300" i="5" s="1"/>
  <c r="J299" i="5" s="1"/>
  <c r="J298" i="5" s="1"/>
  <c r="K194" i="4"/>
  <c r="K193" i="4" s="1"/>
  <c r="J194" i="4"/>
  <c r="J193" i="4" s="1"/>
  <c r="I194" i="4"/>
  <c r="I193" i="4" s="1"/>
  <c r="L392" i="3"/>
  <c r="K392" i="3"/>
  <c r="J392" i="3"/>
  <c r="L185" i="5"/>
  <c r="L184" i="5" s="1"/>
  <c r="L183" i="5" s="1"/>
  <c r="L182" i="5" s="1"/>
  <c r="L181" i="5" s="1"/>
  <c r="K185" i="5"/>
  <c r="K184" i="5" s="1"/>
  <c r="K183" i="5" s="1"/>
  <c r="K182" i="5" s="1"/>
  <c r="K181" i="5" s="1"/>
  <c r="J185" i="5"/>
  <c r="K478" i="4"/>
  <c r="K477" i="4" s="1"/>
  <c r="K476" i="4" s="1"/>
  <c r="J478" i="4"/>
  <c r="J477" i="4" s="1"/>
  <c r="J476" i="4" s="1"/>
  <c r="I478" i="4"/>
  <c r="I477" i="4" s="1"/>
  <c r="I476" i="4" s="1"/>
  <c r="L247" i="3"/>
  <c r="L246" i="3" s="1"/>
  <c r="K247" i="3"/>
  <c r="K246" i="3" s="1"/>
  <c r="J247" i="3"/>
  <c r="J246" i="3" s="1"/>
  <c r="J234" i="3"/>
  <c r="L511" i="5"/>
  <c r="L510" i="5" s="1"/>
  <c r="L509" i="5" s="1"/>
  <c r="L508" i="5" s="1"/>
  <c r="L507" i="5" s="1"/>
  <c r="L506" i="5" s="1"/>
  <c r="L505" i="5" s="1"/>
  <c r="L504" i="5" s="1"/>
  <c r="K511" i="5"/>
  <c r="K510" i="5" s="1"/>
  <c r="K509" i="5" s="1"/>
  <c r="K508" i="5" s="1"/>
  <c r="K507" i="5" s="1"/>
  <c r="K506" i="5" s="1"/>
  <c r="K505" i="5" s="1"/>
  <c r="K504" i="5" s="1"/>
  <c r="J511" i="5"/>
  <c r="J510" i="5" s="1"/>
  <c r="J509" i="5" s="1"/>
  <c r="J508" i="5" s="1"/>
  <c r="J507" i="5" s="1"/>
  <c r="J506" i="5" s="1"/>
  <c r="J505" i="5" s="1"/>
  <c r="J504" i="5" s="1"/>
  <c r="K265" i="4"/>
  <c r="K264" i="4" s="1"/>
  <c r="K263" i="4" s="1"/>
  <c r="K262" i="4" s="1"/>
  <c r="K261" i="4" s="1"/>
  <c r="J265" i="4"/>
  <c r="J264" i="4" s="1"/>
  <c r="J263" i="4" s="1"/>
  <c r="J262" i="4" s="1"/>
  <c r="J261" i="4" s="1"/>
  <c r="I265" i="4"/>
  <c r="I264" i="4" s="1"/>
  <c r="I263" i="4" s="1"/>
  <c r="I262" i="4" s="1"/>
  <c r="I261" i="4" s="1"/>
  <c r="L178" i="3"/>
  <c r="L177" i="3" s="1"/>
  <c r="L176" i="3" s="1"/>
  <c r="L175" i="3" s="1"/>
  <c r="K178" i="3"/>
  <c r="K177" i="3" s="1"/>
  <c r="K176" i="3" s="1"/>
  <c r="K175" i="3" s="1"/>
  <c r="J178" i="3"/>
  <c r="J177" i="3" s="1"/>
  <c r="J176" i="3" s="1"/>
  <c r="J175" i="3" s="1"/>
  <c r="L768" i="5"/>
  <c r="L767" i="5" s="1"/>
  <c r="L766" i="5" s="1"/>
  <c r="L765" i="5" s="1"/>
  <c r="L764" i="5" s="1"/>
  <c r="L763" i="5" s="1"/>
  <c r="K768" i="5"/>
  <c r="K767" i="5" s="1"/>
  <c r="K766" i="5" s="1"/>
  <c r="K765" i="5" s="1"/>
  <c r="K764" i="5" s="1"/>
  <c r="K763" i="5" s="1"/>
  <c r="J768" i="5"/>
  <c r="J767" i="5" s="1"/>
  <c r="J766" i="5" s="1"/>
  <c r="J765" i="5" s="1"/>
  <c r="J764" i="5" s="1"/>
  <c r="J763" i="5" s="1"/>
  <c r="J184" i="5" l="1"/>
  <c r="J183" i="5" s="1"/>
  <c r="J182" i="5" s="1"/>
  <c r="J181" i="5" s="1"/>
  <c r="I10" i="6"/>
  <c r="L583" i="5"/>
  <c r="L582" i="5" s="1"/>
  <c r="L581" i="5" s="1"/>
  <c r="L580" i="5" s="1"/>
  <c r="L579" i="5" s="1"/>
  <c r="L578" i="5" s="1"/>
  <c r="K583" i="5"/>
  <c r="K582" i="5" s="1"/>
  <c r="K581" i="5" s="1"/>
  <c r="K580" i="5" s="1"/>
  <c r="K579" i="5" s="1"/>
  <c r="K578" i="5" s="1"/>
  <c r="J583" i="5"/>
  <c r="J582" i="5" s="1"/>
  <c r="J581" i="5" s="1"/>
  <c r="J580" i="5" s="1"/>
  <c r="J579" i="5" s="1"/>
  <c r="J578" i="5" s="1"/>
  <c r="L473" i="5"/>
  <c r="L472" i="5" s="1"/>
  <c r="L471" i="5" s="1"/>
  <c r="L470" i="5" s="1"/>
  <c r="L469" i="5" s="1"/>
  <c r="L468" i="5" s="1"/>
  <c r="K473" i="5"/>
  <c r="K472" i="5" s="1"/>
  <c r="K471" i="5" s="1"/>
  <c r="K470" i="5" s="1"/>
  <c r="K469" i="5" s="1"/>
  <c r="K468" i="5" s="1"/>
  <c r="J473" i="5"/>
  <c r="J472" i="5" s="1"/>
  <c r="J471" i="5" s="1"/>
  <c r="J470" i="5" s="1"/>
  <c r="J469" i="5" s="1"/>
  <c r="J468" i="5" s="1"/>
  <c r="L479" i="5"/>
  <c r="L478" i="5" s="1"/>
  <c r="L477" i="5" s="1"/>
  <c r="L476" i="5" s="1"/>
  <c r="L475" i="5" s="1"/>
  <c r="L474" i="5" s="1"/>
  <c r="K479" i="5"/>
  <c r="K478" i="5" s="1"/>
  <c r="K477" i="5" s="1"/>
  <c r="K476" i="5" s="1"/>
  <c r="K475" i="5" s="1"/>
  <c r="K474" i="5" s="1"/>
  <c r="J479" i="5"/>
  <c r="J478" i="5" s="1"/>
  <c r="J477" i="5" s="1"/>
  <c r="J476" i="5" s="1"/>
  <c r="J475" i="5" s="1"/>
  <c r="J474" i="5" s="1"/>
  <c r="L452" i="5"/>
  <c r="L451" i="5" s="1"/>
  <c r="L450" i="5" s="1"/>
  <c r="L449" i="5" s="1"/>
  <c r="L448" i="5" s="1"/>
  <c r="K452" i="5"/>
  <c r="K451" i="5" s="1"/>
  <c r="K450" i="5" s="1"/>
  <c r="K449" i="5" s="1"/>
  <c r="K448" i="5" s="1"/>
  <c r="J452" i="5"/>
  <c r="J451" i="5" s="1"/>
  <c r="J450" i="5" s="1"/>
  <c r="J449" i="5" s="1"/>
  <c r="J448" i="5" s="1"/>
  <c r="L447" i="5"/>
  <c r="L446" i="5" s="1"/>
  <c r="L445" i="5" s="1"/>
  <c r="L444" i="5" s="1"/>
  <c r="L443" i="5" s="1"/>
  <c r="K447" i="5"/>
  <c r="K446" i="5" s="1"/>
  <c r="K445" i="5" s="1"/>
  <c r="K444" i="5" s="1"/>
  <c r="K443" i="5" s="1"/>
  <c r="J447" i="5"/>
  <c r="J446" i="5" s="1"/>
  <c r="J445" i="5" s="1"/>
  <c r="J444" i="5" s="1"/>
  <c r="J443" i="5" s="1"/>
  <c r="L324" i="5"/>
  <c r="L323" i="5" s="1"/>
  <c r="L322" i="5" s="1"/>
  <c r="L321" i="5" s="1"/>
  <c r="L320" i="5" s="1"/>
  <c r="L319" i="5" s="1"/>
  <c r="L318" i="5" s="1"/>
  <c r="L317" i="5" s="1"/>
  <c r="K324" i="5"/>
  <c r="K323" i="5" s="1"/>
  <c r="K322" i="5" s="1"/>
  <c r="K321" i="5" s="1"/>
  <c r="K320" i="5" s="1"/>
  <c r="K319" i="5" s="1"/>
  <c r="K318" i="5" s="1"/>
  <c r="K317" i="5" s="1"/>
  <c r="J324" i="5"/>
  <c r="J323" i="5" s="1"/>
  <c r="J322" i="5" s="1"/>
  <c r="J321" i="5" s="1"/>
  <c r="J320" i="5" s="1"/>
  <c r="J319" i="5" s="1"/>
  <c r="J318" i="5" s="1"/>
  <c r="J317" i="5" s="1"/>
  <c r="A286" i="5"/>
  <c r="A285" i="5"/>
  <c r="L255" i="5"/>
  <c r="L254" i="5" s="1"/>
  <c r="L253" i="5" s="1"/>
  <c r="L252" i="5" s="1"/>
  <c r="L251" i="5" s="1"/>
  <c r="L250" i="5" s="1"/>
  <c r="L249" i="5" s="1"/>
  <c r="K255" i="5"/>
  <c r="K254" i="5" s="1"/>
  <c r="K253" i="5" s="1"/>
  <c r="K252" i="5" s="1"/>
  <c r="K251" i="5" s="1"/>
  <c r="K250" i="5" s="1"/>
  <c r="K249" i="5" s="1"/>
  <c r="J255" i="5"/>
  <c r="J254" i="5" s="1"/>
  <c r="J253" i="5" s="1"/>
  <c r="J252" i="5" s="1"/>
  <c r="J251" i="5" s="1"/>
  <c r="J250" i="5" s="1"/>
  <c r="J249" i="5" s="1"/>
  <c r="J240" i="5"/>
  <c r="J239" i="5" s="1"/>
  <c r="J238" i="5" s="1"/>
  <c r="J237" i="5" s="1"/>
  <c r="J236" i="5" s="1"/>
  <c r="J235" i="5" s="1"/>
  <c r="J234" i="5" s="1"/>
  <c r="L240" i="5"/>
  <c r="L239" i="5" s="1"/>
  <c r="L238" i="5" s="1"/>
  <c r="L237" i="5" s="1"/>
  <c r="L236" i="5" s="1"/>
  <c r="L235" i="5" s="1"/>
  <c r="L234" i="5" s="1"/>
  <c r="K240" i="5"/>
  <c r="K239" i="5" s="1"/>
  <c r="K238" i="5" s="1"/>
  <c r="K237" i="5" s="1"/>
  <c r="K236" i="5" s="1"/>
  <c r="K235" i="5" s="1"/>
  <c r="K234" i="5" s="1"/>
  <c r="L233" i="5"/>
  <c r="L232" i="5" s="1"/>
  <c r="L231" i="5" s="1"/>
  <c r="L230" i="5" s="1"/>
  <c r="L229" i="5" s="1"/>
  <c r="L228" i="5" s="1"/>
  <c r="L227" i="5" s="1"/>
  <c r="K233" i="5"/>
  <c r="K232" i="5" s="1"/>
  <c r="K231" i="5" s="1"/>
  <c r="K230" i="5" s="1"/>
  <c r="K229" i="5" s="1"/>
  <c r="K228" i="5" s="1"/>
  <c r="K227" i="5" s="1"/>
  <c r="J233" i="5"/>
  <c r="J232" i="5" s="1"/>
  <c r="J231" i="5" s="1"/>
  <c r="J230" i="5" s="1"/>
  <c r="J229" i="5" s="1"/>
  <c r="J228" i="5" s="1"/>
  <c r="J227" i="5" s="1"/>
  <c r="L71" i="5"/>
  <c r="K71" i="5"/>
  <c r="J71" i="5"/>
  <c r="K64" i="4"/>
  <c r="K63" i="4" s="1"/>
  <c r="K62" i="4" s="1"/>
  <c r="J64" i="4"/>
  <c r="J63" i="4" s="1"/>
  <c r="J62" i="4" s="1"/>
  <c r="I64" i="4"/>
  <c r="I63" i="4" s="1"/>
  <c r="I62" i="4" s="1"/>
  <c r="K467" i="4"/>
  <c r="K466" i="4" s="1"/>
  <c r="K465" i="4" s="1"/>
  <c r="K464" i="4" s="1"/>
  <c r="J467" i="4"/>
  <c r="J466" i="4" s="1"/>
  <c r="J465" i="4" s="1"/>
  <c r="J464" i="4" s="1"/>
  <c r="I467" i="4"/>
  <c r="I466" i="4" s="1"/>
  <c r="I465" i="4" s="1"/>
  <c r="I464" i="4" s="1"/>
  <c r="K410" i="4"/>
  <c r="K409" i="4" s="1"/>
  <c r="K408" i="4" s="1"/>
  <c r="K407" i="4" s="1"/>
  <c r="J410" i="4"/>
  <c r="J409" i="4" s="1"/>
  <c r="J408" i="4" s="1"/>
  <c r="J407" i="4" s="1"/>
  <c r="I410" i="4"/>
  <c r="I409" i="4" s="1"/>
  <c r="I408" i="4" s="1"/>
  <c r="I407" i="4" s="1"/>
  <c r="K401" i="4"/>
  <c r="K400" i="4" s="1"/>
  <c r="K399" i="4" s="1"/>
  <c r="K398" i="4" s="1"/>
  <c r="J401" i="4"/>
  <c r="J400" i="4" s="1"/>
  <c r="J399" i="4" s="1"/>
  <c r="J398" i="4" s="1"/>
  <c r="I401" i="4"/>
  <c r="I400" i="4" s="1"/>
  <c r="I399" i="4" s="1"/>
  <c r="I398" i="4" s="1"/>
  <c r="K397" i="4"/>
  <c r="K396" i="4" s="1"/>
  <c r="K395" i="4" s="1"/>
  <c r="K394" i="4" s="1"/>
  <c r="J397" i="4"/>
  <c r="J396" i="4" s="1"/>
  <c r="J395" i="4" s="1"/>
  <c r="J394" i="4" s="1"/>
  <c r="I397" i="4"/>
  <c r="I396" i="4" s="1"/>
  <c r="I395" i="4" s="1"/>
  <c r="I394" i="4" s="1"/>
  <c r="A187" i="4"/>
  <c r="A186" i="4"/>
  <c r="L534" i="3"/>
  <c r="L533" i="3" s="1"/>
  <c r="L532" i="3" s="1"/>
  <c r="L531" i="3" s="1"/>
  <c r="L530" i="3" s="1"/>
  <c r="K534" i="3"/>
  <c r="K533" i="3" s="1"/>
  <c r="K532" i="3" s="1"/>
  <c r="K531" i="3" s="1"/>
  <c r="K530" i="3" s="1"/>
  <c r="J534" i="3"/>
  <c r="J533" i="3" s="1"/>
  <c r="J532" i="3" s="1"/>
  <c r="J531" i="3" s="1"/>
  <c r="J530" i="3" s="1"/>
  <c r="K228" i="4"/>
  <c r="K227" i="4" s="1"/>
  <c r="K226" i="4" s="1"/>
  <c r="K225" i="4" s="1"/>
  <c r="K224" i="4" s="1"/>
  <c r="K223" i="4" s="1"/>
  <c r="J228" i="4"/>
  <c r="J227" i="4" s="1"/>
  <c r="J226" i="4" s="1"/>
  <c r="J225" i="4" s="1"/>
  <c r="J224" i="4" s="1"/>
  <c r="J223" i="4" s="1"/>
  <c r="I228" i="4"/>
  <c r="I227" i="4" s="1"/>
  <c r="I226" i="4" s="1"/>
  <c r="I225" i="4" s="1"/>
  <c r="I224" i="4" s="1"/>
  <c r="I223" i="4" s="1"/>
  <c r="J150" i="3"/>
  <c r="J149" i="3" s="1"/>
  <c r="J148" i="3" s="1"/>
  <c r="J147" i="3" s="1"/>
  <c r="K209" i="4"/>
  <c r="K208" i="4" s="1"/>
  <c r="K207" i="4" s="1"/>
  <c r="K206" i="4" s="1"/>
  <c r="K205" i="4" s="1"/>
  <c r="J209" i="4"/>
  <c r="J208" i="4" s="1"/>
  <c r="J207" i="4" s="1"/>
  <c r="J206" i="4" s="1"/>
  <c r="J205" i="4" s="1"/>
  <c r="I209" i="4"/>
  <c r="I208" i="4" s="1"/>
  <c r="I207" i="4" s="1"/>
  <c r="I206" i="4" s="1"/>
  <c r="I205" i="4" s="1"/>
  <c r="K37" i="4"/>
  <c r="K36" i="4" s="1"/>
  <c r="J37" i="4"/>
  <c r="J36" i="4" s="1"/>
  <c r="I37" i="4"/>
  <c r="I36" i="4" s="1"/>
  <c r="K39" i="4"/>
  <c r="K38" i="4" s="1"/>
  <c r="J39" i="4"/>
  <c r="J38" i="4" s="1"/>
  <c r="I39" i="4"/>
  <c r="I38" i="4" s="1"/>
  <c r="K43" i="4"/>
  <c r="K42" i="4" s="1"/>
  <c r="K41" i="4" s="1"/>
  <c r="J43" i="4"/>
  <c r="J42" i="4" s="1"/>
  <c r="J41" i="4" s="1"/>
  <c r="I43" i="4"/>
  <c r="I42" i="4" s="1"/>
  <c r="I41" i="4" s="1"/>
  <c r="K46" i="4"/>
  <c r="K45" i="4" s="1"/>
  <c r="K44" i="4" s="1"/>
  <c r="J46" i="4"/>
  <c r="J45" i="4" s="1"/>
  <c r="J44" i="4" s="1"/>
  <c r="I46" i="4"/>
  <c r="I45" i="4" s="1"/>
  <c r="I44" i="4" s="1"/>
  <c r="L501" i="3"/>
  <c r="L500" i="3" s="1"/>
  <c r="L499" i="3" s="1"/>
  <c r="K501" i="3"/>
  <c r="K500" i="3" s="1"/>
  <c r="K499" i="3" s="1"/>
  <c r="J501" i="3"/>
  <c r="J500" i="3" s="1"/>
  <c r="J499" i="3" s="1"/>
  <c r="L492" i="3"/>
  <c r="L491" i="3" s="1"/>
  <c r="L490" i="3" s="1"/>
  <c r="K492" i="3"/>
  <c r="K491" i="3" s="1"/>
  <c r="K490" i="3" s="1"/>
  <c r="J492" i="3"/>
  <c r="J491" i="3" s="1"/>
  <c r="J490" i="3" s="1"/>
  <c r="L488" i="3"/>
  <c r="L487" i="3" s="1"/>
  <c r="L486" i="3" s="1"/>
  <c r="K488" i="3"/>
  <c r="K487" i="3" s="1"/>
  <c r="K486" i="3" s="1"/>
  <c r="J488" i="3"/>
  <c r="J487" i="3" s="1"/>
  <c r="J486" i="3" s="1"/>
  <c r="J488" i="5"/>
  <c r="J487" i="5" s="1"/>
  <c r="J486" i="5" s="1"/>
  <c r="J485" i="5" s="1"/>
  <c r="J484" i="5" s="1"/>
  <c r="J483" i="5" s="1"/>
  <c r="J482" i="5" s="1"/>
  <c r="K488" i="5"/>
  <c r="K487" i="5" s="1"/>
  <c r="K486" i="5" s="1"/>
  <c r="K485" i="5" s="1"/>
  <c r="K484" i="5" s="1"/>
  <c r="K483" i="5" s="1"/>
  <c r="K482" i="5" s="1"/>
  <c r="L488" i="5"/>
  <c r="L487" i="5" s="1"/>
  <c r="L486" i="5" s="1"/>
  <c r="L485" i="5" s="1"/>
  <c r="L484" i="5" s="1"/>
  <c r="L483" i="5" s="1"/>
  <c r="L482" i="5" s="1"/>
  <c r="J495" i="5"/>
  <c r="K495" i="5"/>
  <c r="K494" i="5" s="1"/>
  <c r="K493" i="5" s="1"/>
  <c r="K492" i="5" s="1"/>
  <c r="K491" i="5" s="1"/>
  <c r="K490" i="5" s="1"/>
  <c r="K489" i="5" s="1"/>
  <c r="L495" i="5"/>
  <c r="L494" i="5" s="1"/>
  <c r="L493" i="5" s="1"/>
  <c r="L492" i="5" s="1"/>
  <c r="L491" i="5" s="1"/>
  <c r="L490" i="5" s="1"/>
  <c r="L489" i="5" s="1"/>
  <c r="J519" i="5"/>
  <c r="J518" i="5" s="1"/>
  <c r="J517" i="5" s="1"/>
  <c r="J516" i="5" s="1"/>
  <c r="J515" i="5" s="1"/>
  <c r="J514" i="5" s="1"/>
  <c r="J513" i="5" s="1"/>
  <c r="J512" i="5" s="1"/>
  <c r="K519" i="5"/>
  <c r="K518" i="5" s="1"/>
  <c r="K517" i="5" s="1"/>
  <c r="K516" i="5" s="1"/>
  <c r="K515" i="5" s="1"/>
  <c r="K514" i="5" s="1"/>
  <c r="K513" i="5" s="1"/>
  <c r="K512" i="5" s="1"/>
  <c r="L519" i="5"/>
  <c r="L518" i="5" s="1"/>
  <c r="L517" i="5" s="1"/>
  <c r="L516" i="5" s="1"/>
  <c r="L515" i="5" s="1"/>
  <c r="L514" i="5" s="1"/>
  <c r="L513" i="5" s="1"/>
  <c r="L512" i="5" s="1"/>
  <c r="J542" i="5"/>
  <c r="J541" i="5" s="1"/>
  <c r="J540" i="5" s="1"/>
  <c r="J539" i="5" s="1"/>
  <c r="J538" i="5" s="1"/>
  <c r="J537" i="5" s="1"/>
  <c r="J536" i="5" s="1"/>
  <c r="K542" i="5"/>
  <c r="K541" i="5" s="1"/>
  <c r="K540" i="5" s="1"/>
  <c r="K539" i="5" s="1"/>
  <c r="K538" i="5" s="1"/>
  <c r="L542" i="5"/>
  <c r="L541" i="5" s="1"/>
  <c r="L540" i="5" s="1"/>
  <c r="L539" i="5" s="1"/>
  <c r="L538" i="5" s="1"/>
  <c r="L150" i="3"/>
  <c r="L149" i="3" s="1"/>
  <c r="L148" i="3" s="1"/>
  <c r="L147" i="3" s="1"/>
  <c r="K150" i="3"/>
  <c r="K149" i="3" s="1"/>
  <c r="K148" i="3" s="1"/>
  <c r="K147" i="3" s="1"/>
  <c r="L51" i="3"/>
  <c r="L50" i="3" s="1"/>
  <c r="K51" i="3"/>
  <c r="K50" i="3" s="1"/>
  <c r="J51" i="3"/>
  <c r="J50" i="3" s="1"/>
  <c r="J494" i="5" l="1"/>
  <c r="J493" i="5" s="1"/>
  <c r="J492" i="5" s="1"/>
  <c r="J491" i="5" s="1"/>
  <c r="J490" i="5" s="1"/>
  <c r="J489" i="5" s="1"/>
  <c r="I16" i="6"/>
  <c r="I15" i="6" s="1"/>
  <c r="L537" i="5"/>
  <c r="L536" i="5" s="1"/>
  <c r="K537" i="5"/>
  <c r="K536" i="5" s="1"/>
  <c r="K146" i="3"/>
  <c r="L146" i="3"/>
  <c r="J146" i="3"/>
  <c r="J467" i="5"/>
  <c r="K467" i="5"/>
  <c r="L467" i="5"/>
  <c r="L442" i="5"/>
  <c r="J442" i="5"/>
  <c r="K442" i="5"/>
  <c r="K35" i="4"/>
  <c r="K34" i="4" s="1"/>
  <c r="K40" i="4"/>
  <c r="I35" i="4"/>
  <c r="I34" i="4" s="1"/>
  <c r="J35" i="4"/>
  <c r="J34" i="4" s="1"/>
  <c r="I40" i="4"/>
  <c r="J40" i="4"/>
  <c r="K481" i="5"/>
  <c r="K480" i="5" s="1"/>
  <c r="J481" i="5"/>
  <c r="J480" i="5" s="1"/>
  <c r="L481" i="5"/>
  <c r="L480" i="5" s="1"/>
  <c r="J33" i="4" l="1"/>
  <c r="K33" i="4"/>
  <c r="I33" i="4"/>
  <c r="C20" i="2"/>
  <c r="E26" i="2" l="1"/>
  <c r="D26" i="2"/>
  <c r="E24" i="2"/>
  <c r="D24" i="2"/>
  <c r="C26" i="2"/>
  <c r="E63" i="2"/>
  <c r="D63" i="2"/>
  <c r="C63" i="2"/>
  <c r="E61" i="2"/>
  <c r="D61" i="2"/>
  <c r="C61" i="2"/>
  <c r="E30" i="2"/>
  <c r="D30" i="2"/>
  <c r="C30" i="2"/>
  <c r="L131" i="3" l="1"/>
  <c r="L130" i="3" s="1"/>
  <c r="L129" i="3" s="1"/>
  <c r="L128" i="3" s="1"/>
  <c r="K131" i="3"/>
  <c r="K130" i="3" s="1"/>
  <c r="K129" i="3" s="1"/>
  <c r="K128" i="3" s="1"/>
  <c r="J131" i="3"/>
  <c r="J130" i="3" s="1"/>
  <c r="J129" i="3" s="1"/>
  <c r="J128" i="3" s="1"/>
  <c r="L33" i="3"/>
  <c r="L32" i="3" s="1"/>
  <c r="K33" i="3"/>
  <c r="K32" i="3" s="1"/>
  <c r="J33" i="3"/>
  <c r="J32" i="3" s="1"/>
  <c r="L26" i="3"/>
  <c r="K26" i="3"/>
  <c r="J26" i="3"/>
  <c r="L24" i="3"/>
  <c r="K24" i="3"/>
  <c r="J24" i="3"/>
  <c r="K23" i="3" l="1"/>
  <c r="K22" i="3" s="1"/>
  <c r="L23" i="3"/>
  <c r="L22" i="3" s="1"/>
  <c r="J23" i="3"/>
  <c r="J22" i="3" s="1"/>
  <c r="L30" i="3"/>
  <c r="L29" i="3" s="1"/>
  <c r="L28" i="3" s="1"/>
  <c r="K30" i="3"/>
  <c r="K29" i="3" s="1"/>
  <c r="K28" i="3" s="1"/>
  <c r="J30" i="3"/>
  <c r="J29" i="3" s="1"/>
  <c r="J28" i="3" s="1"/>
  <c r="L21" i="3" l="1"/>
  <c r="K21" i="3"/>
  <c r="J21" i="3"/>
  <c r="K278" i="4"/>
  <c r="K277" i="4" s="1"/>
  <c r="K276" i="4" s="1"/>
  <c r="K275" i="4" s="1"/>
  <c r="K274" i="4" s="1"/>
  <c r="K273" i="4" s="1"/>
  <c r="J278" i="4"/>
  <c r="J277" i="4" s="1"/>
  <c r="J276" i="4" s="1"/>
  <c r="J275" i="4" s="1"/>
  <c r="J274" i="4" s="1"/>
  <c r="J273" i="4" s="1"/>
  <c r="I278" i="4"/>
  <c r="I277" i="4" s="1"/>
  <c r="I276" i="4" s="1"/>
  <c r="I275" i="4" s="1"/>
  <c r="I274" i="4" s="1"/>
  <c r="I273" i="4" s="1"/>
  <c r="L779" i="5"/>
  <c r="L778" i="5" s="1"/>
  <c r="L777" i="5" s="1"/>
  <c r="L776" i="5" s="1"/>
  <c r="L775" i="5" s="1"/>
  <c r="K779" i="5"/>
  <c r="K778" i="5" s="1"/>
  <c r="K777" i="5" s="1"/>
  <c r="K776" i="5" s="1"/>
  <c r="K775" i="5" s="1"/>
  <c r="J779" i="5"/>
  <c r="J778" i="5" s="1"/>
  <c r="J777" i="5" s="1"/>
  <c r="J776" i="5" s="1"/>
  <c r="J775" i="5" s="1"/>
  <c r="K184" i="4"/>
  <c r="K183" i="4" s="1"/>
  <c r="J184" i="4"/>
  <c r="J183" i="4" s="1"/>
  <c r="I184" i="4"/>
  <c r="I183" i="4" s="1"/>
  <c r="C24" i="2" l="1"/>
  <c r="E28" i="2"/>
  <c r="D28" i="2"/>
  <c r="C28" i="2"/>
  <c r="L123" i="3" l="1"/>
  <c r="K123" i="3"/>
  <c r="J123" i="3"/>
  <c r="K341" i="3"/>
  <c r="L191" i="3"/>
  <c r="L190" i="3" s="1"/>
  <c r="L189" i="3" s="1"/>
  <c r="L188" i="3" s="1"/>
  <c r="L187" i="3" s="1"/>
  <c r="K191" i="3"/>
  <c r="K190" i="3" s="1"/>
  <c r="K189" i="3" s="1"/>
  <c r="K188" i="3" s="1"/>
  <c r="K187" i="3" s="1"/>
  <c r="J191" i="3"/>
  <c r="J190" i="3" s="1"/>
  <c r="J189" i="3" s="1"/>
  <c r="J188" i="3" s="1"/>
  <c r="J187" i="3" s="1"/>
  <c r="C12" i="7"/>
  <c r="L427" i="5"/>
  <c r="L426" i="5" s="1"/>
  <c r="L425" i="5" s="1"/>
  <c r="L424" i="5" s="1"/>
  <c r="L423" i="5" s="1"/>
  <c r="L422" i="5" s="1"/>
  <c r="L421" i="5" s="1"/>
  <c r="K427" i="5"/>
  <c r="K426" i="5" s="1"/>
  <c r="K425" i="5" s="1"/>
  <c r="K424" i="5" s="1"/>
  <c r="K423" i="5" s="1"/>
  <c r="K422" i="5" s="1"/>
  <c r="K421" i="5" s="1"/>
  <c r="J427" i="5"/>
  <c r="J426" i="5" s="1"/>
  <c r="J425" i="5" s="1"/>
  <c r="J424" i="5" s="1"/>
  <c r="J423" i="5" s="1"/>
  <c r="J422" i="5" s="1"/>
  <c r="J421" i="5" s="1"/>
  <c r="K182" i="4" l="1"/>
  <c r="K181" i="4" s="1"/>
  <c r="K180" i="4" s="1"/>
  <c r="J182" i="4"/>
  <c r="J181" i="4" s="1"/>
  <c r="J180" i="4" s="1"/>
  <c r="I182" i="4"/>
  <c r="I181" i="4" s="1"/>
  <c r="I180" i="4" s="1"/>
  <c r="K98" i="4"/>
  <c r="K97" i="4" s="1"/>
  <c r="K96" i="4" s="1"/>
  <c r="K95" i="4" s="1"/>
  <c r="K94" i="4" s="1"/>
  <c r="K93" i="4" s="1"/>
  <c r="J98" i="4"/>
  <c r="J97" i="4" s="1"/>
  <c r="J96" i="4" s="1"/>
  <c r="J95" i="4" s="1"/>
  <c r="J94" i="4" s="1"/>
  <c r="J93" i="4" s="1"/>
  <c r="I98" i="4"/>
  <c r="I97" i="4" s="1"/>
  <c r="I96" i="4" s="1"/>
  <c r="I95" i="4" s="1"/>
  <c r="I94" i="4" s="1"/>
  <c r="I93" i="4" s="1"/>
  <c r="L73" i="3" l="1"/>
  <c r="L72" i="3" s="1"/>
  <c r="L71" i="3" s="1"/>
  <c r="L70" i="3" s="1"/>
  <c r="L69" i="3" s="1"/>
  <c r="K73" i="3"/>
  <c r="K72" i="3" s="1"/>
  <c r="K71" i="3" s="1"/>
  <c r="K70" i="3" s="1"/>
  <c r="K69" i="3" s="1"/>
  <c r="J73" i="3"/>
  <c r="J72" i="3" s="1"/>
  <c r="J71" i="3" s="1"/>
  <c r="J70" i="3" s="1"/>
  <c r="J69" i="3" s="1"/>
  <c r="J365" i="3" l="1"/>
  <c r="L121" i="3" l="1"/>
  <c r="K121" i="3"/>
  <c r="J121" i="3"/>
  <c r="K120" i="3" l="1"/>
  <c r="K774" i="5"/>
  <c r="K773" i="5" s="1"/>
  <c r="K772" i="5" s="1"/>
  <c r="K771" i="5" s="1"/>
  <c r="K770" i="5" s="1"/>
  <c r="K769" i="5" s="1"/>
  <c r="J120" i="3"/>
  <c r="J774" i="5"/>
  <c r="J773" i="5" s="1"/>
  <c r="J772" i="5" s="1"/>
  <c r="J771" i="5" s="1"/>
  <c r="J770" i="5" s="1"/>
  <c r="J769" i="5" s="1"/>
  <c r="L120" i="3"/>
  <c r="L774" i="5"/>
  <c r="L773" i="5" s="1"/>
  <c r="L772" i="5" s="1"/>
  <c r="L771" i="5" s="1"/>
  <c r="L770" i="5" s="1"/>
  <c r="L769" i="5" s="1"/>
  <c r="C11" i="2"/>
  <c r="C10" i="2" s="1"/>
  <c r="D11" i="2"/>
  <c r="D10" i="2" s="1"/>
  <c r="E11" i="2"/>
  <c r="E10" i="2" s="1"/>
  <c r="C16" i="2"/>
  <c r="D16" i="2"/>
  <c r="D15" i="2" s="1"/>
  <c r="E16" i="2"/>
  <c r="E15" i="2" s="1"/>
  <c r="C18" i="2"/>
  <c r="D18" i="2"/>
  <c r="E18" i="2"/>
  <c r="C22" i="2"/>
  <c r="D22" i="2"/>
  <c r="E22" i="2"/>
  <c r="C34" i="2"/>
  <c r="C33" i="2" s="1"/>
  <c r="D34" i="2"/>
  <c r="D33" i="2" s="1"/>
  <c r="E34" i="2"/>
  <c r="E33" i="2" s="1"/>
  <c r="C46" i="2"/>
  <c r="D46" i="2"/>
  <c r="E46" i="2"/>
  <c r="C48" i="2"/>
  <c r="D48" i="2"/>
  <c r="E48" i="2"/>
  <c r="C50" i="2"/>
  <c r="D50" i="2"/>
  <c r="E50" i="2"/>
  <c r="C52" i="2"/>
  <c r="D52" i="2"/>
  <c r="E52" i="2"/>
  <c r="C54" i="2"/>
  <c r="D54" i="2"/>
  <c r="E54" i="2"/>
  <c r="C59" i="2"/>
  <c r="D59" i="2"/>
  <c r="D56" i="2" s="1"/>
  <c r="E59" i="2"/>
  <c r="E56" i="2" s="1"/>
  <c r="C15" i="2" l="1"/>
  <c r="E32" i="2"/>
  <c r="D32" i="2"/>
  <c r="C32" i="2"/>
  <c r="L47" i="5"/>
  <c r="L46" i="5" s="1"/>
  <c r="L45" i="5" s="1"/>
  <c r="L44" i="5" s="1"/>
  <c r="L43" i="5" s="1"/>
  <c r="L42" i="5" s="1"/>
  <c r="K47" i="5"/>
  <c r="K46" i="5" s="1"/>
  <c r="K45" i="5" s="1"/>
  <c r="K44" i="5" s="1"/>
  <c r="K43" i="5" s="1"/>
  <c r="K42" i="5" s="1"/>
  <c r="J47" i="5"/>
  <c r="J46" i="5" s="1"/>
  <c r="J45" i="5" s="1"/>
  <c r="J44" i="5" s="1"/>
  <c r="J43" i="5" s="1"/>
  <c r="J42" i="5" s="1"/>
  <c r="K438" i="4"/>
  <c r="K437" i="4" s="1"/>
  <c r="K436" i="4" s="1"/>
  <c r="J438" i="4"/>
  <c r="J437" i="4" s="1"/>
  <c r="J436" i="4" s="1"/>
  <c r="I438" i="4"/>
  <c r="I437" i="4" s="1"/>
  <c r="I436" i="4" s="1"/>
  <c r="L523" i="3"/>
  <c r="L522" i="3" s="1"/>
  <c r="K523" i="3"/>
  <c r="K522" i="3" s="1"/>
  <c r="J523" i="3"/>
  <c r="J522" i="3" s="1"/>
  <c r="D9" i="2" l="1"/>
  <c r="D8" i="2" s="1"/>
  <c r="C9" i="2"/>
  <c r="C8" i="2" s="1"/>
  <c r="E9" i="2"/>
  <c r="E8" i="2" s="1"/>
  <c r="I125" i="4"/>
  <c r="K250" i="4"/>
  <c r="K249" i="4" s="1"/>
  <c r="K248" i="4" s="1"/>
  <c r="J250" i="4"/>
  <c r="J249" i="4" s="1"/>
  <c r="J248" i="4" s="1"/>
  <c r="L172" i="3"/>
  <c r="L171" i="3" s="1"/>
  <c r="K172" i="3"/>
  <c r="K171" i="3" s="1"/>
  <c r="L85" i="3" l="1"/>
  <c r="L84" i="3" s="1"/>
  <c r="L83" i="3" s="1"/>
  <c r="K85" i="3"/>
  <c r="K84" i="3" s="1"/>
  <c r="K83" i="3" s="1"/>
  <c r="L41" i="5"/>
  <c r="L40" i="5" s="1"/>
  <c r="L39" i="5" s="1"/>
  <c r="L38" i="5" s="1"/>
  <c r="L37" i="5" s="1"/>
  <c r="L36" i="5" s="1"/>
  <c r="K41" i="5"/>
  <c r="K40" i="5" s="1"/>
  <c r="K39" i="5" s="1"/>
  <c r="K38" i="5" s="1"/>
  <c r="K37" i="5" s="1"/>
  <c r="K36" i="5" s="1"/>
  <c r="J41" i="5"/>
  <c r="J40" i="5" s="1"/>
  <c r="J39" i="5" s="1"/>
  <c r="J38" i="5" s="1"/>
  <c r="J37" i="5" s="1"/>
  <c r="J36" i="5" s="1"/>
  <c r="K435" i="4"/>
  <c r="K434" i="4" s="1"/>
  <c r="K433" i="4" s="1"/>
  <c r="J435" i="4"/>
  <c r="J434" i="4" s="1"/>
  <c r="J433" i="4" s="1"/>
  <c r="I435" i="4"/>
  <c r="I434" i="4" s="1"/>
  <c r="I433" i="4" s="1"/>
  <c r="L520" i="3"/>
  <c r="L519" i="3" s="1"/>
  <c r="K520" i="3"/>
  <c r="K519" i="3" s="1"/>
  <c r="J520" i="3"/>
  <c r="J519" i="3" s="1"/>
  <c r="L371" i="5"/>
  <c r="L370" i="5" s="1"/>
  <c r="L369" i="5" s="1"/>
  <c r="L368" i="5" s="1"/>
  <c r="L367" i="5" s="1"/>
  <c r="L366" i="5" s="1"/>
  <c r="K371" i="5"/>
  <c r="K370" i="5" s="1"/>
  <c r="K369" i="5" s="1"/>
  <c r="K368" i="5" s="1"/>
  <c r="K367" i="5" s="1"/>
  <c r="K366" i="5" s="1"/>
  <c r="L151" i="5" l="1"/>
  <c r="L150" i="5" s="1"/>
  <c r="L149" i="5" s="1"/>
  <c r="L148" i="5" s="1"/>
  <c r="L147" i="5" s="1"/>
  <c r="L146" i="5" s="1"/>
  <c r="L145" i="5" s="1"/>
  <c r="K151" i="5"/>
  <c r="K150" i="5" s="1"/>
  <c r="K149" i="5" s="1"/>
  <c r="K148" i="5" s="1"/>
  <c r="K147" i="5" s="1"/>
  <c r="K146" i="5" s="1"/>
  <c r="K145" i="5" s="1"/>
  <c r="J151" i="5"/>
  <c r="J150" i="5" s="1"/>
  <c r="J149" i="5" s="1"/>
  <c r="J148" i="5" s="1"/>
  <c r="J147" i="5" s="1"/>
  <c r="J146" i="5" s="1"/>
  <c r="J145" i="5" s="1"/>
  <c r="K340" i="4"/>
  <c r="K339" i="4" s="1"/>
  <c r="K338" i="4" s="1"/>
  <c r="K337" i="4" s="1"/>
  <c r="J340" i="4"/>
  <c r="J339" i="4" s="1"/>
  <c r="J338" i="4" s="1"/>
  <c r="J337" i="4" s="1"/>
  <c r="I340" i="4"/>
  <c r="I339" i="4" s="1"/>
  <c r="I338" i="4" s="1"/>
  <c r="I337" i="4" s="1"/>
  <c r="L431" i="3"/>
  <c r="L430" i="3" s="1"/>
  <c r="L429" i="3" s="1"/>
  <c r="K431" i="3"/>
  <c r="K430" i="3" s="1"/>
  <c r="K429" i="3" s="1"/>
  <c r="J431" i="3"/>
  <c r="J430" i="3" s="1"/>
  <c r="J429" i="3" s="1"/>
  <c r="L59" i="5"/>
  <c r="L58" i="5" s="1"/>
  <c r="L57" i="5" s="1"/>
  <c r="L56" i="5" s="1"/>
  <c r="L55" i="5" s="1"/>
  <c r="L54" i="5" s="1"/>
  <c r="K59" i="5"/>
  <c r="K58" i="5" s="1"/>
  <c r="K57" i="5" s="1"/>
  <c r="K56" i="5" s="1"/>
  <c r="K55" i="5" s="1"/>
  <c r="K54" i="5" s="1"/>
  <c r="J59" i="5"/>
  <c r="J58" i="5" s="1"/>
  <c r="J57" i="5" s="1"/>
  <c r="J56" i="5" s="1"/>
  <c r="J55" i="5" s="1"/>
  <c r="J54" i="5" s="1"/>
  <c r="K327" i="4" l="1"/>
  <c r="K326" i="4" s="1"/>
  <c r="K325" i="4" s="1"/>
  <c r="J327" i="4"/>
  <c r="J326" i="4" s="1"/>
  <c r="J325" i="4" s="1"/>
  <c r="I327" i="4"/>
  <c r="I326" i="4" s="1"/>
  <c r="I325" i="4" s="1"/>
  <c r="L418" i="3"/>
  <c r="L417" i="3" s="1"/>
  <c r="K418" i="3"/>
  <c r="K417" i="3" s="1"/>
  <c r="J418" i="3"/>
  <c r="J417" i="3" s="1"/>
  <c r="J371" i="5" l="1"/>
  <c r="J370" i="5" s="1"/>
  <c r="J369" i="5" s="1"/>
  <c r="J368" i="5" s="1"/>
  <c r="J367" i="5" s="1"/>
  <c r="J366" i="5" s="1"/>
  <c r="I250" i="4"/>
  <c r="I249" i="4" s="1"/>
  <c r="I248" i="4" s="1"/>
  <c r="J172" i="3"/>
  <c r="J171" i="3" s="1"/>
  <c r="L160" i="5" l="1"/>
  <c r="L159" i="5" s="1"/>
  <c r="L158" i="5" s="1"/>
  <c r="L157" i="5" s="1"/>
  <c r="L156" i="5" s="1"/>
  <c r="L155" i="5" s="1"/>
  <c r="L154" i="5" s="1"/>
  <c r="L153" i="5" s="1"/>
  <c r="K160" i="5"/>
  <c r="K159" i="5" s="1"/>
  <c r="K158" i="5" s="1"/>
  <c r="K157" i="5" s="1"/>
  <c r="K156" i="5" s="1"/>
  <c r="K155" i="5" s="1"/>
  <c r="K154" i="5" s="1"/>
  <c r="K153" i="5" s="1"/>
  <c r="J160" i="5"/>
  <c r="J159" i="5" s="1"/>
  <c r="J158" i="5" s="1"/>
  <c r="J157" i="5" s="1"/>
  <c r="J156" i="5" s="1"/>
  <c r="J155" i="5" s="1"/>
  <c r="J154" i="5" s="1"/>
  <c r="J153" i="5" s="1"/>
  <c r="K443" i="4"/>
  <c r="K442" i="4" s="1"/>
  <c r="K441" i="4" s="1"/>
  <c r="K440" i="4" s="1"/>
  <c r="K439" i="4" s="1"/>
  <c r="J443" i="4"/>
  <c r="J442" i="4" s="1"/>
  <c r="J441" i="4" s="1"/>
  <c r="J440" i="4" s="1"/>
  <c r="J439" i="4" s="1"/>
  <c r="I444" i="4"/>
  <c r="I443" i="4" s="1"/>
  <c r="I442" i="4" s="1"/>
  <c r="I441" i="4" s="1"/>
  <c r="I440" i="4" s="1"/>
  <c r="I439" i="4" s="1"/>
  <c r="L222" i="3"/>
  <c r="L221" i="3" s="1"/>
  <c r="L220" i="3" s="1"/>
  <c r="L219" i="3" s="1"/>
  <c r="L218" i="3" s="1"/>
  <c r="K222" i="3"/>
  <c r="K221" i="3" s="1"/>
  <c r="K220" i="3" s="1"/>
  <c r="K219" i="3" s="1"/>
  <c r="K218" i="3" s="1"/>
  <c r="J222" i="3"/>
  <c r="J221" i="3" s="1"/>
  <c r="J220" i="3" s="1"/>
  <c r="J219" i="3" s="1"/>
  <c r="J218" i="3" s="1"/>
  <c r="L434" i="5" l="1"/>
  <c r="L433" i="5" s="1"/>
  <c r="L432" i="5" s="1"/>
  <c r="L431" i="5" s="1"/>
  <c r="L430" i="5" s="1"/>
  <c r="L429" i="5" s="1"/>
  <c r="L428" i="5" s="1"/>
  <c r="K434" i="5"/>
  <c r="K433" i="5" s="1"/>
  <c r="K432" i="5" s="1"/>
  <c r="K431" i="5" s="1"/>
  <c r="K430" i="5" s="1"/>
  <c r="K429" i="5" s="1"/>
  <c r="K428" i="5" s="1"/>
  <c r="J434" i="5"/>
  <c r="J433" i="5" s="1"/>
  <c r="J432" i="5" s="1"/>
  <c r="J431" i="5" s="1"/>
  <c r="J430" i="5" s="1"/>
  <c r="J429" i="5" s="1"/>
  <c r="J428" i="5" s="1"/>
  <c r="K124" i="4"/>
  <c r="K123" i="4" s="1"/>
  <c r="K122" i="4" s="1"/>
  <c r="J124" i="4"/>
  <c r="J123" i="4" s="1"/>
  <c r="J122" i="4" s="1"/>
  <c r="I124" i="4"/>
  <c r="I123" i="4" s="1"/>
  <c r="I122" i="4" s="1"/>
  <c r="J85" i="3"/>
  <c r="J84" i="3" s="1"/>
  <c r="J83" i="3" s="1"/>
  <c r="L367" i="3" l="1"/>
  <c r="K367" i="3"/>
  <c r="J367" i="3"/>
  <c r="D32" i="7"/>
  <c r="C32" i="7"/>
  <c r="K520" i="4"/>
  <c r="K543" i="3"/>
  <c r="J543" i="3"/>
  <c r="K541" i="3"/>
  <c r="J541" i="3"/>
  <c r="K528" i="3"/>
  <c r="K527" i="3" s="1"/>
  <c r="K526" i="3" s="1"/>
  <c r="K525" i="3" s="1"/>
  <c r="J528" i="3"/>
  <c r="J527" i="3" s="1"/>
  <c r="J526" i="3" s="1"/>
  <c r="J525" i="3" s="1"/>
  <c r="K517" i="3"/>
  <c r="K516" i="3" s="1"/>
  <c r="K515" i="3" s="1"/>
  <c r="J517" i="3"/>
  <c r="J516" i="3" s="1"/>
  <c r="J515" i="3" s="1"/>
  <c r="K510" i="3"/>
  <c r="J510" i="3"/>
  <c r="K508" i="3"/>
  <c r="J508" i="3"/>
  <c r="K497" i="3"/>
  <c r="K496" i="3" s="1"/>
  <c r="K495" i="3" s="1"/>
  <c r="K494" i="3" s="1"/>
  <c r="J497" i="3"/>
  <c r="K484" i="3"/>
  <c r="K483" i="3" s="1"/>
  <c r="K482" i="3" s="1"/>
  <c r="K481" i="3" s="1"/>
  <c r="J484" i="3"/>
  <c r="J483" i="3" s="1"/>
  <c r="J482" i="3" s="1"/>
  <c r="J481" i="3" s="1"/>
  <c r="K479" i="3"/>
  <c r="K478" i="3" s="1"/>
  <c r="K477" i="3" s="1"/>
  <c r="K476" i="3" s="1"/>
  <c r="J479" i="3"/>
  <c r="K462" i="3"/>
  <c r="J462" i="3"/>
  <c r="K460" i="3"/>
  <c r="J460" i="3"/>
  <c r="K454" i="3"/>
  <c r="K453" i="3" s="1"/>
  <c r="K452" i="3" s="1"/>
  <c r="K451" i="3" s="1"/>
  <c r="K450" i="3" s="1"/>
  <c r="K449" i="3" s="1"/>
  <c r="J454" i="3"/>
  <c r="J453" i="3" s="1"/>
  <c r="J452" i="3" s="1"/>
  <c r="J451" i="3" s="1"/>
  <c r="J450" i="3" s="1"/>
  <c r="J449" i="3" s="1"/>
  <c r="K471" i="3"/>
  <c r="K470" i="3" s="1"/>
  <c r="J471" i="3"/>
  <c r="J470" i="3" s="1"/>
  <c r="K468" i="3"/>
  <c r="K467" i="3" s="1"/>
  <c r="J468" i="3"/>
  <c r="J467" i="3" s="1"/>
  <c r="K447" i="3"/>
  <c r="K446" i="3" s="1"/>
  <c r="K445" i="3" s="1"/>
  <c r="K444" i="3" s="1"/>
  <c r="K443" i="3" s="1"/>
  <c r="J447" i="3"/>
  <c r="J446" i="3" s="1"/>
  <c r="J445" i="3" s="1"/>
  <c r="J444" i="3" s="1"/>
  <c r="J443" i="3" s="1"/>
  <c r="K441" i="3"/>
  <c r="K440" i="3" s="1"/>
  <c r="J441" i="3"/>
  <c r="J440" i="3" s="1"/>
  <c r="K437" i="3"/>
  <c r="K436" i="3" s="1"/>
  <c r="K435" i="3" s="1"/>
  <c r="J437" i="3"/>
  <c r="J436" i="3" s="1"/>
  <c r="J435" i="3" s="1"/>
  <c r="K427" i="3"/>
  <c r="K426" i="3" s="1"/>
  <c r="J427" i="3"/>
  <c r="J426" i="3" s="1"/>
  <c r="K424" i="3"/>
  <c r="K423" i="3" s="1"/>
  <c r="J424" i="3"/>
  <c r="J423" i="3" s="1"/>
  <c r="K421" i="3"/>
  <c r="K420" i="3" s="1"/>
  <c r="J421" i="3"/>
  <c r="J420" i="3" s="1"/>
  <c r="K409" i="3"/>
  <c r="K408" i="3" s="1"/>
  <c r="J409" i="3"/>
  <c r="J408" i="3" s="1"/>
  <c r="K406" i="3"/>
  <c r="K405" i="3" s="1"/>
  <c r="J406" i="3"/>
  <c r="J405" i="3" s="1"/>
  <c r="K390" i="3"/>
  <c r="J390" i="3"/>
  <c r="K388" i="3"/>
  <c r="J388" i="3"/>
  <c r="K381" i="3"/>
  <c r="J381" i="3"/>
  <c r="K379" i="3"/>
  <c r="J379" i="3"/>
  <c r="K377" i="3"/>
  <c r="J377" i="3"/>
  <c r="K374" i="3"/>
  <c r="J374" i="3"/>
  <c r="K372" i="3"/>
  <c r="K370" i="3"/>
  <c r="J370" i="3"/>
  <c r="K365" i="3"/>
  <c r="K363" i="3"/>
  <c r="J363" i="3"/>
  <c r="K360" i="3"/>
  <c r="K359" i="3" s="1"/>
  <c r="J142" i="4" s="1"/>
  <c r="J360" i="3"/>
  <c r="J359" i="3" s="1"/>
  <c r="K351" i="3"/>
  <c r="J351" i="3"/>
  <c r="K349" i="3"/>
  <c r="J349" i="3"/>
  <c r="K346" i="3"/>
  <c r="K345" i="3" s="1"/>
  <c r="J346" i="3"/>
  <c r="J345" i="3" s="1"/>
  <c r="J341" i="3"/>
  <c r="K339" i="3"/>
  <c r="J339" i="3"/>
  <c r="K333" i="3"/>
  <c r="K332" i="3" s="1"/>
  <c r="K331" i="3" s="1"/>
  <c r="K330" i="3" s="1"/>
  <c r="J333" i="3"/>
  <c r="J332" i="3" s="1"/>
  <c r="J331" i="3" s="1"/>
  <c r="J330" i="3" s="1"/>
  <c r="K325" i="3"/>
  <c r="K324" i="3" s="1"/>
  <c r="K323" i="3" s="1"/>
  <c r="K322" i="3" s="1"/>
  <c r="K321" i="3" s="1"/>
  <c r="K320" i="3" s="1"/>
  <c r="J325" i="3"/>
  <c r="J324" i="3" s="1"/>
  <c r="J323" i="3" s="1"/>
  <c r="J322" i="3" s="1"/>
  <c r="J321" i="3" s="1"/>
  <c r="J320" i="3" s="1"/>
  <c r="K318" i="3"/>
  <c r="J318" i="3"/>
  <c r="K317" i="3"/>
  <c r="K316" i="3" s="1"/>
  <c r="K315" i="3" s="1"/>
  <c r="K314" i="3" s="1"/>
  <c r="K313" i="3" s="1"/>
  <c r="K312" i="3" s="1"/>
  <c r="J317" i="3"/>
  <c r="J316" i="3" s="1"/>
  <c r="J315" i="3" s="1"/>
  <c r="J314" i="3" s="1"/>
  <c r="J313" i="3" s="1"/>
  <c r="J312" i="3" s="1"/>
  <c r="K310" i="3"/>
  <c r="K309" i="3" s="1"/>
  <c r="K308" i="3" s="1"/>
  <c r="J310" i="3"/>
  <c r="J309" i="3" s="1"/>
  <c r="J308" i="3" s="1"/>
  <c r="K281" i="3"/>
  <c r="K280" i="3" s="1"/>
  <c r="K279" i="3" s="1"/>
  <c r="J281" i="3"/>
  <c r="J280" i="3" s="1"/>
  <c r="J279" i="3" s="1"/>
  <c r="K271" i="3"/>
  <c r="J271" i="3"/>
  <c r="K269" i="3"/>
  <c r="J269" i="3"/>
  <c r="K266" i="3"/>
  <c r="K265" i="3" s="1"/>
  <c r="J266" i="3"/>
  <c r="J265" i="3" s="1"/>
  <c r="K257" i="3"/>
  <c r="J257" i="3"/>
  <c r="K250" i="3"/>
  <c r="K249" i="3" s="1"/>
  <c r="J250" i="3"/>
  <c r="J249" i="3" s="1"/>
  <c r="K240" i="3"/>
  <c r="K239" i="3" s="1"/>
  <c r="K238" i="3" s="1"/>
  <c r="K237" i="3" s="1"/>
  <c r="J240" i="3"/>
  <c r="J239" i="3" s="1"/>
  <c r="J238" i="3" s="1"/>
  <c r="J237" i="3" s="1"/>
  <c r="K234" i="3"/>
  <c r="K233" i="3" s="1"/>
  <c r="K232" i="3" s="1"/>
  <c r="K231" i="3" s="1"/>
  <c r="K230" i="3" s="1"/>
  <c r="J233" i="3"/>
  <c r="J232" i="3" s="1"/>
  <c r="J231" i="3" s="1"/>
  <c r="J230" i="3" s="1"/>
  <c r="K215" i="3"/>
  <c r="K214" i="3" s="1"/>
  <c r="K213" i="3" s="1"/>
  <c r="K212" i="3" s="1"/>
  <c r="K211" i="3" s="1"/>
  <c r="J215" i="3"/>
  <c r="J214" i="3" s="1"/>
  <c r="J213" i="3" s="1"/>
  <c r="J212" i="3" s="1"/>
  <c r="J211" i="3" s="1"/>
  <c r="K208" i="3"/>
  <c r="K207" i="3" s="1"/>
  <c r="K206" i="3" s="1"/>
  <c r="K205" i="3" s="1"/>
  <c r="J208" i="3"/>
  <c r="J207" i="3" s="1"/>
  <c r="J206" i="3" s="1"/>
  <c r="J205" i="3" s="1"/>
  <c r="K196" i="3"/>
  <c r="K195" i="3" s="1"/>
  <c r="K194" i="3" s="1"/>
  <c r="K193" i="3" s="1"/>
  <c r="J196" i="3"/>
  <c r="J195" i="3" s="1"/>
  <c r="J194" i="3" s="1"/>
  <c r="J193" i="3" s="1"/>
  <c r="K183" i="3"/>
  <c r="K182" i="3" s="1"/>
  <c r="K174" i="3" s="1"/>
  <c r="J183" i="3"/>
  <c r="J182" i="3" s="1"/>
  <c r="J174" i="3" s="1"/>
  <c r="K166" i="3"/>
  <c r="K165" i="3" s="1"/>
  <c r="K164" i="3" s="1"/>
  <c r="K159" i="3" s="1"/>
  <c r="J166" i="3"/>
  <c r="J165" i="3" s="1"/>
  <c r="J164" i="3" s="1"/>
  <c r="J159" i="3" s="1"/>
  <c r="K157" i="3"/>
  <c r="J157" i="3"/>
  <c r="J156" i="3" s="1"/>
  <c r="J155" i="3" s="1"/>
  <c r="K144" i="3"/>
  <c r="K143" i="3" s="1"/>
  <c r="K142" i="3" s="1"/>
  <c r="K141" i="3" s="1"/>
  <c r="J144" i="3"/>
  <c r="J143" i="3" s="1"/>
  <c r="J142" i="3" s="1"/>
  <c r="J141" i="3" s="1"/>
  <c r="K139" i="3"/>
  <c r="K138" i="3" s="1"/>
  <c r="J139" i="3"/>
  <c r="J138" i="3" s="1"/>
  <c r="K228" i="3"/>
  <c r="K226" i="3" s="1"/>
  <c r="K224" i="3" s="1"/>
  <c r="J228" i="3"/>
  <c r="J226" i="3" s="1"/>
  <c r="J224" i="3" s="1"/>
  <c r="K227" i="3"/>
  <c r="K225" i="3" s="1"/>
  <c r="J227" i="3"/>
  <c r="J225" i="3" s="1"/>
  <c r="K136" i="3"/>
  <c r="J136" i="3"/>
  <c r="K135" i="3"/>
  <c r="J135" i="3"/>
  <c r="K118" i="3"/>
  <c r="K117" i="3" s="1"/>
  <c r="K116" i="3" s="1"/>
  <c r="J118" i="3"/>
  <c r="J117" i="3" s="1"/>
  <c r="J116" i="3" s="1"/>
  <c r="K111" i="3"/>
  <c r="K110" i="3" s="1"/>
  <c r="J111" i="3"/>
  <c r="J110" i="3" s="1"/>
  <c r="K102" i="3"/>
  <c r="K101" i="3" s="1"/>
  <c r="J102" i="3"/>
  <c r="J101" i="3" s="1"/>
  <c r="K79" i="3"/>
  <c r="J79" i="3"/>
  <c r="K78" i="3"/>
  <c r="K77" i="3" s="1"/>
  <c r="K76" i="3" s="1"/>
  <c r="K75" i="3" s="1"/>
  <c r="J78" i="3"/>
  <c r="J77" i="3" s="1"/>
  <c r="J76" i="3" s="1"/>
  <c r="J75" i="3" s="1"/>
  <c r="K67" i="3"/>
  <c r="J67" i="3"/>
  <c r="K65" i="3"/>
  <c r="J65" i="3"/>
  <c r="K62" i="3"/>
  <c r="K61" i="3" s="1"/>
  <c r="J62" i="3"/>
  <c r="J61" i="3" s="1"/>
  <c r="K59" i="3"/>
  <c r="K58" i="3" s="1"/>
  <c r="J59" i="3"/>
  <c r="J58" i="3" s="1"/>
  <c r="K56" i="3"/>
  <c r="K55" i="3" s="1"/>
  <c r="J56" i="3"/>
  <c r="J55" i="3" s="1"/>
  <c r="K45" i="3"/>
  <c r="J45" i="3"/>
  <c r="K43" i="3"/>
  <c r="J43" i="3"/>
  <c r="K41" i="3"/>
  <c r="J41" i="3"/>
  <c r="K38" i="3"/>
  <c r="K37" i="3" s="1"/>
  <c r="J38" i="3"/>
  <c r="J37" i="3" s="1"/>
  <c r="K97" i="3"/>
  <c r="K96" i="3" s="1"/>
  <c r="K95" i="3" s="1"/>
  <c r="J97" i="3"/>
  <c r="J96" i="3" s="1"/>
  <c r="J95" i="3" s="1"/>
  <c r="K93" i="3"/>
  <c r="K92" i="3" s="1"/>
  <c r="K91" i="3" s="1"/>
  <c r="J93" i="3"/>
  <c r="J92" i="3" s="1"/>
  <c r="J91" i="3" s="1"/>
  <c r="K89" i="3"/>
  <c r="K88" i="3" s="1"/>
  <c r="K87" i="3" s="1"/>
  <c r="J89" i="3"/>
  <c r="J88" i="3" s="1"/>
  <c r="J87" i="3" s="1"/>
  <c r="K15" i="3"/>
  <c r="K14" i="3" s="1"/>
  <c r="K13" i="3" s="1"/>
  <c r="J15" i="3"/>
  <c r="J14" i="3" s="1"/>
  <c r="J13" i="3" s="1"/>
  <c r="J12" i="3" s="1"/>
  <c r="K413" i="3" l="1"/>
  <c r="J413" i="3"/>
  <c r="J412" i="3" s="1"/>
  <c r="J411" i="3" s="1"/>
  <c r="J478" i="3"/>
  <c r="J477" i="3" s="1"/>
  <c r="J476" i="3" s="1"/>
  <c r="J100" i="3"/>
  <c r="J99" i="3" s="1"/>
  <c r="K199" i="3"/>
  <c r="K198" i="3" s="1"/>
  <c r="J199" i="3"/>
  <c r="J198" i="3" s="1"/>
  <c r="K459" i="3"/>
  <c r="K458" i="3" s="1"/>
  <c r="J181" i="3"/>
  <c r="J180" i="3" s="1"/>
  <c r="J459" i="3"/>
  <c r="J458" i="3" s="1"/>
  <c r="J387" i="3"/>
  <c r="J386" i="3" s="1"/>
  <c r="K245" i="3"/>
  <c r="K244" i="3" s="1"/>
  <c r="K243" i="3" s="1"/>
  <c r="K236" i="3" s="1"/>
  <c r="J245" i="3"/>
  <c r="J244" i="3" s="1"/>
  <c r="J243" i="3" s="1"/>
  <c r="J236" i="3" s="1"/>
  <c r="K181" i="3"/>
  <c r="K180" i="3" s="1"/>
  <c r="K186" i="3"/>
  <c r="K185" i="3" s="1"/>
  <c r="J186" i="3"/>
  <c r="J185" i="3" s="1"/>
  <c r="K514" i="3"/>
  <c r="K513" i="3" s="1"/>
  <c r="K512" i="3" s="1"/>
  <c r="J514" i="3"/>
  <c r="J513" i="3" s="1"/>
  <c r="J512" i="3" s="1"/>
  <c r="K256" i="3"/>
  <c r="K255" i="3" s="1"/>
  <c r="K254" i="3" s="1"/>
  <c r="K253" i="3" s="1"/>
  <c r="K252" i="3" s="1"/>
  <c r="K762" i="5"/>
  <c r="K761" i="5" s="1"/>
  <c r="J256" i="3"/>
  <c r="J255" i="3" s="1"/>
  <c r="J254" i="3" s="1"/>
  <c r="J253" i="3" s="1"/>
  <c r="J252" i="3" s="1"/>
  <c r="J762" i="5"/>
  <c r="J761" i="5" s="1"/>
  <c r="J268" i="3"/>
  <c r="J264" i="3" s="1"/>
  <c r="J134" i="3"/>
  <c r="J133" i="3" s="1"/>
  <c r="K412" i="3"/>
  <c r="K12" i="3"/>
  <c r="K11" i="3" s="1"/>
  <c r="J496" i="3"/>
  <c r="J495" i="3" s="1"/>
  <c r="J494" i="3" s="1"/>
  <c r="K156" i="3"/>
  <c r="K155" i="3" s="1"/>
  <c r="J11" i="3"/>
  <c r="K217" i="3"/>
  <c r="J217" i="3"/>
  <c r="J82" i="3"/>
  <c r="K82" i="3"/>
  <c r="K134" i="3"/>
  <c r="K133" i="3" s="1"/>
  <c r="J153" i="3"/>
  <c r="J154" i="3"/>
  <c r="J404" i="3"/>
  <c r="J403" i="3" s="1"/>
  <c r="J402" i="3" s="1"/>
  <c r="K404" i="3"/>
  <c r="K403" i="3" s="1"/>
  <c r="K402" i="3" s="1"/>
  <c r="J348" i="3"/>
  <c r="J344" i="3" s="1"/>
  <c r="J305" i="3"/>
  <c r="J304" i="3" s="1"/>
  <c r="J64" i="3"/>
  <c r="J54" i="3" s="1"/>
  <c r="K268" i="3"/>
  <c r="K348" i="3"/>
  <c r="K344" i="3" s="1"/>
  <c r="J376" i="3"/>
  <c r="K507" i="3"/>
  <c r="K506" i="3" s="1"/>
  <c r="K505" i="3" s="1"/>
  <c r="K504" i="3" s="1"/>
  <c r="K503" i="3" s="1"/>
  <c r="K369" i="3"/>
  <c r="J507" i="3"/>
  <c r="J506" i="3" s="1"/>
  <c r="J505" i="3" s="1"/>
  <c r="J504" i="3" s="1"/>
  <c r="J503" i="3" s="1"/>
  <c r="J466" i="3"/>
  <c r="K64" i="3"/>
  <c r="K54" i="3" s="1"/>
  <c r="K307" i="3"/>
  <c r="K306" i="3" s="1"/>
  <c r="K475" i="3"/>
  <c r="K474" i="3" s="1"/>
  <c r="K540" i="3"/>
  <c r="K539" i="3" s="1"/>
  <c r="K538" i="3" s="1"/>
  <c r="K537" i="3" s="1"/>
  <c r="K536" i="3" s="1"/>
  <c r="K338" i="3"/>
  <c r="K337" i="3" s="1"/>
  <c r="K336" i="3" s="1"/>
  <c r="K335" i="3" s="1"/>
  <c r="J362" i="3"/>
  <c r="J369" i="3"/>
  <c r="K115" i="3"/>
  <c r="K114" i="3" s="1"/>
  <c r="K113" i="3" s="1"/>
  <c r="J307" i="3"/>
  <c r="J306" i="3" s="1"/>
  <c r="K362" i="3"/>
  <c r="K466" i="3"/>
  <c r="K100" i="3"/>
  <c r="K99" i="3" s="1"/>
  <c r="K387" i="3"/>
  <c r="K386" i="3" s="1"/>
  <c r="J439" i="3"/>
  <c r="K376" i="3"/>
  <c r="J40" i="3"/>
  <c r="J36" i="3" s="1"/>
  <c r="K305" i="3"/>
  <c r="K304" i="3" s="1"/>
  <c r="K439" i="3"/>
  <c r="K40" i="3"/>
  <c r="K36" i="3" s="1"/>
  <c r="J115" i="3"/>
  <c r="J114" i="3" s="1"/>
  <c r="J113" i="3" s="1"/>
  <c r="J338" i="3"/>
  <c r="J337" i="3" s="1"/>
  <c r="J336" i="3" s="1"/>
  <c r="J335" i="3" s="1"/>
  <c r="J540" i="3"/>
  <c r="J539" i="3" s="1"/>
  <c r="J538" i="3" s="1"/>
  <c r="J537" i="3" s="1"/>
  <c r="J536" i="3" s="1"/>
  <c r="K277" i="3"/>
  <c r="K276" i="3" s="1"/>
  <c r="K278" i="3"/>
  <c r="J277" i="3"/>
  <c r="J276" i="3" s="1"/>
  <c r="J278" i="3"/>
  <c r="C12" i="8"/>
  <c r="C11" i="8" s="1"/>
  <c r="D12" i="8"/>
  <c r="D11" i="8" s="1"/>
  <c r="E12" i="8"/>
  <c r="E11" i="8" s="1"/>
  <c r="C16" i="8"/>
  <c r="C15" i="8" s="1"/>
  <c r="C14" i="8" s="1"/>
  <c r="D16" i="8"/>
  <c r="D15" i="8" s="1"/>
  <c r="D14" i="8" s="1"/>
  <c r="E16" i="8"/>
  <c r="E15" i="8" s="1"/>
  <c r="E14" i="8" s="1"/>
  <c r="C20" i="8"/>
  <c r="C19" i="8" s="1"/>
  <c r="C18" i="8" s="1"/>
  <c r="D20" i="8"/>
  <c r="D19" i="8" s="1"/>
  <c r="D18" i="8" s="1"/>
  <c r="E20" i="8"/>
  <c r="E19" i="8" s="1"/>
  <c r="E18" i="8" s="1"/>
  <c r="C24" i="8"/>
  <c r="C23" i="8" s="1"/>
  <c r="D24" i="8"/>
  <c r="D23" i="8" s="1"/>
  <c r="E24" i="8"/>
  <c r="E23" i="8" s="1"/>
  <c r="C27" i="8"/>
  <c r="C26" i="8" s="1"/>
  <c r="D27" i="8"/>
  <c r="D26" i="8" s="1"/>
  <c r="D22" i="8" s="1"/>
  <c r="E27" i="8"/>
  <c r="E26" i="8" s="1"/>
  <c r="E22" i="8" s="1"/>
  <c r="E10" i="8" s="1"/>
  <c r="D12" i="7"/>
  <c r="E12" i="7"/>
  <c r="E32" i="7"/>
  <c r="L392" i="5"/>
  <c r="L391" i="5" s="1"/>
  <c r="L390" i="5" s="1"/>
  <c r="L389" i="5" s="1"/>
  <c r="L388" i="5" s="1"/>
  <c r="K392" i="5"/>
  <c r="K391" i="5" s="1"/>
  <c r="K390" i="5" s="1"/>
  <c r="K389" i="5" s="1"/>
  <c r="K388" i="5" s="1"/>
  <c r="J392" i="5"/>
  <c r="J391" i="5" s="1"/>
  <c r="J390" i="5" s="1"/>
  <c r="J389" i="5" s="1"/>
  <c r="J388" i="5" s="1"/>
  <c r="K107" i="4"/>
  <c r="J107" i="4"/>
  <c r="I108" i="4"/>
  <c r="I107" i="4" s="1"/>
  <c r="L269" i="3"/>
  <c r="K385" i="3" l="1"/>
  <c r="K384" i="3" s="1"/>
  <c r="K383" i="3" s="1"/>
  <c r="J385" i="3"/>
  <c r="J384" i="3" s="1"/>
  <c r="J383" i="3" s="1"/>
  <c r="C22" i="8"/>
  <c r="D10" i="8"/>
  <c r="K127" i="3"/>
  <c r="K126" i="3" s="1"/>
  <c r="J127" i="3"/>
  <c r="J126" i="3" s="1"/>
  <c r="C10" i="8"/>
  <c r="C29" i="8" s="1"/>
  <c r="J358" i="3"/>
  <c r="J357" i="3" s="1"/>
  <c r="J356" i="3" s="1"/>
  <c r="J263" i="3"/>
  <c r="K264" i="3"/>
  <c r="K263" i="3" s="1"/>
  <c r="K81" i="3"/>
  <c r="J81" i="3"/>
  <c r="K343" i="3"/>
  <c r="K329" i="3" s="1"/>
  <c r="J475" i="3"/>
  <c r="J474" i="3" s="1"/>
  <c r="J473" i="3" s="1"/>
  <c r="J343" i="3"/>
  <c r="J329" i="3" s="1"/>
  <c r="K154" i="3"/>
  <c r="K153" i="3"/>
  <c r="K152" i="3" s="1"/>
  <c r="K411" i="3"/>
  <c r="J152" i="3"/>
  <c r="K457" i="3"/>
  <c r="K456" i="3" s="1"/>
  <c r="J457" i="3"/>
  <c r="J456" i="3" s="1"/>
  <c r="J35" i="3"/>
  <c r="K35" i="3"/>
  <c r="J210" i="3"/>
  <c r="K210" i="3"/>
  <c r="K358" i="3"/>
  <c r="K357" i="3" s="1"/>
  <c r="K356" i="3" s="1"/>
  <c r="J53" i="3"/>
  <c r="K434" i="3"/>
  <c r="K433" i="3" s="1"/>
  <c r="K473" i="3"/>
  <c r="J434" i="3"/>
  <c r="J433" i="3" s="1"/>
  <c r="K53" i="3"/>
  <c r="E29" i="8"/>
  <c r="D29" i="8"/>
  <c r="L721" i="5"/>
  <c r="L720" i="5" s="1"/>
  <c r="L719" i="5" s="1"/>
  <c r="L718" i="5" s="1"/>
  <c r="L717" i="5" s="1"/>
  <c r="K721" i="5"/>
  <c r="K720" i="5" s="1"/>
  <c r="K719" i="5" s="1"/>
  <c r="K718" i="5" s="1"/>
  <c r="K717" i="5" s="1"/>
  <c r="J721" i="5"/>
  <c r="J720" i="5" s="1"/>
  <c r="J719" i="5" s="1"/>
  <c r="J718" i="5" s="1"/>
  <c r="J717" i="5" s="1"/>
  <c r="K172" i="4"/>
  <c r="K171" i="4" s="1"/>
  <c r="J172" i="4"/>
  <c r="J171" i="4" s="1"/>
  <c r="I172" i="4"/>
  <c r="I171" i="4" s="1"/>
  <c r="L381" i="3"/>
  <c r="J328" i="3" l="1"/>
  <c r="K20" i="3"/>
  <c r="J20" i="3"/>
  <c r="J125" i="3"/>
  <c r="K125" i="3"/>
  <c r="J401" i="3"/>
  <c r="J262" i="3"/>
  <c r="J261" i="3"/>
  <c r="J260" i="3" s="1"/>
  <c r="J259" i="3" s="1"/>
  <c r="K262" i="3"/>
  <c r="K261" i="3"/>
  <c r="K260" i="3" s="1"/>
  <c r="K259" i="3" s="1"/>
  <c r="K401" i="3"/>
  <c r="K328" i="3"/>
  <c r="L655" i="5"/>
  <c r="L654" i="5" s="1"/>
  <c r="L653" i="5" s="1"/>
  <c r="L652" i="5" s="1"/>
  <c r="L651" i="5" s="1"/>
  <c r="L650" i="5" s="1"/>
  <c r="K655" i="5"/>
  <c r="K654" i="5" s="1"/>
  <c r="K653" i="5" s="1"/>
  <c r="K652" i="5" s="1"/>
  <c r="K651" i="5" s="1"/>
  <c r="K650" i="5" s="1"/>
  <c r="J655" i="5"/>
  <c r="J654" i="5" s="1"/>
  <c r="J653" i="5" s="1"/>
  <c r="J652" i="5" s="1"/>
  <c r="J651" i="5" s="1"/>
  <c r="J650" i="5" s="1"/>
  <c r="L667" i="5"/>
  <c r="K667" i="5"/>
  <c r="J667" i="5"/>
  <c r="J327" i="3" l="1"/>
  <c r="J10" i="3"/>
  <c r="J9" i="3" s="1"/>
  <c r="K10" i="3"/>
  <c r="K9" i="3" s="1"/>
  <c r="K327" i="3"/>
  <c r="K456" i="4"/>
  <c r="K455" i="4" s="1"/>
  <c r="K454" i="4" s="1"/>
  <c r="K453" i="4" s="1"/>
  <c r="K452" i="4" s="1"/>
  <c r="K451" i="4" s="1"/>
  <c r="J456" i="4"/>
  <c r="J455" i="4" s="1"/>
  <c r="J454" i="4" s="1"/>
  <c r="J453" i="4" s="1"/>
  <c r="J452" i="4" s="1"/>
  <c r="J451" i="4" s="1"/>
  <c r="I456" i="4"/>
  <c r="I455" i="4" s="1"/>
  <c r="I454" i="4" s="1"/>
  <c r="I453" i="4" s="1"/>
  <c r="I452" i="4" s="1"/>
  <c r="I451" i="4" s="1"/>
  <c r="K308" i="4"/>
  <c r="K307" i="4" s="1"/>
  <c r="K306" i="4" s="1"/>
  <c r="K305" i="4" s="1"/>
  <c r="K304" i="4" s="1"/>
  <c r="J308" i="4"/>
  <c r="J307" i="4" s="1"/>
  <c r="J306" i="4" s="1"/>
  <c r="J305" i="4" s="1"/>
  <c r="J304" i="4" s="1"/>
  <c r="I308" i="4"/>
  <c r="I307" i="4" s="1"/>
  <c r="I306" i="4" s="1"/>
  <c r="I305" i="4" s="1"/>
  <c r="I304" i="4" s="1"/>
  <c r="L208" i="3"/>
  <c r="L207" i="3" s="1"/>
  <c r="L206" i="3" s="1"/>
  <c r="L205" i="3" s="1"/>
  <c r="L183" i="3"/>
  <c r="L182" i="3" s="1"/>
  <c r="L174" i="3" s="1"/>
  <c r="K270" i="4"/>
  <c r="K269" i="4" s="1"/>
  <c r="K268" i="4" s="1"/>
  <c r="K267" i="4" s="1"/>
  <c r="J270" i="4"/>
  <c r="J269" i="4" s="1"/>
  <c r="J268" i="4" s="1"/>
  <c r="J267" i="4" s="1"/>
  <c r="I270" i="4"/>
  <c r="I269" i="4" s="1"/>
  <c r="I268" i="4" s="1"/>
  <c r="I267" i="4" s="1"/>
  <c r="L234" i="3"/>
  <c r="L233" i="3" s="1"/>
  <c r="L232" i="3" s="1"/>
  <c r="L231" i="3" s="1"/>
  <c r="L230" i="3" s="1"/>
  <c r="J633" i="5"/>
  <c r="L35" i="5"/>
  <c r="L34" i="5" s="1"/>
  <c r="L33" i="5" s="1"/>
  <c r="L32" i="5" s="1"/>
  <c r="L31" i="5" s="1"/>
  <c r="L30" i="5" s="1"/>
  <c r="K35" i="5"/>
  <c r="K34" i="5" s="1"/>
  <c r="K33" i="5" s="1"/>
  <c r="K32" i="5" s="1"/>
  <c r="K31" i="5" s="1"/>
  <c r="K30" i="5" s="1"/>
  <c r="J35" i="5"/>
  <c r="J34" i="5" s="1"/>
  <c r="J33" i="5" s="1"/>
  <c r="J32" i="5" s="1"/>
  <c r="J31" i="5" s="1"/>
  <c r="J30" i="5" s="1"/>
  <c r="K432" i="4"/>
  <c r="K431" i="4" s="1"/>
  <c r="K430" i="4" s="1"/>
  <c r="K429" i="4" s="1"/>
  <c r="J432" i="4"/>
  <c r="J431" i="4" s="1"/>
  <c r="J430" i="4" s="1"/>
  <c r="J429" i="4" s="1"/>
  <c r="I432" i="4"/>
  <c r="I431" i="4" s="1"/>
  <c r="I430" i="4" s="1"/>
  <c r="I429" i="4" s="1"/>
  <c r="L517" i="3"/>
  <c r="L516" i="3" s="1"/>
  <c r="L515" i="3" s="1"/>
  <c r="K298" i="4" l="1"/>
  <c r="K297" i="4" s="1"/>
  <c r="I298" i="4"/>
  <c r="I297" i="4" s="1"/>
  <c r="J298" i="4"/>
  <c r="J297" i="4" s="1"/>
  <c r="L199" i="3"/>
  <c r="L198" i="3" s="1"/>
  <c r="L181" i="3"/>
  <c r="L180" i="3" s="1"/>
  <c r="J8" i="3"/>
  <c r="J266" i="4"/>
  <c r="J254" i="4" s="1"/>
  <c r="K266" i="4"/>
  <c r="K254" i="4" s="1"/>
  <c r="K8" i="3"/>
  <c r="I266" i="4"/>
  <c r="I254" i="4" s="1"/>
  <c r="L634" i="5"/>
  <c r="K634" i="5"/>
  <c r="J634" i="5"/>
  <c r="J632" i="5" s="1"/>
  <c r="J631" i="5" s="1"/>
  <c r="J630" i="5" s="1"/>
  <c r="J629" i="5" s="1"/>
  <c r="J628" i="5" s="1"/>
  <c r="L633" i="5"/>
  <c r="K633" i="5"/>
  <c r="L661" i="5"/>
  <c r="L660" i="5" s="1"/>
  <c r="L659" i="5" s="1"/>
  <c r="L658" i="5" s="1"/>
  <c r="L657" i="5" s="1"/>
  <c r="L656" i="5" s="1"/>
  <c r="K661" i="5"/>
  <c r="K660" i="5" s="1"/>
  <c r="K659" i="5" s="1"/>
  <c r="K658" i="5" s="1"/>
  <c r="K657" i="5" s="1"/>
  <c r="K656" i="5" s="1"/>
  <c r="L666" i="5"/>
  <c r="L665" i="5" s="1"/>
  <c r="L664" i="5" s="1"/>
  <c r="L663" i="5" s="1"/>
  <c r="L662" i="5" s="1"/>
  <c r="K666" i="5"/>
  <c r="K665" i="5" s="1"/>
  <c r="K664" i="5" s="1"/>
  <c r="K663" i="5" s="1"/>
  <c r="K662" i="5" s="1"/>
  <c r="J661" i="5"/>
  <c r="J660" i="5" s="1"/>
  <c r="J659" i="5" s="1"/>
  <c r="J658" i="5" s="1"/>
  <c r="J657" i="5" s="1"/>
  <c r="J656" i="5" s="1"/>
  <c r="J666" i="5"/>
  <c r="J665" i="5" s="1"/>
  <c r="J664" i="5" s="1"/>
  <c r="J663" i="5" s="1"/>
  <c r="J662" i="5" s="1"/>
  <c r="J141" i="4"/>
  <c r="J140" i="4" s="1"/>
  <c r="K151" i="4"/>
  <c r="K150" i="4" s="1"/>
  <c r="K149" i="4" s="1"/>
  <c r="J151" i="4"/>
  <c r="J150" i="4" s="1"/>
  <c r="J149" i="4" s="1"/>
  <c r="I151" i="4"/>
  <c r="I150" i="4" s="1"/>
  <c r="I149" i="4" s="1"/>
  <c r="L632" i="5" l="1"/>
  <c r="L631" i="5" s="1"/>
  <c r="L630" i="5" s="1"/>
  <c r="L629" i="5" s="1"/>
  <c r="L628" i="5" s="1"/>
  <c r="K632" i="5"/>
  <c r="K631" i="5" s="1"/>
  <c r="K630" i="5" s="1"/>
  <c r="K629" i="5" s="1"/>
  <c r="K628" i="5" s="1"/>
  <c r="L111" i="3" l="1"/>
  <c r="L110" i="3" s="1"/>
  <c r="L102" i="3"/>
  <c r="L101" i="3" s="1"/>
  <c r="L41" i="3"/>
  <c r="L360" i="3"/>
  <c r="L359" i="3" s="1"/>
  <c r="K142" i="4" s="1"/>
  <c r="K141" i="4" s="1"/>
  <c r="K140" i="4" s="1"/>
  <c r="I142" i="4"/>
  <c r="I141" i="4" s="1"/>
  <c r="I140" i="4" s="1"/>
  <c r="L226" i="5"/>
  <c r="K226" i="5"/>
  <c r="J226" i="5"/>
  <c r="K760" i="5"/>
  <c r="K759" i="5" s="1"/>
  <c r="K758" i="5" s="1"/>
  <c r="K757" i="5" s="1"/>
  <c r="J760" i="5"/>
  <c r="J759" i="5" s="1"/>
  <c r="J758" i="5" s="1"/>
  <c r="J757" i="5" s="1"/>
  <c r="L756" i="5"/>
  <c r="L755" i="5" s="1"/>
  <c r="L754" i="5" s="1"/>
  <c r="L753" i="5" s="1"/>
  <c r="L752" i="5" s="1"/>
  <c r="K756" i="5"/>
  <c r="K755" i="5" s="1"/>
  <c r="K754" i="5" s="1"/>
  <c r="K753" i="5" s="1"/>
  <c r="K752" i="5" s="1"/>
  <c r="J756" i="5"/>
  <c r="J755" i="5" s="1"/>
  <c r="J754" i="5" s="1"/>
  <c r="J753" i="5" s="1"/>
  <c r="J752" i="5" s="1"/>
  <c r="L751" i="5"/>
  <c r="L750" i="5" s="1"/>
  <c r="L749" i="5" s="1"/>
  <c r="L748" i="5" s="1"/>
  <c r="L747" i="5" s="1"/>
  <c r="K751" i="5"/>
  <c r="K750" i="5" s="1"/>
  <c r="K749" i="5" s="1"/>
  <c r="K748" i="5" s="1"/>
  <c r="K747" i="5" s="1"/>
  <c r="J751" i="5"/>
  <c r="J750" i="5" s="1"/>
  <c r="J749" i="5" s="1"/>
  <c r="J748" i="5" s="1"/>
  <c r="J747" i="5" s="1"/>
  <c r="L745" i="5"/>
  <c r="L744" i="5" s="1"/>
  <c r="L743" i="5" s="1"/>
  <c r="L742" i="5" s="1"/>
  <c r="L741" i="5" s="1"/>
  <c r="L740" i="5" s="1"/>
  <c r="K745" i="5"/>
  <c r="K744" i="5" s="1"/>
  <c r="K743" i="5" s="1"/>
  <c r="K742" i="5" s="1"/>
  <c r="K741" i="5" s="1"/>
  <c r="K740" i="5" s="1"/>
  <c r="J745" i="5"/>
  <c r="J744" i="5" s="1"/>
  <c r="J743" i="5" s="1"/>
  <c r="J742" i="5" s="1"/>
  <c r="J741" i="5" s="1"/>
  <c r="J740" i="5" s="1"/>
  <c r="L739" i="5"/>
  <c r="L738" i="5" s="1"/>
  <c r="L737" i="5" s="1"/>
  <c r="L736" i="5" s="1"/>
  <c r="L735" i="5" s="1"/>
  <c r="L734" i="5" s="1"/>
  <c r="K739" i="5"/>
  <c r="K738" i="5" s="1"/>
  <c r="K737" i="5" s="1"/>
  <c r="K736" i="5" s="1"/>
  <c r="K735" i="5" s="1"/>
  <c r="K734" i="5" s="1"/>
  <c r="J739" i="5"/>
  <c r="J738" i="5" s="1"/>
  <c r="J737" i="5" s="1"/>
  <c r="J736" i="5" s="1"/>
  <c r="J735" i="5" s="1"/>
  <c r="J734" i="5" s="1"/>
  <c r="L733" i="5"/>
  <c r="L732" i="5" s="1"/>
  <c r="L731" i="5" s="1"/>
  <c r="L730" i="5" s="1"/>
  <c r="L729" i="5" s="1"/>
  <c r="L728" i="5" s="1"/>
  <c r="K733" i="5"/>
  <c r="K732" i="5" s="1"/>
  <c r="K731" i="5" s="1"/>
  <c r="K730" i="5" s="1"/>
  <c r="K729" i="5" s="1"/>
  <c r="K728" i="5" s="1"/>
  <c r="J733" i="5"/>
  <c r="J732" i="5" s="1"/>
  <c r="J731" i="5" s="1"/>
  <c r="J730" i="5" s="1"/>
  <c r="J729" i="5" s="1"/>
  <c r="J728" i="5" s="1"/>
  <c r="L727" i="5"/>
  <c r="L726" i="5" s="1"/>
  <c r="L725" i="5" s="1"/>
  <c r="L724" i="5" s="1"/>
  <c r="L723" i="5" s="1"/>
  <c r="L722" i="5" s="1"/>
  <c r="K727" i="5"/>
  <c r="K726" i="5" s="1"/>
  <c r="K725" i="5" s="1"/>
  <c r="K724" i="5" s="1"/>
  <c r="K723" i="5" s="1"/>
  <c r="K722" i="5" s="1"/>
  <c r="J727" i="5"/>
  <c r="J726" i="5" s="1"/>
  <c r="J725" i="5" s="1"/>
  <c r="J724" i="5" s="1"/>
  <c r="J723" i="5" s="1"/>
  <c r="J722" i="5" s="1"/>
  <c r="L716" i="5"/>
  <c r="L715" i="5" s="1"/>
  <c r="L714" i="5" s="1"/>
  <c r="L713" i="5" s="1"/>
  <c r="L712" i="5" s="1"/>
  <c r="K716" i="5"/>
  <c r="K715" i="5" s="1"/>
  <c r="K714" i="5" s="1"/>
  <c r="K713" i="5" s="1"/>
  <c r="K712" i="5" s="1"/>
  <c r="J716" i="5"/>
  <c r="J715" i="5" s="1"/>
  <c r="J714" i="5" s="1"/>
  <c r="J713" i="5" s="1"/>
  <c r="J712" i="5" s="1"/>
  <c r="L711" i="5"/>
  <c r="L710" i="5" s="1"/>
  <c r="L709" i="5" s="1"/>
  <c r="L708" i="5" s="1"/>
  <c r="L707" i="5" s="1"/>
  <c r="K711" i="5"/>
  <c r="K710" i="5" s="1"/>
  <c r="K709" i="5" s="1"/>
  <c r="K708" i="5" s="1"/>
  <c r="K707" i="5" s="1"/>
  <c r="J711" i="5"/>
  <c r="J710" i="5" s="1"/>
  <c r="J709" i="5" s="1"/>
  <c r="J708" i="5" s="1"/>
  <c r="J707" i="5" s="1"/>
  <c r="L705" i="5"/>
  <c r="L704" i="5" s="1"/>
  <c r="L703" i="5" s="1"/>
  <c r="L702" i="5" s="1"/>
  <c r="L701" i="5" s="1"/>
  <c r="K705" i="5"/>
  <c r="K704" i="5" s="1"/>
  <c r="K703" i="5" s="1"/>
  <c r="K702" i="5" s="1"/>
  <c r="K701" i="5" s="1"/>
  <c r="J705" i="5"/>
  <c r="J704" i="5" s="1"/>
  <c r="J703" i="5" s="1"/>
  <c r="J702" i="5" s="1"/>
  <c r="J701" i="5" s="1"/>
  <c r="L700" i="5"/>
  <c r="L699" i="5" s="1"/>
  <c r="L698" i="5" s="1"/>
  <c r="L697" i="5" s="1"/>
  <c r="L696" i="5" s="1"/>
  <c r="K700" i="5"/>
  <c r="K699" i="5" s="1"/>
  <c r="K698" i="5" s="1"/>
  <c r="K697" i="5" s="1"/>
  <c r="K696" i="5" s="1"/>
  <c r="J700" i="5"/>
  <c r="J699" i="5" s="1"/>
  <c r="J698" i="5" s="1"/>
  <c r="J697" i="5" s="1"/>
  <c r="J696" i="5" s="1"/>
  <c r="L695" i="5"/>
  <c r="L694" i="5" s="1"/>
  <c r="L693" i="5" s="1"/>
  <c r="L692" i="5" s="1"/>
  <c r="L691" i="5" s="1"/>
  <c r="K695" i="5"/>
  <c r="K694" i="5" s="1"/>
  <c r="K693" i="5" s="1"/>
  <c r="K692" i="5" s="1"/>
  <c r="K691" i="5" s="1"/>
  <c r="J695" i="5"/>
  <c r="J694" i="5" s="1"/>
  <c r="J693" i="5" s="1"/>
  <c r="J692" i="5" s="1"/>
  <c r="J691" i="5" s="1"/>
  <c r="L689" i="5"/>
  <c r="L688" i="5" s="1"/>
  <c r="L687" i="5" s="1"/>
  <c r="L686" i="5" s="1"/>
  <c r="L685" i="5" s="1"/>
  <c r="K689" i="5"/>
  <c r="K688" i="5" s="1"/>
  <c r="K687" i="5" s="1"/>
  <c r="K686" i="5" s="1"/>
  <c r="K685" i="5" s="1"/>
  <c r="J689" i="5"/>
  <c r="J688" i="5" s="1"/>
  <c r="J687" i="5" s="1"/>
  <c r="J686" i="5" s="1"/>
  <c r="J685" i="5" s="1"/>
  <c r="L684" i="5"/>
  <c r="L683" i="5" s="1"/>
  <c r="L682" i="5" s="1"/>
  <c r="L681" i="5" s="1"/>
  <c r="L680" i="5" s="1"/>
  <c r="K684" i="5"/>
  <c r="K683" i="5" s="1"/>
  <c r="K682" i="5" s="1"/>
  <c r="K681" i="5" s="1"/>
  <c r="K680" i="5" s="1"/>
  <c r="J684" i="5"/>
  <c r="J683" i="5" s="1"/>
  <c r="J682" i="5" s="1"/>
  <c r="J681" i="5" s="1"/>
  <c r="J680" i="5" s="1"/>
  <c r="L679" i="5"/>
  <c r="L678" i="5" s="1"/>
  <c r="L677" i="5" s="1"/>
  <c r="L676" i="5" s="1"/>
  <c r="L675" i="5" s="1"/>
  <c r="K679" i="5"/>
  <c r="K678" i="5" s="1"/>
  <c r="K677" i="5" s="1"/>
  <c r="K676" i="5" s="1"/>
  <c r="K675" i="5" s="1"/>
  <c r="J679" i="5"/>
  <c r="J678" i="5" s="1"/>
  <c r="J677" i="5" s="1"/>
  <c r="J676" i="5" s="1"/>
  <c r="J675" i="5" s="1"/>
  <c r="L673" i="5"/>
  <c r="L672" i="5" s="1"/>
  <c r="L671" i="5" s="1"/>
  <c r="L670" i="5" s="1"/>
  <c r="L669" i="5" s="1"/>
  <c r="L668" i="5" s="1"/>
  <c r="K673" i="5"/>
  <c r="K672" i="5" s="1"/>
  <c r="K671" i="5" s="1"/>
  <c r="K670" i="5" s="1"/>
  <c r="K669" i="5" s="1"/>
  <c r="K668" i="5" s="1"/>
  <c r="J673" i="5"/>
  <c r="J672" i="5" s="1"/>
  <c r="J671" i="5" s="1"/>
  <c r="J670" i="5" s="1"/>
  <c r="J669" i="5" s="1"/>
  <c r="J668" i="5" s="1"/>
  <c r="L627" i="5"/>
  <c r="L626" i="5" s="1"/>
  <c r="L625" i="5" s="1"/>
  <c r="L624" i="5" s="1"/>
  <c r="L623" i="5" s="1"/>
  <c r="L622" i="5" s="1"/>
  <c r="K627" i="5"/>
  <c r="K626" i="5" s="1"/>
  <c r="K625" i="5" s="1"/>
  <c r="K624" i="5" s="1"/>
  <c r="K623" i="5" s="1"/>
  <c r="K622" i="5" s="1"/>
  <c r="J627" i="5"/>
  <c r="J626" i="5" s="1"/>
  <c r="J625" i="5" s="1"/>
  <c r="J624" i="5" s="1"/>
  <c r="J623" i="5" s="1"/>
  <c r="J622" i="5" s="1"/>
  <c r="L621" i="5"/>
  <c r="L620" i="5" s="1"/>
  <c r="L619" i="5" s="1"/>
  <c r="L618" i="5" s="1"/>
  <c r="L617" i="5" s="1"/>
  <c r="L616" i="5" s="1"/>
  <c r="K621" i="5"/>
  <c r="K620" i="5" s="1"/>
  <c r="K619" i="5" s="1"/>
  <c r="K618" i="5" s="1"/>
  <c r="K617" i="5" s="1"/>
  <c r="K616" i="5" s="1"/>
  <c r="J621" i="5"/>
  <c r="J620" i="5" s="1"/>
  <c r="J619" i="5" s="1"/>
  <c r="J618" i="5" s="1"/>
  <c r="J617" i="5" s="1"/>
  <c r="J616" i="5" s="1"/>
  <c r="L615" i="5"/>
  <c r="L614" i="5" s="1"/>
  <c r="L613" i="5" s="1"/>
  <c r="L612" i="5" s="1"/>
  <c r="L611" i="5" s="1"/>
  <c r="L610" i="5" s="1"/>
  <c r="K615" i="5"/>
  <c r="K614" i="5" s="1"/>
  <c r="K613" i="5" s="1"/>
  <c r="K612" i="5" s="1"/>
  <c r="K611" i="5" s="1"/>
  <c r="K610" i="5" s="1"/>
  <c r="J615" i="5"/>
  <c r="J614" i="5" s="1"/>
  <c r="J613" i="5" s="1"/>
  <c r="J612" i="5" s="1"/>
  <c r="J611" i="5" s="1"/>
  <c r="J610" i="5" s="1"/>
  <c r="K90" i="4"/>
  <c r="K89" i="4" s="1"/>
  <c r="J90" i="4"/>
  <c r="J89" i="4" s="1"/>
  <c r="K92" i="4"/>
  <c r="K91" i="4" s="1"/>
  <c r="J92" i="4"/>
  <c r="J91" i="4" s="1"/>
  <c r="I92" i="4"/>
  <c r="I91" i="4" s="1"/>
  <c r="L67" i="3"/>
  <c r="I90" i="4"/>
  <c r="I89" i="4" s="1"/>
  <c r="L674" i="5" l="1"/>
  <c r="K674" i="5"/>
  <c r="J674" i="5"/>
  <c r="J706" i="5"/>
  <c r="L100" i="3"/>
  <c r="L99" i="3" s="1"/>
  <c r="J746" i="5"/>
  <c r="L746" i="5"/>
  <c r="J690" i="5"/>
  <c r="K746" i="5"/>
  <c r="L690" i="5"/>
  <c r="K690" i="5"/>
  <c r="K706" i="5"/>
  <c r="L706" i="5"/>
  <c r="K88" i="4"/>
  <c r="I88" i="4"/>
  <c r="J88" i="4"/>
  <c r="J609" i="5" l="1"/>
  <c r="K609" i="5"/>
  <c r="L65" i="3"/>
  <c r="L64" i="3" s="1"/>
  <c r="L339" i="3" l="1"/>
  <c r="L180" i="5"/>
  <c r="L179" i="5" s="1"/>
  <c r="L178" i="5" s="1"/>
  <c r="L177" i="5" s="1"/>
  <c r="L176" i="5" s="1"/>
  <c r="K180" i="5"/>
  <c r="K179" i="5" s="1"/>
  <c r="K178" i="5" s="1"/>
  <c r="K177" i="5" s="1"/>
  <c r="K176" i="5" s="1"/>
  <c r="K601" i="5"/>
  <c r="K600" i="5" s="1"/>
  <c r="K599" i="5" s="1"/>
  <c r="K598" i="5" s="1"/>
  <c r="K597" i="5" s="1"/>
  <c r="L601" i="5"/>
  <c r="L600" i="5" s="1"/>
  <c r="L599" i="5" s="1"/>
  <c r="L598" i="5" s="1"/>
  <c r="L597" i="5" s="1"/>
  <c r="K596" i="5"/>
  <c r="K595" i="5" s="1"/>
  <c r="K594" i="5" s="1"/>
  <c r="K593" i="5" s="1"/>
  <c r="K592" i="5" s="1"/>
  <c r="L596" i="5"/>
  <c r="L595" i="5" s="1"/>
  <c r="L594" i="5" s="1"/>
  <c r="L593" i="5" s="1"/>
  <c r="L592" i="5" s="1"/>
  <c r="K590" i="5"/>
  <c r="K589" i="5" s="1"/>
  <c r="K588" i="5" s="1"/>
  <c r="K587" i="5" s="1"/>
  <c r="K586" i="5" s="1"/>
  <c r="K585" i="5" s="1"/>
  <c r="L590" i="5"/>
  <c r="L589" i="5" s="1"/>
  <c r="L588" i="5" s="1"/>
  <c r="L587" i="5" s="1"/>
  <c r="L586" i="5" s="1"/>
  <c r="L585" i="5" s="1"/>
  <c r="J601" i="5"/>
  <c r="J600" i="5" s="1"/>
  <c r="J599" i="5" s="1"/>
  <c r="J598" i="5" s="1"/>
  <c r="J597" i="5" s="1"/>
  <c r="J596" i="5"/>
  <c r="J595" i="5" s="1"/>
  <c r="J594" i="5" s="1"/>
  <c r="J593" i="5" s="1"/>
  <c r="J592" i="5" s="1"/>
  <c r="J590" i="5"/>
  <c r="J589" i="5" s="1"/>
  <c r="J588" i="5" s="1"/>
  <c r="J587" i="5" s="1"/>
  <c r="J586" i="5" s="1"/>
  <c r="J585" i="5" s="1"/>
  <c r="K297" i="5"/>
  <c r="K296" i="5" s="1"/>
  <c r="K295" i="5" s="1"/>
  <c r="K294" i="5" s="1"/>
  <c r="K293" i="5" s="1"/>
  <c r="L297" i="5"/>
  <c r="L296" i="5" s="1"/>
  <c r="L295" i="5" s="1"/>
  <c r="L294" i="5" s="1"/>
  <c r="L293" i="5" s="1"/>
  <c r="K292" i="5"/>
  <c r="K291" i="5" s="1"/>
  <c r="K290" i="5" s="1"/>
  <c r="K289" i="5" s="1"/>
  <c r="K288" i="5" s="1"/>
  <c r="L292" i="5"/>
  <c r="L291" i="5" s="1"/>
  <c r="L290" i="5" s="1"/>
  <c r="L289" i="5" s="1"/>
  <c r="L288" i="5" s="1"/>
  <c r="J297" i="5"/>
  <c r="J296" i="5" s="1"/>
  <c r="J295" i="5" s="1"/>
  <c r="J294" i="5" s="1"/>
  <c r="J293" i="5" s="1"/>
  <c r="J292" i="5"/>
  <c r="J291" i="5" s="1"/>
  <c r="J290" i="5" s="1"/>
  <c r="J289" i="5" s="1"/>
  <c r="J288" i="5" s="1"/>
  <c r="K284" i="5"/>
  <c r="K283" i="5" s="1"/>
  <c r="K282" i="5" s="1"/>
  <c r="K281" i="5" s="1"/>
  <c r="K280" i="5" s="1"/>
  <c r="L284" i="5"/>
  <c r="L283" i="5" s="1"/>
  <c r="L282" i="5" s="1"/>
  <c r="L281" i="5" s="1"/>
  <c r="L280" i="5" s="1"/>
  <c r="K279" i="5"/>
  <c r="K278" i="5" s="1"/>
  <c r="K277" i="5" s="1"/>
  <c r="K276" i="5" s="1"/>
  <c r="K275" i="5" s="1"/>
  <c r="L279" i="5"/>
  <c r="L278" i="5" s="1"/>
  <c r="L277" i="5" s="1"/>
  <c r="L276" i="5" s="1"/>
  <c r="L275" i="5" s="1"/>
  <c r="J284" i="5"/>
  <c r="J283" i="5" s="1"/>
  <c r="J282" i="5" s="1"/>
  <c r="J281" i="5" s="1"/>
  <c r="J280" i="5" s="1"/>
  <c r="J279" i="5"/>
  <c r="J278" i="5" s="1"/>
  <c r="J277" i="5" s="1"/>
  <c r="J276" i="5" s="1"/>
  <c r="J275" i="5" s="1"/>
  <c r="K271" i="5"/>
  <c r="K270" i="5" s="1"/>
  <c r="K269" i="5" s="1"/>
  <c r="K268" i="5" s="1"/>
  <c r="K267" i="5" s="1"/>
  <c r="K266" i="5" s="1"/>
  <c r="K265" i="5" s="1"/>
  <c r="K264" i="5" s="1"/>
  <c r="L271" i="5"/>
  <c r="L270" i="5" s="1"/>
  <c r="L269" i="5" s="1"/>
  <c r="L268" i="5" s="1"/>
  <c r="L267" i="5" s="1"/>
  <c r="L266" i="5" s="1"/>
  <c r="L265" i="5" s="1"/>
  <c r="L264" i="5" s="1"/>
  <c r="K263" i="5"/>
  <c r="K262" i="5" s="1"/>
  <c r="K261" i="5" s="1"/>
  <c r="K260" i="5" s="1"/>
  <c r="K259" i="5" s="1"/>
  <c r="K258" i="5" s="1"/>
  <c r="K257" i="5" s="1"/>
  <c r="K256" i="5" s="1"/>
  <c r="L263" i="5"/>
  <c r="L262" i="5" s="1"/>
  <c r="L261" i="5" s="1"/>
  <c r="L260" i="5" s="1"/>
  <c r="L259" i="5" s="1"/>
  <c r="L258" i="5" s="1"/>
  <c r="L257" i="5" s="1"/>
  <c r="L256" i="5" s="1"/>
  <c r="K248" i="5"/>
  <c r="K247" i="5" s="1"/>
  <c r="K246" i="5" s="1"/>
  <c r="K245" i="5" s="1"/>
  <c r="K244" i="5" s="1"/>
  <c r="K243" i="5" s="1"/>
  <c r="K242" i="5" s="1"/>
  <c r="K241" i="5" s="1"/>
  <c r="L248" i="5"/>
  <c r="L247" i="5" s="1"/>
  <c r="L246" i="5" s="1"/>
  <c r="L245" i="5" s="1"/>
  <c r="L244" i="5" s="1"/>
  <c r="L243" i="5" s="1"/>
  <c r="L242" i="5" s="1"/>
  <c r="L241" i="5" s="1"/>
  <c r="K220" i="5"/>
  <c r="K219" i="5" s="1"/>
  <c r="K218" i="5" s="1"/>
  <c r="K217" i="5" s="1"/>
  <c r="K216" i="5" s="1"/>
  <c r="L220" i="5"/>
  <c r="L219" i="5" s="1"/>
  <c r="L218" i="5" s="1"/>
  <c r="L217" i="5" s="1"/>
  <c r="L216" i="5" s="1"/>
  <c r="K215" i="5"/>
  <c r="K214" i="5" s="1"/>
  <c r="K213" i="5" s="1"/>
  <c r="K212" i="5" s="1"/>
  <c r="K211" i="5" s="1"/>
  <c r="L215" i="5"/>
  <c r="L214" i="5" s="1"/>
  <c r="L213" i="5" s="1"/>
  <c r="L212" i="5" s="1"/>
  <c r="L211" i="5" s="1"/>
  <c r="K207" i="5"/>
  <c r="K206" i="5" s="1"/>
  <c r="K205" i="5" s="1"/>
  <c r="K204" i="5" s="1"/>
  <c r="K203" i="5" s="1"/>
  <c r="K202" i="5" s="1"/>
  <c r="K201" i="5" s="1"/>
  <c r="K200" i="5" s="1"/>
  <c r="L207" i="5"/>
  <c r="L206" i="5" s="1"/>
  <c r="L205" i="5" s="1"/>
  <c r="L204" i="5" s="1"/>
  <c r="L203" i="5" s="1"/>
  <c r="L202" i="5" s="1"/>
  <c r="L201" i="5" s="1"/>
  <c r="L200" i="5" s="1"/>
  <c r="J271" i="5"/>
  <c r="J270" i="5" s="1"/>
  <c r="J269" i="5" s="1"/>
  <c r="J268" i="5" s="1"/>
  <c r="J267" i="5" s="1"/>
  <c r="J266" i="5" s="1"/>
  <c r="J265" i="5" s="1"/>
  <c r="J264" i="5" s="1"/>
  <c r="J263" i="5"/>
  <c r="J262" i="5" s="1"/>
  <c r="J261" i="5" s="1"/>
  <c r="J260" i="5" s="1"/>
  <c r="J259" i="5" s="1"/>
  <c r="J258" i="5" s="1"/>
  <c r="J257" i="5" s="1"/>
  <c r="J256" i="5" s="1"/>
  <c r="J248" i="5"/>
  <c r="J247" i="5" s="1"/>
  <c r="J246" i="5" s="1"/>
  <c r="J245" i="5" s="1"/>
  <c r="J244" i="5" s="1"/>
  <c r="J243" i="5" s="1"/>
  <c r="J242" i="5" s="1"/>
  <c r="J241" i="5" s="1"/>
  <c r="J220" i="5"/>
  <c r="J219" i="5" s="1"/>
  <c r="J218" i="5" s="1"/>
  <c r="J217" i="5" s="1"/>
  <c r="J216" i="5" s="1"/>
  <c r="J215" i="5"/>
  <c r="J214" i="5" s="1"/>
  <c r="J213" i="5" s="1"/>
  <c r="J212" i="5" s="1"/>
  <c r="J211" i="5" s="1"/>
  <c r="J207" i="5"/>
  <c r="J206" i="5" s="1"/>
  <c r="J205" i="5" s="1"/>
  <c r="J204" i="5" s="1"/>
  <c r="J203" i="5" s="1"/>
  <c r="J202" i="5" s="1"/>
  <c r="J201" i="5" s="1"/>
  <c r="J200" i="5" s="1"/>
  <c r="K175" i="5"/>
  <c r="K174" i="5" s="1"/>
  <c r="K173" i="5" s="1"/>
  <c r="K172" i="5" s="1"/>
  <c r="K171" i="5" s="1"/>
  <c r="L175" i="5"/>
  <c r="L174" i="5" s="1"/>
  <c r="L173" i="5" s="1"/>
  <c r="L172" i="5" s="1"/>
  <c r="L171" i="5" s="1"/>
  <c r="J180" i="5"/>
  <c r="J179" i="5" s="1"/>
  <c r="J178" i="5" s="1"/>
  <c r="J177" i="5" s="1"/>
  <c r="J176" i="5" s="1"/>
  <c r="J175" i="5"/>
  <c r="J174" i="5" s="1"/>
  <c r="J173" i="5" s="1"/>
  <c r="J172" i="5" s="1"/>
  <c r="J171" i="5" s="1"/>
  <c r="K144" i="5"/>
  <c r="K143" i="5" s="1"/>
  <c r="K142" i="5" s="1"/>
  <c r="K141" i="5" s="1"/>
  <c r="K140" i="5" s="1"/>
  <c r="K139" i="5" s="1"/>
  <c r="L144" i="5"/>
  <c r="L143" i="5" s="1"/>
  <c r="L142" i="5" s="1"/>
  <c r="L141" i="5" s="1"/>
  <c r="L140" i="5" s="1"/>
  <c r="L139" i="5" s="1"/>
  <c r="K127" i="5"/>
  <c r="K126" i="5" s="1"/>
  <c r="K125" i="5" s="1"/>
  <c r="K124" i="5" s="1"/>
  <c r="K123" i="5" s="1"/>
  <c r="K122" i="5" s="1"/>
  <c r="L127" i="5"/>
  <c r="L126" i="5" s="1"/>
  <c r="L125" i="5" s="1"/>
  <c r="L124" i="5" s="1"/>
  <c r="L123" i="5" s="1"/>
  <c r="L122" i="5" s="1"/>
  <c r="K121" i="5"/>
  <c r="K120" i="5" s="1"/>
  <c r="K119" i="5" s="1"/>
  <c r="K118" i="5" s="1"/>
  <c r="K117" i="5" s="1"/>
  <c r="K116" i="5" s="1"/>
  <c r="L121" i="5"/>
  <c r="L120" i="5" s="1"/>
  <c r="L119" i="5" s="1"/>
  <c r="L118" i="5" s="1"/>
  <c r="L117" i="5" s="1"/>
  <c r="L116" i="5" s="1"/>
  <c r="K109" i="5"/>
  <c r="K108" i="5" s="1"/>
  <c r="K107" i="5" s="1"/>
  <c r="K106" i="5" s="1"/>
  <c r="K105" i="5" s="1"/>
  <c r="L109" i="5"/>
  <c r="L108" i="5" s="1"/>
  <c r="L107" i="5" s="1"/>
  <c r="L106" i="5" s="1"/>
  <c r="L105" i="5" s="1"/>
  <c r="K104" i="5"/>
  <c r="K103" i="5" s="1"/>
  <c r="K102" i="5" s="1"/>
  <c r="K101" i="5" s="1"/>
  <c r="K100" i="5" s="1"/>
  <c r="L104" i="5"/>
  <c r="L103" i="5" s="1"/>
  <c r="L102" i="5" s="1"/>
  <c r="L101" i="5" s="1"/>
  <c r="L100" i="5" s="1"/>
  <c r="L97" i="5"/>
  <c r="L96" i="5" s="1"/>
  <c r="L95" i="5" s="1"/>
  <c r="L94" i="5" s="1"/>
  <c r="L93" i="5" s="1"/>
  <c r="L92" i="5" s="1"/>
  <c r="L91" i="5" s="1"/>
  <c r="K97" i="5"/>
  <c r="K96" i="5" s="1"/>
  <c r="K95" i="5" s="1"/>
  <c r="K94" i="5" s="1"/>
  <c r="K93" i="5" s="1"/>
  <c r="K92" i="5" s="1"/>
  <c r="K91" i="5" s="1"/>
  <c r="K90" i="5"/>
  <c r="K89" i="5" s="1"/>
  <c r="K88" i="5" s="1"/>
  <c r="K87" i="5" s="1"/>
  <c r="K86" i="5" s="1"/>
  <c r="K85" i="5" s="1"/>
  <c r="K84" i="5" s="1"/>
  <c r="L90" i="5"/>
  <c r="L89" i="5" s="1"/>
  <c r="L88" i="5" s="1"/>
  <c r="L87" i="5" s="1"/>
  <c r="L86" i="5" s="1"/>
  <c r="L85" i="5" s="1"/>
  <c r="L84" i="5" s="1"/>
  <c r="L83" i="5"/>
  <c r="L82" i="5" s="1"/>
  <c r="L81" i="5" s="1"/>
  <c r="L80" i="5" s="1"/>
  <c r="L79" i="5" s="1"/>
  <c r="L78" i="5" s="1"/>
  <c r="K83" i="5"/>
  <c r="K82" i="5" s="1"/>
  <c r="K81" i="5" s="1"/>
  <c r="K80" i="5" s="1"/>
  <c r="K79" i="5" s="1"/>
  <c r="K78" i="5" s="1"/>
  <c r="L77" i="5"/>
  <c r="L76" i="5" s="1"/>
  <c r="L75" i="5" s="1"/>
  <c r="L74" i="5" s="1"/>
  <c r="L73" i="5" s="1"/>
  <c r="L72" i="5" s="1"/>
  <c r="K77" i="5"/>
  <c r="K76" i="5" s="1"/>
  <c r="K75" i="5" s="1"/>
  <c r="K74" i="5" s="1"/>
  <c r="K73" i="5" s="1"/>
  <c r="K72" i="5" s="1"/>
  <c r="L65" i="5"/>
  <c r="L64" i="5" s="1"/>
  <c r="L63" i="5" s="1"/>
  <c r="L62" i="5" s="1"/>
  <c r="L61" i="5" s="1"/>
  <c r="L60" i="5" s="1"/>
  <c r="K65" i="5"/>
  <c r="K64" i="5" s="1"/>
  <c r="K63" i="5" s="1"/>
  <c r="K62" i="5" s="1"/>
  <c r="K61" i="5" s="1"/>
  <c r="K60" i="5" s="1"/>
  <c r="L22" i="5"/>
  <c r="L21" i="5" s="1"/>
  <c r="L20" i="5" s="1"/>
  <c r="L19" i="5" s="1"/>
  <c r="L18" i="5" s="1"/>
  <c r="L17" i="5" s="1"/>
  <c r="K22" i="5"/>
  <c r="K21" i="5" s="1"/>
  <c r="K20" i="5" s="1"/>
  <c r="K19" i="5" s="1"/>
  <c r="K18" i="5" s="1"/>
  <c r="K17" i="5" s="1"/>
  <c r="L16" i="5"/>
  <c r="L15" i="5" s="1"/>
  <c r="L14" i="5" s="1"/>
  <c r="L13" i="5" s="1"/>
  <c r="L12" i="5" s="1"/>
  <c r="L11" i="5" s="1"/>
  <c r="K16" i="5"/>
  <c r="K15" i="5" s="1"/>
  <c r="K14" i="5" s="1"/>
  <c r="K13" i="5" s="1"/>
  <c r="K12" i="5" s="1"/>
  <c r="K11" i="5" s="1"/>
  <c r="J144" i="5"/>
  <c r="J143" i="5" s="1"/>
  <c r="J142" i="5" s="1"/>
  <c r="J141" i="5" s="1"/>
  <c r="J140" i="5" s="1"/>
  <c r="J139" i="5" s="1"/>
  <c r="J127" i="5"/>
  <c r="J126" i="5" s="1"/>
  <c r="J125" i="5" s="1"/>
  <c r="J124" i="5" s="1"/>
  <c r="J123" i="5" s="1"/>
  <c r="J122" i="5" s="1"/>
  <c r="J121" i="5"/>
  <c r="J120" i="5" s="1"/>
  <c r="J119" i="5" s="1"/>
  <c r="J118" i="5" s="1"/>
  <c r="J117" i="5" s="1"/>
  <c r="J116" i="5" s="1"/>
  <c r="J109" i="5"/>
  <c r="J108" i="5" s="1"/>
  <c r="J107" i="5" s="1"/>
  <c r="J106" i="5" s="1"/>
  <c r="J105" i="5" s="1"/>
  <c r="J104" i="5"/>
  <c r="J103" i="5" s="1"/>
  <c r="J102" i="5" s="1"/>
  <c r="J101" i="5" s="1"/>
  <c r="J100" i="5" s="1"/>
  <c r="J90" i="5"/>
  <c r="J89" i="5" s="1"/>
  <c r="J88" i="5" s="1"/>
  <c r="J87" i="5" s="1"/>
  <c r="J86" i="5" s="1"/>
  <c r="J85" i="5" s="1"/>
  <c r="J84" i="5" s="1"/>
  <c r="J97" i="5"/>
  <c r="J96" i="5" s="1"/>
  <c r="J95" i="5" s="1"/>
  <c r="J94" i="5" s="1"/>
  <c r="J93" i="5" s="1"/>
  <c r="J92" i="5" s="1"/>
  <c r="J91" i="5" s="1"/>
  <c r="J83" i="5"/>
  <c r="J82" i="5" s="1"/>
  <c r="J81" i="5" s="1"/>
  <c r="J80" i="5" s="1"/>
  <c r="J79" i="5" s="1"/>
  <c r="J78" i="5" s="1"/>
  <c r="J77" i="5"/>
  <c r="J76" i="5" s="1"/>
  <c r="J75" i="5" s="1"/>
  <c r="J74" i="5" s="1"/>
  <c r="J73" i="5" s="1"/>
  <c r="J72" i="5" s="1"/>
  <c r="J65" i="5"/>
  <c r="J64" i="5" s="1"/>
  <c r="J63" i="5" s="1"/>
  <c r="J62" i="5" s="1"/>
  <c r="J61" i="5" s="1"/>
  <c r="J60" i="5" s="1"/>
  <c r="J22" i="5"/>
  <c r="J21" i="5" s="1"/>
  <c r="J20" i="5" s="1"/>
  <c r="J19" i="5" s="1"/>
  <c r="J18" i="5" s="1"/>
  <c r="J17" i="5" s="1"/>
  <c r="J16" i="5"/>
  <c r="J15" i="5" s="1"/>
  <c r="J14" i="5" s="1"/>
  <c r="J13" i="5" s="1"/>
  <c r="J12" i="5" s="1"/>
  <c r="J11" i="5" s="1"/>
  <c r="L419" i="5"/>
  <c r="L418" i="5" s="1"/>
  <c r="L417" i="5" s="1"/>
  <c r="L416" i="5" s="1"/>
  <c r="L415" i="5" s="1"/>
  <c r="L414" i="5" s="1"/>
  <c r="L413" i="5" s="1"/>
  <c r="L412" i="5" s="1"/>
  <c r="K419" i="5"/>
  <c r="K418" i="5" s="1"/>
  <c r="K417" i="5" s="1"/>
  <c r="K416" i="5" s="1"/>
  <c r="K415" i="5" s="1"/>
  <c r="K414" i="5" s="1"/>
  <c r="K413" i="5" s="1"/>
  <c r="K412" i="5" s="1"/>
  <c r="L411" i="5"/>
  <c r="L410" i="5" s="1"/>
  <c r="L409" i="5" s="1"/>
  <c r="L408" i="5" s="1"/>
  <c r="L407" i="5" s="1"/>
  <c r="L406" i="5" s="1"/>
  <c r="L405" i="5" s="1"/>
  <c r="L404" i="5" s="1"/>
  <c r="K411" i="5"/>
  <c r="K410" i="5" s="1"/>
  <c r="K409" i="5" s="1"/>
  <c r="K408" i="5" s="1"/>
  <c r="K407" i="5" s="1"/>
  <c r="K406" i="5" s="1"/>
  <c r="K405" i="5" s="1"/>
  <c r="K404" i="5" s="1"/>
  <c r="L397" i="5"/>
  <c r="L396" i="5" s="1"/>
  <c r="L395" i="5" s="1"/>
  <c r="L394" i="5" s="1"/>
  <c r="L393" i="5" s="1"/>
  <c r="L387" i="5" s="1"/>
  <c r="K397" i="5"/>
  <c r="K396" i="5" s="1"/>
  <c r="K395" i="5" s="1"/>
  <c r="K394" i="5" s="1"/>
  <c r="K393" i="5" s="1"/>
  <c r="K387" i="5" s="1"/>
  <c r="L386" i="5"/>
  <c r="L385" i="5" s="1"/>
  <c r="L384" i="5" s="1"/>
  <c r="L383" i="5" s="1"/>
  <c r="L382" i="5" s="1"/>
  <c r="L381" i="5" s="1"/>
  <c r="K386" i="5"/>
  <c r="K385" i="5" s="1"/>
  <c r="K384" i="5" s="1"/>
  <c r="K383" i="5" s="1"/>
  <c r="K382" i="5" s="1"/>
  <c r="K381" i="5" s="1"/>
  <c r="J419" i="5"/>
  <c r="J418" i="5" s="1"/>
  <c r="J417" i="5" s="1"/>
  <c r="J416" i="5" s="1"/>
  <c r="J415" i="5" s="1"/>
  <c r="J414" i="5" s="1"/>
  <c r="J413" i="5" s="1"/>
  <c r="J412" i="5" s="1"/>
  <c r="J411" i="5"/>
  <c r="J410" i="5" s="1"/>
  <c r="J409" i="5" s="1"/>
  <c r="J408" i="5" s="1"/>
  <c r="J407" i="5" s="1"/>
  <c r="J406" i="5" s="1"/>
  <c r="J405" i="5" s="1"/>
  <c r="J404" i="5" s="1"/>
  <c r="J397" i="5"/>
  <c r="J396" i="5" s="1"/>
  <c r="J395" i="5" s="1"/>
  <c r="J394" i="5" s="1"/>
  <c r="J393" i="5" s="1"/>
  <c r="J387" i="5" s="1"/>
  <c r="J386" i="5"/>
  <c r="J385" i="5" s="1"/>
  <c r="J384" i="5" s="1"/>
  <c r="J383" i="5" s="1"/>
  <c r="J382" i="5" s="1"/>
  <c r="J381" i="5" s="1"/>
  <c r="L377" i="5"/>
  <c r="L376" i="5" s="1"/>
  <c r="L375" i="5" s="1"/>
  <c r="L374" i="5" s="1"/>
  <c r="L373" i="5" s="1"/>
  <c r="L372" i="5" s="1"/>
  <c r="K377" i="5"/>
  <c r="K376" i="5" s="1"/>
  <c r="K375" i="5" s="1"/>
  <c r="K374" i="5" s="1"/>
  <c r="K373" i="5" s="1"/>
  <c r="K372" i="5" s="1"/>
  <c r="J377" i="5"/>
  <c r="J376" i="5" s="1"/>
  <c r="J375" i="5" s="1"/>
  <c r="J374" i="5" s="1"/>
  <c r="J373" i="5" s="1"/>
  <c r="J372" i="5" s="1"/>
  <c r="L29" i="5"/>
  <c r="L28" i="5" s="1"/>
  <c r="L27" i="5" s="1"/>
  <c r="L26" i="5" s="1"/>
  <c r="L25" i="5" s="1"/>
  <c r="L24" i="5" s="1"/>
  <c r="K29" i="5"/>
  <c r="K28" i="5" s="1"/>
  <c r="K27" i="5" s="1"/>
  <c r="K26" i="5" s="1"/>
  <c r="K25" i="5" s="1"/>
  <c r="K24" i="5" s="1"/>
  <c r="J29" i="5"/>
  <c r="J28" i="5" s="1"/>
  <c r="J27" i="5" s="1"/>
  <c r="J26" i="5" s="1"/>
  <c r="J25" i="5" s="1"/>
  <c r="J24" i="5" s="1"/>
  <c r="L571" i="5"/>
  <c r="L570" i="5" s="1"/>
  <c r="L569" i="5" s="1"/>
  <c r="L568" i="5" s="1"/>
  <c r="L567" i="5" s="1"/>
  <c r="K571" i="5"/>
  <c r="K570" i="5" s="1"/>
  <c r="K569" i="5" s="1"/>
  <c r="K568" i="5" s="1"/>
  <c r="K567" i="5" s="1"/>
  <c r="L566" i="5"/>
  <c r="L565" i="5" s="1"/>
  <c r="L564" i="5" s="1"/>
  <c r="L563" i="5" s="1"/>
  <c r="L562" i="5" s="1"/>
  <c r="K566" i="5"/>
  <c r="K565" i="5" s="1"/>
  <c r="K564" i="5" s="1"/>
  <c r="K563" i="5" s="1"/>
  <c r="K562" i="5" s="1"/>
  <c r="L561" i="5"/>
  <c r="L560" i="5" s="1"/>
  <c r="L559" i="5" s="1"/>
  <c r="L558" i="5" s="1"/>
  <c r="L557" i="5" s="1"/>
  <c r="K561" i="5"/>
  <c r="K560" i="5" s="1"/>
  <c r="K559" i="5" s="1"/>
  <c r="K558" i="5" s="1"/>
  <c r="K557" i="5" s="1"/>
  <c r="L555" i="5"/>
  <c r="L554" i="5" s="1"/>
  <c r="L553" i="5" s="1"/>
  <c r="L552" i="5" s="1"/>
  <c r="L551" i="5" s="1"/>
  <c r="L550" i="5" s="1"/>
  <c r="K555" i="5"/>
  <c r="K554" i="5" s="1"/>
  <c r="K553" i="5" s="1"/>
  <c r="K552" i="5" s="1"/>
  <c r="K551" i="5" s="1"/>
  <c r="K550" i="5" s="1"/>
  <c r="J571" i="5"/>
  <c r="J570" i="5" s="1"/>
  <c r="J569" i="5" s="1"/>
  <c r="J568" i="5" s="1"/>
  <c r="J567" i="5" s="1"/>
  <c r="J566" i="5"/>
  <c r="J565" i="5" s="1"/>
  <c r="J564" i="5" s="1"/>
  <c r="J563" i="5" s="1"/>
  <c r="J562" i="5" s="1"/>
  <c r="J561" i="5"/>
  <c r="J560" i="5" s="1"/>
  <c r="J559" i="5" s="1"/>
  <c r="J558" i="5" s="1"/>
  <c r="J557" i="5" s="1"/>
  <c r="J555" i="5"/>
  <c r="J554" i="5" s="1"/>
  <c r="J553" i="5" s="1"/>
  <c r="J552" i="5" s="1"/>
  <c r="J551" i="5" s="1"/>
  <c r="J550" i="5" s="1"/>
  <c r="L359" i="5"/>
  <c r="L358" i="5" s="1"/>
  <c r="L357" i="5" s="1"/>
  <c r="L356" i="5" s="1"/>
  <c r="L355" i="5" s="1"/>
  <c r="L354" i="5" s="1"/>
  <c r="K359" i="5"/>
  <c r="K358" i="5" s="1"/>
  <c r="K357" i="5" s="1"/>
  <c r="K356" i="5" s="1"/>
  <c r="K355" i="5" s="1"/>
  <c r="K354" i="5" s="1"/>
  <c r="J359" i="5"/>
  <c r="J358" i="5" s="1"/>
  <c r="J357" i="5" s="1"/>
  <c r="J356" i="5" s="1"/>
  <c r="J355" i="5" s="1"/>
  <c r="J354" i="5" s="1"/>
  <c r="L344" i="5"/>
  <c r="L343" i="5" s="1"/>
  <c r="L342" i="5" s="1"/>
  <c r="L341" i="5" s="1"/>
  <c r="L340" i="5" s="1"/>
  <c r="L339" i="5" s="1"/>
  <c r="K344" i="5"/>
  <c r="K343" i="5" s="1"/>
  <c r="K342" i="5" s="1"/>
  <c r="K341" i="5" s="1"/>
  <c r="K340" i="5" s="1"/>
  <c r="K339" i="5" s="1"/>
  <c r="L338" i="5"/>
  <c r="L337" i="5" s="1"/>
  <c r="L336" i="5" s="1"/>
  <c r="L335" i="5" s="1"/>
  <c r="L334" i="5" s="1"/>
  <c r="L333" i="5" s="1"/>
  <c r="K338" i="5"/>
  <c r="K337" i="5" s="1"/>
  <c r="K336" i="5" s="1"/>
  <c r="K335" i="5" s="1"/>
  <c r="K334" i="5" s="1"/>
  <c r="K333" i="5" s="1"/>
  <c r="L332" i="5"/>
  <c r="L331" i="5" s="1"/>
  <c r="L330" i="5" s="1"/>
  <c r="L329" i="5" s="1"/>
  <c r="L328" i="5" s="1"/>
  <c r="L327" i="5" s="1"/>
  <c r="K332" i="5"/>
  <c r="K331" i="5" s="1"/>
  <c r="K330" i="5" s="1"/>
  <c r="K329" i="5" s="1"/>
  <c r="K328" i="5" s="1"/>
  <c r="K327" i="5" s="1"/>
  <c r="J344" i="5"/>
  <c r="J343" i="5" s="1"/>
  <c r="J342" i="5" s="1"/>
  <c r="J341" i="5" s="1"/>
  <c r="J340" i="5" s="1"/>
  <c r="J339" i="5" s="1"/>
  <c r="J338" i="5"/>
  <c r="J337" i="5" s="1"/>
  <c r="J336" i="5" s="1"/>
  <c r="J335" i="5" s="1"/>
  <c r="J334" i="5" s="1"/>
  <c r="J333" i="5" s="1"/>
  <c r="J332" i="5"/>
  <c r="J331" i="5" s="1"/>
  <c r="J330" i="5" s="1"/>
  <c r="J329" i="5" s="1"/>
  <c r="J328" i="5" s="1"/>
  <c r="J327" i="5" s="1"/>
  <c r="L466" i="5"/>
  <c r="L465" i="5" s="1"/>
  <c r="L464" i="5" s="1"/>
  <c r="L463" i="5" s="1"/>
  <c r="L462" i="5" s="1"/>
  <c r="L461" i="5" s="1"/>
  <c r="L460" i="5" s="1"/>
  <c r="K466" i="5"/>
  <c r="K465" i="5" s="1"/>
  <c r="K464" i="5" s="1"/>
  <c r="K463" i="5" s="1"/>
  <c r="K462" i="5" s="1"/>
  <c r="K461" i="5" s="1"/>
  <c r="K460" i="5" s="1"/>
  <c r="L459" i="5"/>
  <c r="L458" i="5" s="1"/>
  <c r="L457" i="5" s="1"/>
  <c r="L456" i="5" s="1"/>
  <c r="L455" i="5" s="1"/>
  <c r="L454" i="5" s="1"/>
  <c r="L453" i="5" s="1"/>
  <c r="K459" i="5"/>
  <c r="K458" i="5" s="1"/>
  <c r="K457" i="5" s="1"/>
  <c r="K456" i="5" s="1"/>
  <c r="K455" i="5" s="1"/>
  <c r="K454" i="5" s="1"/>
  <c r="K453" i="5" s="1"/>
  <c r="L441" i="5"/>
  <c r="L440" i="5" s="1"/>
  <c r="L439" i="5" s="1"/>
  <c r="L438" i="5" s="1"/>
  <c r="L437" i="5" s="1"/>
  <c r="L436" i="5" s="1"/>
  <c r="L435" i="5" s="1"/>
  <c r="K441" i="5"/>
  <c r="K440" i="5" s="1"/>
  <c r="K439" i="5" s="1"/>
  <c r="K438" i="5" s="1"/>
  <c r="K437" i="5" s="1"/>
  <c r="K436" i="5" s="1"/>
  <c r="K435" i="5" s="1"/>
  <c r="J441" i="5"/>
  <c r="J440" i="5" s="1"/>
  <c r="J439" i="5" s="1"/>
  <c r="J438" i="5" s="1"/>
  <c r="J437" i="5" s="1"/>
  <c r="J436" i="5" s="1"/>
  <c r="J435" i="5" s="1"/>
  <c r="J459" i="5"/>
  <c r="J458" i="5" s="1"/>
  <c r="J457" i="5" s="1"/>
  <c r="J456" i="5" s="1"/>
  <c r="J455" i="5" s="1"/>
  <c r="J454" i="5" s="1"/>
  <c r="J453" i="5" s="1"/>
  <c r="J466" i="5"/>
  <c r="J465" i="5" s="1"/>
  <c r="J464" i="5" s="1"/>
  <c r="J463" i="5" s="1"/>
  <c r="J462" i="5" s="1"/>
  <c r="J461" i="5" s="1"/>
  <c r="J460" i="5" s="1"/>
  <c r="L191" i="5"/>
  <c r="K191" i="5"/>
  <c r="L198" i="5"/>
  <c r="L197" i="5" s="1"/>
  <c r="L196" i="5" s="1"/>
  <c r="L195" i="5" s="1"/>
  <c r="L194" i="5" s="1"/>
  <c r="L193" i="5" s="1"/>
  <c r="L192" i="5" s="1"/>
  <c r="K198" i="5"/>
  <c r="K197" i="5" s="1"/>
  <c r="K196" i="5" s="1"/>
  <c r="K195" i="5" s="1"/>
  <c r="K194" i="5" s="1"/>
  <c r="K193" i="5" s="1"/>
  <c r="K192" i="5" s="1"/>
  <c r="J191" i="5"/>
  <c r="J198" i="5"/>
  <c r="J197" i="5" s="1"/>
  <c r="J196" i="5" s="1"/>
  <c r="J195" i="5" s="1"/>
  <c r="J194" i="5" s="1"/>
  <c r="L138" i="5"/>
  <c r="L137" i="5" s="1"/>
  <c r="L136" i="5" s="1"/>
  <c r="L135" i="5" s="1"/>
  <c r="K138" i="5"/>
  <c r="K137" i="5" s="1"/>
  <c r="K136" i="5" s="1"/>
  <c r="K135" i="5" s="1"/>
  <c r="L134" i="5"/>
  <c r="L133" i="5" s="1"/>
  <c r="L132" i="5" s="1"/>
  <c r="L131" i="5" s="1"/>
  <c r="K134" i="5"/>
  <c r="K133" i="5" s="1"/>
  <c r="K132" i="5" s="1"/>
  <c r="K131" i="5" s="1"/>
  <c r="J138" i="5"/>
  <c r="J137" i="5" s="1"/>
  <c r="J136" i="5" s="1"/>
  <c r="J135" i="5" s="1"/>
  <c r="J134" i="5"/>
  <c r="J133" i="5" s="1"/>
  <c r="J132" i="5" s="1"/>
  <c r="J131" i="5" s="1"/>
  <c r="K54" i="4"/>
  <c r="J54" i="4"/>
  <c r="I54" i="4"/>
  <c r="K481" i="4"/>
  <c r="J481" i="4"/>
  <c r="I481" i="4"/>
  <c r="K336" i="4"/>
  <c r="J336" i="4"/>
  <c r="I336" i="4"/>
  <c r="K497" i="4"/>
  <c r="J497" i="4"/>
  <c r="I497" i="4"/>
  <c r="K472" i="4"/>
  <c r="J472" i="4"/>
  <c r="I472" i="4"/>
  <c r="K471" i="4"/>
  <c r="J471" i="4"/>
  <c r="I471" i="4"/>
  <c r="K380" i="4"/>
  <c r="J380" i="4"/>
  <c r="I380" i="4"/>
  <c r="K333" i="4"/>
  <c r="J333" i="4"/>
  <c r="I333" i="4"/>
  <c r="K318" i="4"/>
  <c r="J318" i="4"/>
  <c r="I318" i="4"/>
  <c r="K222" i="4"/>
  <c r="J222" i="4"/>
  <c r="I222" i="4"/>
  <c r="K217" i="4"/>
  <c r="J217" i="4"/>
  <c r="I217" i="4"/>
  <c r="K450" i="4"/>
  <c r="J450" i="4"/>
  <c r="I450" i="4"/>
  <c r="K214" i="4"/>
  <c r="J214" i="4"/>
  <c r="I214" i="4"/>
  <c r="K87" i="4"/>
  <c r="J87" i="4"/>
  <c r="I87" i="4"/>
  <c r="K84" i="4"/>
  <c r="J84" i="4"/>
  <c r="I84" i="4"/>
  <c r="K81" i="4"/>
  <c r="J81" i="4"/>
  <c r="I81" i="4"/>
  <c r="K419" i="4"/>
  <c r="J419" i="4"/>
  <c r="I419" i="4"/>
  <c r="K417" i="4"/>
  <c r="J417" i="4"/>
  <c r="I417" i="4"/>
  <c r="K406" i="4"/>
  <c r="J406" i="4"/>
  <c r="I406" i="4"/>
  <c r="K393" i="4"/>
  <c r="J393" i="4"/>
  <c r="I393" i="4"/>
  <c r="K388" i="4"/>
  <c r="J388" i="4"/>
  <c r="I388" i="4"/>
  <c r="K371" i="4"/>
  <c r="J371" i="4"/>
  <c r="I371" i="4"/>
  <c r="K369" i="4"/>
  <c r="J369" i="4"/>
  <c r="I369" i="4"/>
  <c r="K356" i="4"/>
  <c r="J356" i="4"/>
  <c r="I356" i="4"/>
  <c r="K350" i="4"/>
  <c r="J350" i="4"/>
  <c r="I350" i="4"/>
  <c r="K346" i="4"/>
  <c r="J346" i="4"/>
  <c r="I346" i="4"/>
  <c r="K330" i="4"/>
  <c r="J330" i="4"/>
  <c r="I330" i="4"/>
  <c r="K315" i="4"/>
  <c r="J315" i="4"/>
  <c r="I315" i="4"/>
  <c r="K192" i="4"/>
  <c r="K191" i="4" s="1"/>
  <c r="J192" i="4"/>
  <c r="J191" i="4" s="1"/>
  <c r="I192" i="4"/>
  <c r="I191" i="4" s="1"/>
  <c r="K190" i="4"/>
  <c r="K189" i="4" s="1"/>
  <c r="J190" i="4"/>
  <c r="J189" i="4" s="1"/>
  <c r="I190" i="4"/>
  <c r="I189" i="4" s="1"/>
  <c r="K170" i="4"/>
  <c r="J170" i="4"/>
  <c r="I170" i="4"/>
  <c r="K165" i="4"/>
  <c r="J165" i="4"/>
  <c r="K168" i="4"/>
  <c r="J168" i="4"/>
  <c r="I168" i="4"/>
  <c r="I165" i="4"/>
  <c r="K163" i="4"/>
  <c r="J163" i="4"/>
  <c r="I163" i="4"/>
  <c r="K161" i="4"/>
  <c r="J161" i="4"/>
  <c r="I161" i="4"/>
  <c r="K154" i="4"/>
  <c r="J154" i="4"/>
  <c r="K156" i="4"/>
  <c r="J156" i="4"/>
  <c r="K158" i="4"/>
  <c r="K157" i="4" s="1"/>
  <c r="J158" i="4"/>
  <c r="J157" i="4" s="1"/>
  <c r="I158" i="4"/>
  <c r="I157" i="4" s="1"/>
  <c r="I156" i="4"/>
  <c r="I154" i="4"/>
  <c r="K235" i="4"/>
  <c r="J235" i="4"/>
  <c r="I235" i="4"/>
  <c r="K179" i="4"/>
  <c r="J179" i="4"/>
  <c r="I179" i="4"/>
  <c r="K513" i="4"/>
  <c r="J513" i="4"/>
  <c r="I513" i="4"/>
  <c r="K253" i="4"/>
  <c r="J253" i="4"/>
  <c r="I253" i="4"/>
  <c r="K283" i="4"/>
  <c r="J283" i="4"/>
  <c r="I283" i="4"/>
  <c r="K490" i="4"/>
  <c r="J490" i="4"/>
  <c r="I490" i="4"/>
  <c r="K488" i="4"/>
  <c r="J488" i="4"/>
  <c r="I488" i="4"/>
  <c r="K363" i="4"/>
  <c r="J363" i="4"/>
  <c r="I363" i="4"/>
  <c r="J520" i="4"/>
  <c r="I520" i="4"/>
  <c r="K377" i="4"/>
  <c r="J377" i="4"/>
  <c r="I377" i="4"/>
  <c r="K244" i="4"/>
  <c r="J244" i="4"/>
  <c r="I244" i="4"/>
  <c r="K505" i="4"/>
  <c r="J505" i="4"/>
  <c r="I505" i="4"/>
  <c r="K119" i="4"/>
  <c r="J119" i="4"/>
  <c r="I119" i="4"/>
  <c r="K110" i="4"/>
  <c r="J110" i="4"/>
  <c r="I110" i="4"/>
  <c r="K73" i="4"/>
  <c r="J73" i="4"/>
  <c r="I73" i="4"/>
  <c r="K71" i="4"/>
  <c r="J71" i="4"/>
  <c r="I71" i="4"/>
  <c r="K58" i="4"/>
  <c r="J58" i="4"/>
  <c r="I58" i="4"/>
  <c r="K56" i="4"/>
  <c r="J56" i="4"/>
  <c r="I56" i="4"/>
  <c r="K105" i="4"/>
  <c r="J105" i="4"/>
  <c r="I105" i="4"/>
  <c r="K68" i="4"/>
  <c r="J68" i="4"/>
  <c r="I68" i="4"/>
  <c r="K426" i="4"/>
  <c r="J426" i="4"/>
  <c r="I426" i="4"/>
  <c r="K461" i="4"/>
  <c r="J461" i="4"/>
  <c r="I461" i="4"/>
  <c r="K51" i="4"/>
  <c r="J51" i="4"/>
  <c r="I51" i="4"/>
  <c r="K32" i="4"/>
  <c r="J32" i="4"/>
  <c r="I32" i="4"/>
  <c r="K30" i="4"/>
  <c r="K29" i="4" s="1"/>
  <c r="J30" i="4"/>
  <c r="J29" i="4" s="1"/>
  <c r="I30" i="4"/>
  <c r="K24" i="4"/>
  <c r="J24" i="4"/>
  <c r="I24" i="4"/>
  <c r="K137" i="4"/>
  <c r="J137" i="4"/>
  <c r="I137" i="4"/>
  <c r="K133" i="4"/>
  <c r="J133" i="4"/>
  <c r="I133" i="4"/>
  <c r="K129" i="4"/>
  <c r="J129" i="4"/>
  <c r="I129" i="4"/>
  <c r="K15" i="4"/>
  <c r="J15" i="4"/>
  <c r="I15" i="4"/>
  <c r="K190" i="5" l="1"/>
  <c r="K189" i="5" s="1"/>
  <c r="K188" i="5" s="1"/>
  <c r="K187" i="5" s="1"/>
  <c r="K186" i="5" s="1"/>
  <c r="J11" i="6"/>
  <c r="J9" i="6" s="1"/>
  <c r="J8" i="6" s="1"/>
  <c r="J190" i="5"/>
  <c r="J189" i="5" s="1"/>
  <c r="J188" i="5" s="1"/>
  <c r="J187" i="5" s="1"/>
  <c r="J186" i="5" s="1"/>
  <c r="I11" i="6"/>
  <c r="L190" i="5"/>
  <c r="L189" i="5" s="1"/>
  <c r="L188" i="5" s="1"/>
  <c r="L187" i="5" s="1"/>
  <c r="L186" i="5" s="1"/>
  <c r="K11" i="6"/>
  <c r="K9" i="6" s="1"/>
  <c r="K8" i="6" s="1"/>
  <c r="J380" i="5"/>
  <c r="J379" i="5" s="1"/>
  <c r="J378" i="5" s="1"/>
  <c r="J193" i="5"/>
  <c r="J192" i="5" s="1"/>
  <c r="I12" i="6"/>
  <c r="L99" i="5"/>
  <c r="L98" i="5" s="1"/>
  <c r="L170" i="5"/>
  <c r="L287" i="5"/>
  <c r="L286" i="5" s="1"/>
  <c r="L285" i="5" s="1"/>
  <c r="K99" i="5"/>
  <c r="K98" i="5" s="1"/>
  <c r="J353" i="5"/>
  <c r="J345" i="5" s="1"/>
  <c r="K353" i="5"/>
  <c r="K345" i="5" s="1"/>
  <c r="L353" i="5"/>
  <c r="L345" i="5" s="1"/>
  <c r="K170" i="5"/>
  <c r="K169" i="5" s="1"/>
  <c r="K161" i="5" s="1"/>
  <c r="K287" i="5"/>
  <c r="K286" i="5" s="1"/>
  <c r="K285" i="5" s="1"/>
  <c r="J99" i="5"/>
  <c r="J98" i="5" s="1"/>
  <c r="J287" i="5"/>
  <c r="J286" i="5" s="1"/>
  <c r="J285" i="5" s="1"/>
  <c r="I188" i="4"/>
  <c r="I187" i="4" s="1"/>
  <c r="J188" i="4"/>
  <c r="J187" i="4" s="1"/>
  <c r="K188" i="4"/>
  <c r="K187" i="4" s="1"/>
  <c r="J170" i="5"/>
  <c r="J169" i="5" s="1"/>
  <c r="J161" i="5" s="1"/>
  <c r="K420" i="5"/>
  <c r="J420" i="5"/>
  <c r="L420" i="5"/>
  <c r="K380" i="5"/>
  <c r="K379" i="5" s="1"/>
  <c r="K378" i="5" s="1"/>
  <c r="L380" i="5"/>
  <c r="L379" i="5" s="1"/>
  <c r="L378" i="5" s="1"/>
  <c r="J10" i="5"/>
  <c r="L10" i="5"/>
  <c r="K10" i="5"/>
  <c r="K556" i="5"/>
  <c r="K549" i="5" s="1"/>
  <c r="J556" i="5"/>
  <c r="J549" i="5" s="1"/>
  <c r="L556" i="5"/>
  <c r="L549" i="5" s="1"/>
  <c r="K210" i="5"/>
  <c r="J210" i="5"/>
  <c r="L210" i="5"/>
  <c r="J274" i="5"/>
  <c r="J273" i="5" s="1"/>
  <c r="J272" i="5" s="1"/>
  <c r="L115" i="5"/>
  <c r="L130" i="5"/>
  <c r="L129" i="5" s="1"/>
  <c r="L128" i="5" s="1"/>
  <c r="J591" i="5"/>
  <c r="J584" i="5" s="1"/>
  <c r="K130" i="5"/>
  <c r="K129" i="5" s="1"/>
  <c r="K128" i="5" s="1"/>
  <c r="K115" i="5"/>
  <c r="L326" i="5"/>
  <c r="L325" i="5" s="1"/>
  <c r="L316" i="5" s="1"/>
  <c r="K326" i="5"/>
  <c r="K325" i="5" s="1"/>
  <c r="K316" i="5" s="1"/>
  <c r="L591" i="5"/>
  <c r="L584" i="5" s="1"/>
  <c r="K591" i="5"/>
  <c r="K584" i="5" s="1"/>
  <c r="L274" i="5"/>
  <c r="L273" i="5" s="1"/>
  <c r="L272" i="5" s="1"/>
  <c r="K274" i="5"/>
  <c r="K273" i="5" s="1"/>
  <c r="K272" i="5" s="1"/>
  <c r="J326" i="5"/>
  <c r="J325" i="5" s="1"/>
  <c r="J316" i="5" s="1"/>
  <c r="J130" i="5"/>
  <c r="J129" i="5" s="1"/>
  <c r="J128" i="5" s="1"/>
  <c r="J115" i="5"/>
  <c r="L15" i="3"/>
  <c r="K128" i="4"/>
  <c r="K127" i="4" s="1"/>
  <c r="K126" i="4" s="1"/>
  <c r="J128" i="4"/>
  <c r="J127" i="4" s="1"/>
  <c r="J126" i="4" s="1"/>
  <c r="I128" i="4"/>
  <c r="I127" i="4" s="1"/>
  <c r="I126" i="4" s="1"/>
  <c r="K136" i="4"/>
  <c r="K135" i="4" s="1"/>
  <c r="K134" i="4" s="1"/>
  <c r="J136" i="4"/>
  <c r="J135" i="4" s="1"/>
  <c r="J134" i="4" s="1"/>
  <c r="K132" i="4"/>
  <c r="K131" i="4" s="1"/>
  <c r="K130" i="4" s="1"/>
  <c r="J132" i="4"/>
  <c r="J131" i="4" s="1"/>
  <c r="J130" i="4" s="1"/>
  <c r="I132" i="4"/>
  <c r="I131" i="4" s="1"/>
  <c r="I130" i="4" s="1"/>
  <c r="I136" i="4"/>
  <c r="I135" i="4" s="1"/>
  <c r="I134" i="4" s="1"/>
  <c r="K53" i="4"/>
  <c r="J53" i="4"/>
  <c r="I53" i="4"/>
  <c r="L528" i="3"/>
  <c r="L527" i="3" s="1"/>
  <c r="L526" i="3" s="1"/>
  <c r="L525" i="3" s="1"/>
  <c r="L97" i="3"/>
  <c r="L96" i="3" s="1"/>
  <c r="L95" i="3" s="1"/>
  <c r="L93" i="3"/>
  <c r="L92" i="3" s="1"/>
  <c r="L91" i="3" s="1"/>
  <c r="L89" i="3"/>
  <c r="L88" i="3" s="1"/>
  <c r="L87" i="3" s="1"/>
  <c r="K153" i="4"/>
  <c r="J153" i="4"/>
  <c r="I153" i="4"/>
  <c r="K155" i="4"/>
  <c r="J155" i="4"/>
  <c r="I155" i="4"/>
  <c r="K160" i="4"/>
  <c r="J160" i="4"/>
  <c r="I160" i="4"/>
  <c r="K162" i="4"/>
  <c r="J162" i="4"/>
  <c r="I162" i="4"/>
  <c r="K164" i="4"/>
  <c r="J164" i="4"/>
  <c r="I164" i="4"/>
  <c r="K167" i="4"/>
  <c r="J167" i="4"/>
  <c r="K169" i="4"/>
  <c r="J169" i="4"/>
  <c r="I167" i="4"/>
  <c r="I169" i="4"/>
  <c r="K178" i="4"/>
  <c r="K177" i="4" s="1"/>
  <c r="K176" i="4" s="1"/>
  <c r="J178" i="4"/>
  <c r="J177" i="4" s="1"/>
  <c r="J176" i="4" s="1"/>
  <c r="I178" i="4"/>
  <c r="I177" i="4" s="1"/>
  <c r="I176" i="4" s="1"/>
  <c r="K234" i="4"/>
  <c r="K233" i="4" s="1"/>
  <c r="J234" i="4"/>
  <c r="J233" i="4" s="1"/>
  <c r="I234" i="4"/>
  <c r="I233" i="4" s="1"/>
  <c r="K243" i="4"/>
  <c r="K242" i="4" s="1"/>
  <c r="J243" i="4"/>
  <c r="J242" i="4" s="1"/>
  <c r="I243" i="4"/>
  <c r="I242" i="4" s="1"/>
  <c r="K252" i="4"/>
  <c r="K251" i="4" s="1"/>
  <c r="J252" i="4"/>
  <c r="J251" i="4" s="1"/>
  <c r="I252" i="4"/>
  <c r="I251" i="4" s="1"/>
  <c r="K221" i="4"/>
  <c r="K220" i="4" s="1"/>
  <c r="K219" i="4" s="1"/>
  <c r="K218" i="4" s="1"/>
  <c r="J221" i="4"/>
  <c r="J220" i="4" s="1"/>
  <c r="J219" i="4" s="1"/>
  <c r="J218" i="4" s="1"/>
  <c r="I221" i="4"/>
  <c r="I220" i="4" s="1"/>
  <c r="I219" i="4" s="1"/>
  <c r="I218" i="4" s="1"/>
  <c r="K216" i="4"/>
  <c r="K215" i="4" s="1"/>
  <c r="J216" i="4"/>
  <c r="J215" i="4" s="1"/>
  <c r="I216" i="4"/>
  <c r="I215" i="4" s="1"/>
  <c r="K449" i="4"/>
  <c r="K447" i="4" s="1"/>
  <c r="K445" i="4" s="1"/>
  <c r="J449" i="4"/>
  <c r="J447" i="4" s="1"/>
  <c r="J445" i="4" s="1"/>
  <c r="I449" i="4"/>
  <c r="I447" i="4" s="1"/>
  <c r="I445" i="4" s="1"/>
  <c r="K448" i="4"/>
  <c r="K446" i="4" s="1"/>
  <c r="J448" i="4"/>
  <c r="J446" i="4" s="1"/>
  <c r="I448" i="4"/>
  <c r="I446" i="4" s="1"/>
  <c r="K213" i="4"/>
  <c r="J213" i="4"/>
  <c r="I213" i="4"/>
  <c r="K212" i="4"/>
  <c r="J212" i="4"/>
  <c r="I212" i="4"/>
  <c r="K282" i="4"/>
  <c r="K281" i="4" s="1"/>
  <c r="K280" i="4" s="1"/>
  <c r="K279" i="4" s="1"/>
  <c r="J282" i="4"/>
  <c r="J281" i="4" s="1"/>
  <c r="J280" i="4" s="1"/>
  <c r="J279" i="4" s="1"/>
  <c r="I282" i="4"/>
  <c r="I281" i="4" s="1"/>
  <c r="I280" i="4" s="1"/>
  <c r="I279" i="4" s="1"/>
  <c r="K460" i="4"/>
  <c r="K459" i="4" s="1"/>
  <c r="K458" i="4" s="1"/>
  <c r="K457" i="4" s="1"/>
  <c r="J460" i="4"/>
  <c r="J459" i="4" s="1"/>
  <c r="J458" i="4" s="1"/>
  <c r="J457" i="4" s="1"/>
  <c r="I460" i="4"/>
  <c r="I459" i="4" s="1"/>
  <c r="I458" i="4" s="1"/>
  <c r="I457" i="4" s="1"/>
  <c r="K480" i="4"/>
  <c r="K479" i="4" s="1"/>
  <c r="K475" i="4" s="1"/>
  <c r="J480" i="4"/>
  <c r="J479" i="4" s="1"/>
  <c r="J475" i="4" s="1"/>
  <c r="I480" i="4"/>
  <c r="I479" i="4" s="1"/>
  <c r="I475" i="4" s="1"/>
  <c r="K470" i="4"/>
  <c r="K469" i="4" s="1"/>
  <c r="K468" i="4" s="1"/>
  <c r="K463" i="4" s="1"/>
  <c r="J470" i="4"/>
  <c r="J469" i="4" s="1"/>
  <c r="J468" i="4" s="1"/>
  <c r="J463" i="4" s="1"/>
  <c r="I470" i="4"/>
  <c r="I469" i="4" s="1"/>
  <c r="I468" i="4" s="1"/>
  <c r="I463" i="4" s="1"/>
  <c r="K425" i="4"/>
  <c r="K424" i="4" s="1"/>
  <c r="K423" i="4" s="1"/>
  <c r="K422" i="4" s="1"/>
  <c r="K421" i="4" s="1"/>
  <c r="J425" i="4"/>
  <c r="J424" i="4" s="1"/>
  <c r="J423" i="4" s="1"/>
  <c r="J422" i="4" s="1"/>
  <c r="J421" i="4" s="1"/>
  <c r="I425" i="4"/>
  <c r="I424" i="4" s="1"/>
  <c r="I423" i="4" s="1"/>
  <c r="I422" i="4" s="1"/>
  <c r="I421" i="4" s="1"/>
  <c r="K118" i="4"/>
  <c r="J118" i="4"/>
  <c r="I118" i="4"/>
  <c r="K117" i="4"/>
  <c r="K116" i="4" s="1"/>
  <c r="K115" i="4" s="1"/>
  <c r="K114" i="4" s="1"/>
  <c r="J117" i="4"/>
  <c r="J116" i="4" s="1"/>
  <c r="J115" i="4" s="1"/>
  <c r="J114" i="4" s="1"/>
  <c r="I117" i="4"/>
  <c r="I116" i="4" s="1"/>
  <c r="I115" i="4" s="1"/>
  <c r="I114" i="4" s="1"/>
  <c r="K109" i="4"/>
  <c r="K106" i="4" s="1"/>
  <c r="J109" i="4"/>
  <c r="J106" i="4" s="1"/>
  <c r="I109" i="4"/>
  <c r="I106" i="4" s="1"/>
  <c r="K104" i="4"/>
  <c r="K103" i="4" s="1"/>
  <c r="J104" i="4"/>
  <c r="J103" i="4" s="1"/>
  <c r="I104" i="4"/>
  <c r="I103" i="4" s="1"/>
  <c r="K86" i="4"/>
  <c r="K85" i="4" s="1"/>
  <c r="J86" i="4"/>
  <c r="J85" i="4" s="1"/>
  <c r="I86" i="4"/>
  <c r="I85" i="4" s="1"/>
  <c r="K83" i="4"/>
  <c r="K82" i="4" s="1"/>
  <c r="J83" i="4"/>
  <c r="J82" i="4" s="1"/>
  <c r="I83" i="4"/>
  <c r="I82" i="4" s="1"/>
  <c r="K80" i="4"/>
  <c r="K79" i="4" s="1"/>
  <c r="J80" i="4"/>
  <c r="J79" i="4" s="1"/>
  <c r="I80" i="4"/>
  <c r="I79" i="4" s="1"/>
  <c r="K72" i="4"/>
  <c r="J72" i="4"/>
  <c r="I72" i="4"/>
  <c r="K70" i="4"/>
  <c r="J70" i="4"/>
  <c r="I70" i="4"/>
  <c r="K67" i="4"/>
  <c r="K66" i="4" s="1"/>
  <c r="J67" i="4"/>
  <c r="J66" i="4" s="1"/>
  <c r="I67" i="4"/>
  <c r="I66" i="4" s="1"/>
  <c r="K57" i="4"/>
  <c r="J57" i="4"/>
  <c r="I57" i="4"/>
  <c r="K55" i="4"/>
  <c r="J55" i="4"/>
  <c r="I55" i="4"/>
  <c r="K50" i="4"/>
  <c r="K49" i="4" s="1"/>
  <c r="J50" i="4"/>
  <c r="J49" i="4" s="1"/>
  <c r="I50" i="4"/>
  <c r="I49" i="4" s="1"/>
  <c r="K31" i="4"/>
  <c r="K28" i="4" s="1"/>
  <c r="K27" i="4" s="1"/>
  <c r="K26" i="4" s="1"/>
  <c r="K25" i="4" s="1"/>
  <c r="J31" i="4"/>
  <c r="J28" i="4" s="1"/>
  <c r="J27" i="4" s="1"/>
  <c r="J26" i="4" s="1"/>
  <c r="J25" i="4" s="1"/>
  <c r="I31" i="4"/>
  <c r="I29" i="4"/>
  <c r="K23" i="4"/>
  <c r="K22" i="4" s="1"/>
  <c r="K21" i="4" s="1"/>
  <c r="K20" i="4" s="1"/>
  <c r="J23" i="4"/>
  <c r="J22" i="4" s="1"/>
  <c r="J21" i="4" s="1"/>
  <c r="J20" i="4" s="1"/>
  <c r="I23" i="4"/>
  <c r="I22" i="4" s="1"/>
  <c r="I21" i="4" s="1"/>
  <c r="I20" i="4" s="1"/>
  <c r="K519" i="4"/>
  <c r="K518" i="4" s="1"/>
  <c r="K517" i="4" s="1"/>
  <c r="K516" i="4" s="1"/>
  <c r="K515" i="4" s="1"/>
  <c r="K514" i="4" s="1"/>
  <c r="J519" i="4"/>
  <c r="J518" i="4" s="1"/>
  <c r="J517" i="4" s="1"/>
  <c r="J516" i="4" s="1"/>
  <c r="J515" i="4" s="1"/>
  <c r="J514" i="4" s="1"/>
  <c r="I519" i="4"/>
  <c r="I518" i="4" s="1"/>
  <c r="I517" i="4" s="1"/>
  <c r="I516" i="4" s="1"/>
  <c r="I515" i="4" s="1"/>
  <c r="I514" i="4" s="1"/>
  <c r="K512" i="4"/>
  <c r="J512" i="4"/>
  <c r="I512" i="4"/>
  <c r="K511" i="4"/>
  <c r="K510" i="4" s="1"/>
  <c r="K509" i="4" s="1"/>
  <c r="K508" i="4" s="1"/>
  <c r="J511" i="4"/>
  <c r="J510" i="4" s="1"/>
  <c r="J509" i="4" s="1"/>
  <c r="J508" i="4" s="1"/>
  <c r="I511" i="4"/>
  <c r="I510" i="4" s="1"/>
  <c r="I509" i="4" s="1"/>
  <c r="I508" i="4" s="1"/>
  <c r="K504" i="4"/>
  <c r="K503" i="4" s="1"/>
  <c r="K502" i="4" s="1"/>
  <c r="J504" i="4"/>
  <c r="J499" i="4" s="1"/>
  <c r="J498" i="4" s="1"/>
  <c r="I504" i="4"/>
  <c r="I503" i="4" s="1"/>
  <c r="I502" i="4" s="1"/>
  <c r="K496" i="4"/>
  <c r="K495" i="4" s="1"/>
  <c r="K494" i="4" s="1"/>
  <c r="K493" i="4" s="1"/>
  <c r="K492" i="4" s="1"/>
  <c r="K491" i="4" s="1"/>
  <c r="J496" i="4"/>
  <c r="J495" i="4" s="1"/>
  <c r="J494" i="4" s="1"/>
  <c r="J493" i="4" s="1"/>
  <c r="J492" i="4" s="1"/>
  <c r="J491" i="4" s="1"/>
  <c r="I496" i="4"/>
  <c r="I495" i="4" s="1"/>
  <c r="I494" i="4" s="1"/>
  <c r="I493" i="4" s="1"/>
  <c r="I492" i="4" s="1"/>
  <c r="I491" i="4" s="1"/>
  <c r="K489" i="4"/>
  <c r="J489" i="4"/>
  <c r="I489" i="4"/>
  <c r="K487" i="4"/>
  <c r="J487" i="4"/>
  <c r="I487" i="4"/>
  <c r="K418" i="4"/>
  <c r="J418" i="4"/>
  <c r="I418" i="4"/>
  <c r="K416" i="4"/>
  <c r="J416" i="4"/>
  <c r="I416" i="4"/>
  <c r="K405" i="4"/>
  <c r="K404" i="4" s="1"/>
  <c r="K403" i="4" s="1"/>
  <c r="K402" i="4" s="1"/>
  <c r="J405" i="4"/>
  <c r="J404" i="4" s="1"/>
  <c r="J403" i="4" s="1"/>
  <c r="J402" i="4" s="1"/>
  <c r="I405" i="4"/>
  <c r="I404" i="4" s="1"/>
  <c r="I403" i="4" s="1"/>
  <c r="I402" i="4" s="1"/>
  <c r="K392" i="4"/>
  <c r="K391" i="4" s="1"/>
  <c r="K390" i="4" s="1"/>
  <c r="K389" i="4" s="1"/>
  <c r="J392" i="4"/>
  <c r="J391" i="4" s="1"/>
  <c r="J390" i="4" s="1"/>
  <c r="J389" i="4" s="1"/>
  <c r="I392" i="4"/>
  <c r="I391" i="4" s="1"/>
  <c r="I390" i="4" s="1"/>
  <c r="I389" i="4" s="1"/>
  <c r="K387" i="4"/>
  <c r="K386" i="4" s="1"/>
  <c r="K385" i="4" s="1"/>
  <c r="K384" i="4" s="1"/>
  <c r="J387" i="4"/>
  <c r="J386" i="4" s="1"/>
  <c r="J385" i="4" s="1"/>
  <c r="J384" i="4" s="1"/>
  <c r="I387" i="4"/>
  <c r="I386" i="4" s="1"/>
  <c r="I385" i="4" s="1"/>
  <c r="I384" i="4" s="1"/>
  <c r="K370" i="4"/>
  <c r="J370" i="4"/>
  <c r="I370" i="4"/>
  <c r="K368" i="4"/>
  <c r="J368" i="4"/>
  <c r="I368" i="4"/>
  <c r="K362" i="4"/>
  <c r="K361" i="4" s="1"/>
  <c r="K360" i="4" s="1"/>
  <c r="K359" i="4" s="1"/>
  <c r="K358" i="4" s="1"/>
  <c r="K357" i="4" s="1"/>
  <c r="J362" i="4"/>
  <c r="J361" i="4" s="1"/>
  <c r="J360" i="4" s="1"/>
  <c r="J359" i="4" s="1"/>
  <c r="J358" i="4" s="1"/>
  <c r="J357" i="4" s="1"/>
  <c r="I362" i="4"/>
  <c r="I361" i="4" s="1"/>
  <c r="I360" i="4" s="1"/>
  <c r="I359" i="4" s="1"/>
  <c r="I358" i="4" s="1"/>
  <c r="I357" i="4" s="1"/>
  <c r="K379" i="4"/>
  <c r="K378" i="4" s="1"/>
  <c r="J379" i="4"/>
  <c r="J378" i="4" s="1"/>
  <c r="I379" i="4"/>
  <c r="I378" i="4" s="1"/>
  <c r="K376" i="4"/>
  <c r="K375" i="4" s="1"/>
  <c r="J376" i="4"/>
  <c r="J375" i="4" s="1"/>
  <c r="I376" i="4"/>
  <c r="I375" i="4" s="1"/>
  <c r="K355" i="4"/>
  <c r="K354" i="4" s="1"/>
  <c r="K353" i="4" s="1"/>
  <c r="J355" i="4"/>
  <c r="J354" i="4" s="1"/>
  <c r="J353" i="4" s="1"/>
  <c r="I355" i="4"/>
  <c r="I354" i="4" s="1"/>
  <c r="I353" i="4" s="1"/>
  <c r="I352" i="4" s="1"/>
  <c r="K349" i="4"/>
  <c r="K348" i="4" s="1"/>
  <c r="J349" i="4"/>
  <c r="J347" i="4" s="1"/>
  <c r="I349" i="4"/>
  <c r="I348" i="4" s="1"/>
  <c r="K345" i="4"/>
  <c r="K344" i="4" s="1"/>
  <c r="K343" i="4" s="1"/>
  <c r="J345" i="4"/>
  <c r="J344" i="4" s="1"/>
  <c r="J343" i="4" s="1"/>
  <c r="I345" i="4"/>
  <c r="I344" i="4" s="1"/>
  <c r="I343" i="4" s="1"/>
  <c r="K335" i="4"/>
  <c r="K334" i="4" s="1"/>
  <c r="J335" i="4"/>
  <c r="J334" i="4" s="1"/>
  <c r="I335" i="4"/>
  <c r="I334" i="4" s="1"/>
  <c r="K332" i="4"/>
  <c r="K331" i="4" s="1"/>
  <c r="J332" i="4"/>
  <c r="J331" i="4" s="1"/>
  <c r="I332" i="4"/>
  <c r="I331" i="4" s="1"/>
  <c r="K329" i="4"/>
  <c r="K328" i="4" s="1"/>
  <c r="J329" i="4"/>
  <c r="J328" i="4" s="1"/>
  <c r="I329" i="4"/>
  <c r="I328" i="4" s="1"/>
  <c r="K317" i="4"/>
  <c r="K316" i="4" s="1"/>
  <c r="J317" i="4"/>
  <c r="J316" i="4" s="1"/>
  <c r="I317" i="4"/>
  <c r="I316" i="4" s="1"/>
  <c r="K314" i="4"/>
  <c r="K313" i="4" s="1"/>
  <c r="J314" i="4"/>
  <c r="J313" i="4" s="1"/>
  <c r="I314" i="4"/>
  <c r="I313" i="4" s="1"/>
  <c r="K14" i="4"/>
  <c r="K13" i="4" s="1"/>
  <c r="K12" i="4" s="1"/>
  <c r="J14" i="4"/>
  <c r="J13" i="4" s="1"/>
  <c r="J12" i="4" s="1"/>
  <c r="I14" i="4"/>
  <c r="I13" i="4" s="1"/>
  <c r="I12" i="4" s="1"/>
  <c r="J321" i="4" l="1"/>
  <c r="K321" i="4"/>
  <c r="K320" i="4" s="1"/>
  <c r="I321" i="4"/>
  <c r="I320" i="4" s="1"/>
  <c r="L169" i="5"/>
  <c r="L161" i="5" s="1"/>
  <c r="L152" i="5" s="1"/>
  <c r="K102" i="4"/>
  <c r="K101" i="4" s="1"/>
  <c r="K99" i="4" s="1"/>
  <c r="I9" i="6"/>
  <c r="I8" i="6" s="1"/>
  <c r="I102" i="4"/>
  <c r="I101" i="4" s="1"/>
  <c r="J102" i="4"/>
  <c r="K186" i="4"/>
  <c r="K185" i="4" s="1"/>
  <c r="I186" i="4"/>
  <c r="I185" i="4" s="1"/>
  <c r="J186" i="4"/>
  <c r="J185" i="4" s="1"/>
  <c r="J367" i="4"/>
  <c r="J366" i="4" s="1"/>
  <c r="I374" i="4"/>
  <c r="I367" i="4"/>
  <c r="I366" i="4" s="1"/>
  <c r="K367" i="4"/>
  <c r="K366" i="4" s="1"/>
  <c r="K374" i="4"/>
  <c r="J374" i="4"/>
  <c r="I211" i="4"/>
  <c r="I210" i="4" s="1"/>
  <c r="K78" i="4"/>
  <c r="I78" i="4"/>
  <c r="J78" i="4"/>
  <c r="L535" i="5"/>
  <c r="J535" i="5"/>
  <c r="K535" i="5"/>
  <c r="I272" i="4"/>
  <c r="I271" i="4" s="1"/>
  <c r="K272" i="4"/>
  <c r="K271" i="4" s="1"/>
  <c r="J272" i="4"/>
  <c r="J271" i="4" s="1"/>
  <c r="J101" i="4"/>
  <c r="J100" i="4" s="1"/>
  <c r="I241" i="4"/>
  <c r="I236" i="4" s="1"/>
  <c r="K241" i="4"/>
  <c r="K236" i="4" s="1"/>
  <c r="I232" i="4"/>
  <c r="I231" i="4" s="1"/>
  <c r="I230" i="4" s="1"/>
  <c r="J241" i="4"/>
  <c r="J236" i="4" s="1"/>
  <c r="J474" i="4"/>
  <c r="J473" i="4" s="1"/>
  <c r="J462" i="4" s="1"/>
  <c r="I474" i="4"/>
  <c r="I473" i="4" s="1"/>
  <c r="I462" i="4" s="1"/>
  <c r="K474" i="4"/>
  <c r="K473" i="4" s="1"/>
  <c r="K462" i="4" s="1"/>
  <c r="J320" i="4"/>
  <c r="J11" i="4"/>
  <c r="J10" i="4" s="1"/>
  <c r="K11" i="4"/>
  <c r="K10" i="4" s="1"/>
  <c r="K152" i="5"/>
  <c r="I11" i="4"/>
  <c r="I10" i="4" s="1"/>
  <c r="J211" i="4"/>
  <c r="J210" i="4" s="1"/>
  <c r="K121" i="4"/>
  <c r="J121" i="4"/>
  <c r="I121" i="4"/>
  <c r="L82" i="3"/>
  <c r="L81" i="3" s="1"/>
  <c r="K211" i="4"/>
  <c r="K210" i="4" s="1"/>
  <c r="J152" i="5"/>
  <c r="K232" i="4"/>
  <c r="K231" i="4" s="1"/>
  <c r="K230" i="4" s="1"/>
  <c r="J232" i="4"/>
  <c r="J231" i="4" s="1"/>
  <c r="J230" i="4" s="1"/>
  <c r="K312" i="4"/>
  <c r="K311" i="4" s="1"/>
  <c r="K310" i="4" s="1"/>
  <c r="I312" i="4"/>
  <c r="I311" i="4" s="1"/>
  <c r="I310" i="4" s="1"/>
  <c r="J312" i="4"/>
  <c r="J311" i="4" s="1"/>
  <c r="J310" i="4" s="1"/>
  <c r="I166" i="4"/>
  <c r="K166" i="4"/>
  <c r="J166" i="4"/>
  <c r="J152" i="4"/>
  <c r="K152" i="4"/>
  <c r="I152" i="4"/>
  <c r="I507" i="4"/>
  <c r="I506" i="4" s="1"/>
  <c r="J507" i="4"/>
  <c r="J506" i="4" s="1"/>
  <c r="K507" i="4"/>
  <c r="K506" i="4" s="1"/>
  <c r="K159" i="4"/>
  <c r="I159" i="4"/>
  <c r="J159" i="4"/>
  <c r="I175" i="4"/>
  <c r="I174" i="4" s="1"/>
  <c r="K175" i="4"/>
  <c r="K174" i="4" s="1"/>
  <c r="J175" i="4"/>
  <c r="J174" i="4" s="1"/>
  <c r="J342" i="4"/>
  <c r="I351" i="4"/>
  <c r="K352" i="4"/>
  <c r="K351" i="4" s="1"/>
  <c r="K428" i="4"/>
  <c r="K427" i="4" s="1"/>
  <c r="J52" i="4"/>
  <c r="J48" i="4" s="1"/>
  <c r="I69" i="4"/>
  <c r="I65" i="4" s="1"/>
  <c r="J352" i="4"/>
  <c r="J351" i="4" s="1"/>
  <c r="J428" i="4"/>
  <c r="J427" i="4" s="1"/>
  <c r="I428" i="4"/>
  <c r="I427" i="4" s="1"/>
  <c r="I52" i="4"/>
  <c r="I48" i="4" s="1"/>
  <c r="I28" i="4"/>
  <c r="I27" i="4" s="1"/>
  <c r="I26" i="4" s="1"/>
  <c r="I25" i="4" s="1"/>
  <c r="J501" i="4"/>
  <c r="J500" i="4" s="1"/>
  <c r="I347" i="4"/>
  <c r="K501" i="4"/>
  <c r="K500" i="4" s="1"/>
  <c r="K415" i="4"/>
  <c r="K414" i="4" s="1"/>
  <c r="K413" i="4" s="1"/>
  <c r="K412" i="4" s="1"/>
  <c r="K411" i="4" s="1"/>
  <c r="J503" i="4"/>
  <c r="J502" i="4" s="1"/>
  <c r="I486" i="4"/>
  <c r="I485" i="4" s="1"/>
  <c r="I484" i="4" s="1"/>
  <c r="I483" i="4" s="1"/>
  <c r="I482" i="4" s="1"/>
  <c r="J348" i="4"/>
  <c r="J415" i="4"/>
  <c r="J414" i="4" s="1"/>
  <c r="J413" i="4" s="1"/>
  <c r="J412" i="4" s="1"/>
  <c r="J411" i="4" s="1"/>
  <c r="I415" i="4"/>
  <c r="I414" i="4" s="1"/>
  <c r="I413" i="4" s="1"/>
  <c r="I412" i="4" s="1"/>
  <c r="K499" i="4"/>
  <c r="K498" i="4" s="1"/>
  <c r="J69" i="4"/>
  <c r="J65" i="4" s="1"/>
  <c r="K347" i="4"/>
  <c r="J486" i="4"/>
  <c r="J485" i="4" s="1"/>
  <c r="J484" i="4" s="1"/>
  <c r="J483" i="4" s="1"/>
  <c r="J482" i="4" s="1"/>
  <c r="K486" i="4"/>
  <c r="K485" i="4" s="1"/>
  <c r="K484" i="4" s="1"/>
  <c r="K483" i="4" s="1"/>
  <c r="K482" i="4" s="1"/>
  <c r="K69" i="4"/>
  <c r="K65" i="4" s="1"/>
  <c r="K52" i="4"/>
  <c r="K48" i="4" s="1"/>
  <c r="I501" i="4"/>
  <c r="I500" i="4" s="1"/>
  <c r="I499" i="4"/>
  <c r="I498" i="4" s="1"/>
  <c r="J139" i="4" l="1"/>
  <c r="K139" i="4"/>
  <c r="I139" i="4"/>
  <c r="I138" i="4" s="1"/>
  <c r="I120" i="4" s="1"/>
  <c r="J173" i="4"/>
  <c r="K173" i="4"/>
  <c r="I173" i="4"/>
  <c r="K204" i="4"/>
  <c r="K203" i="4" s="1"/>
  <c r="J204" i="4"/>
  <c r="J203" i="4" s="1"/>
  <c r="I204" i="4"/>
  <c r="I203" i="4" s="1"/>
  <c r="J319" i="4"/>
  <c r="K319" i="4"/>
  <c r="I319" i="4"/>
  <c r="K365" i="4"/>
  <c r="K364" i="4" s="1"/>
  <c r="I365" i="4"/>
  <c r="I364" i="4" s="1"/>
  <c r="J365" i="4"/>
  <c r="J364" i="4" s="1"/>
  <c r="I229" i="4"/>
  <c r="K229" i="4"/>
  <c r="J229" i="4"/>
  <c r="J138" i="4"/>
  <c r="J120" i="4" s="1"/>
  <c r="K138" i="4"/>
  <c r="K120" i="4" s="1"/>
  <c r="I411" i="4"/>
  <c r="K77" i="4"/>
  <c r="J77" i="4"/>
  <c r="I77" i="4"/>
  <c r="K342" i="4"/>
  <c r="K341" i="4" s="1"/>
  <c r="K383" i="4"/>
  <c r="K382" i="4" s="1"/>
  <c r="K381" i="4" s="1"/>
  <c r="I47" i="4"/>
  <c r="J383" i="4"/>
  <c r="J382" i="4" s="1"/>
  <c r="J381" i="4" s="1"/>
  <c r="J341" i="4"/>
  <c r="J47" i="4"/>
  <c r="K47" i="4"/>
  <c r="K420" i="4"/>
  <c r="I383" i="4"/>
  <c r="I382" i="4" s="1"/>
  <c r="J420" i="4"/>
  <c r="I420" i="4"/>
  <c r="I342" i="4"/>
  <c r="I341" i="4" s="1"/>
  <c r="K100" i="4"/>
  <c r="I99" i="4"/>
  <c r="J99" i="4"/>
  <c r="I100" i="4"/>
  <c r="K19" i="4" l="1"/>
  <c r="K9" i="4" s="1"/>
  <c r="I19" i="4"/>
  <c r="I9" i="4" s="1"/>
  <c r="J19" i="4"/>
  <c r="J9" i="4" s="1"/>
  <c r="I202" i="4"/>
  <c r="J202" i="4"/>
  <c r="K202" i="4"/>
  <c r="J309" i="4"/>
  <c r="K309" i="4"/>
  <c r="I309" i="4"/>
  <c r="I381" i="4"/>
  <c r="L543" i="3"/>
  <c r="L541" i="3"/>
  <c r="L510" i="3"/>
  <c r="L508" i="3"/>
  <c r="L497" i="3"/>
  <c r="L496" i="3" s="1"/>
  <c r="L484" i="3"/>
  <c r="L483" i="3" s="1"/>
  <c r="L482" i="3" s="1"/>
  <c r="L481" i="3" s="1"/>
  <c r="L479" i="3"/>
  <c r="L478" i="3" s="1"/>
  <c r="L477" i="3" s="1"/>
  <c r="L476" i="3" s="1"/>
  <c r="L462" i="3"/>
  <c r="L460" i="3"/>
  <c r="L454" i="3"/>
  <c r="L453" i="3" s="1"/>
  <c r="L452" i="3" s="1"/>
  <c r="L451" i="3" s="1"/>
  <c r="L450" i="3" s="1"/>
  <c r="L449" i="3" s="1"/>
  <c r="L471" i="3"/>
  <c r="L470" i="3" s="1"/>
  <c r="L468" i="3"/>
  <c r="L467" i="3" s="1"/>
  <c r="L447" i="3"/>
  <c r="L446" i="3" s="1"/>
  <c r="L441" i="3"/>
  <c r="L439" i="3" s="1"/>
  <c r="L437" i="3"/>
  <c r="L436" i="3" s="1"/>
  <c r="L435" i="3" s="1"/>
  <c r="L427" i="3"/>
  <c r="L426" i="3" s="1"/>
  <c r="L424" i="3"/>
  <c r="L423" i="3" s="1"/>
  <c r="L421" i="3"/>
  <c r="L420" i="3" s="1"/>
  <c r="L413" i="3" s="1"/>
  <c r="L409" i="3"/>
  <c r="L408" i="3" s="1"/>
  <c r="L406" i="3"/>
  <c r="L405" i="3" s="1"/>
  <c r="L390" i="3"/>
  <c r="L388" i="3"/>
  <c r="L379" i="3"/>
  <c r="L377" i="3"/>
  <c r="L374" i="3"/>
  <c r="L372" i="3"/>
  <c r="L370" i="3"/>
  <c r="L365" i="3"/>
  <c r="L363" i="3"/>
  <c r="L351" i="3"/>
  <c r="L349" i="3"/>
  <c r="L346" i="3"/>
  <c r="L345" i="3" s="1"/>
  <c r="L341" i="3"/>
  <c r="L338" i="3" s="1"/>
  <c r="L337" i="3" s="1"/>
  <c r="L336" i="3" s="1"/>
  <c r="L335" i="3" s="1"/>
  <c r="L333" i="3"/>
  <c r="L332" i="3" s="1"/>
  <c r="L331" i="3" s="1"/>
  <c r="L330" i="3" s="1"/>
  <c r="L325" i="3"/>
  <c r="L324" i="3" s="1"/>
  <c r="L323" i="3" s="1"/>
  <c r="L322" i="3" s="1"/>
  <c r="L321" i="3" s="1"/>
  <c r="L320" i="3" s="1"/>
  <c r="L318" i="3"/>
  <c r="L317" i="3"/>
  <c r="L316" i="3" s="1"/>
  <c r="L315" i="3" s="1"/>
  <c r="L314" i="3" s="1"/>
  <c r="L313" i="3" s="1"/>
  <c r="L312" i="3" s="1"/>
  <c r="L310" i="3"/>
  <c r="L307" i="3" s="1"/>
  <c r="L306" i="3" s="1"/>
  <c r="L281" i="3"/>
  <c r="L280" i="3" s="1"/>
  <c r="L279" i="3" s="1"/>
  <c r="L277" i="3" s="1"/>
  <c r="L276" i="3" s="1"/>
  <c r="L271" i="3"/>
  <c r="L268" i="3" s="1"/>
  <c r="L266" i="3"/>
  <c r="L265" i="3" s="1"/>
  <c r="L257" i="3"/>
  <c r="L250" i="3"/>
  <c r="L249" i="3" s="1"/>
  <c r="L240" i="3"/>
  <c r="L239" i="3" s="1"/>
  <c r="L238" i="3" s="1"/>
  <c r="L237" i="3" s="1"/>
  <c r="L215" i="3"/>
  <c r="L214" i="3" s="1"/>
  <c r="L213" i="3" s="1"/>
  <c r="L212" i="3" s="1"/>
  <c r="L211" i="3" s="1"/>
  <c r="L196" i="3"/>
  <c r="L195" i="3" s="1"/>
  <c r="L194" i="3" s="1"/>
  <c r="L193" i="3" s="1"/>
  <c r="L166" i="3"/>
  <c r="L165" i="3" s="1"/>
  <c r="L164" i="3" s="1"/>
  <c r="L159" i="3" s="1"/>
  <c r="L157" i="3"/>
  <c r="L156" i="3" s="1"/>
  <c r="L155" i="3" s="1"/>
  <c r="L144" i="3"/>
  <c r="L143" i="3" s="1"/>
  <c r="L142" i="3" s="1"/>
  <c r="L141" i="3" s="1"/>
  <c r="L139" i="3"/>
  <c r="L138" i="3" s="1"/>
  <c r="L228" i="3"/>
  <c r="L226" i="3" s="1"/>
  <c r="L224" i="3" s="1"/>
  <c r="L217" i="3" s="1"/>
  <c r="L227" i="3"/>
  <c r="L225" i="3" s="1"/>
  <c r="L136" i="3"/>
  <c r="L135" i="3"/>
  <c r="L118" i="3"/>
  <c r="L117" i="3" s="1"/>
  <c r="L116" i="3" s="1"/>
  <c r="L79" i="3"/>
  <c r="L78" i="3"/>
  <c r="L77" i="3" s="1"/>
  <c r="L76" i="3" s="1"/>
  <c r="L75" i="3" s="1"/>
  <c r="L62" i="3"/>
  <c r="L61" i="3" s="1"/>
  <c r="L59" i="3"/>
  <c r="L58" i="3" s="1"/>
  <c r="L56" i="3"/>
  <c r="L55" i="3" s="1"/>
  <c r="L45" i="3"/>
  <c r="L43" i="3"/>
  <c r="L38" i="3"/>
  <c r="L37" i="3" s="1"/>
  <c r="L459" i="3" l="1"/>
  <c r="L458" i="3" s="1"/>
  <c r="L245" i="3"/>
  <c r="L244" i="3" s="1"/>
  <c r="L243" i="3" s="1"/>
  <c r="L236" i="3" s="1"/>
  <c r="L210" i="3" s="1"/>
  <c r="L54" i="3"/>
  <c r="L186" i="3"/>
  <c r="L185" i="3" s="1"/>
  <c r="L256" i="3"/>
  <c r="L255" i="3" s="1"/>
  <c r="L254" i="3" s="1"/>
  <c r="L253" i="3" s="1"/>
  <c r="L252" i="3" s="1"/>
  <c r="L762" i="5"/>
  <c r="L761" i="5" s="1"/>
  <c r="L760" i="5" s="1"/>
  <c r="L759" i="5" s="1"/>
  <c r="L758" i="5" s="1"/>
  <c r="L757" i="5" s="1"/>
  <c r="L609" i="5" s="1"/>
  <c r="K8" i="4"/>
  <c r="I8" i="4"/>
  <c r="J8" i="4"/>
  <c r="L387" i="3"/>
  <c r="L386" i="3" s="1"/>
  <c r="L264" i="3"/>
  <c r="L263" i="3" s="1"/>
  <c r="L262" i="3" s="1"/>
  <c r="L412" i="3"/>
  <c r="L134" i="3"/>
  <c r="L133" i="3" s="1"/>
  <c r="L153" i="3"/>
  <c r="L154" i="3"/>
  <c r="L404" i="3"/>
  <c r="L403" i="3" s="1"/>
  <c r="L402" i="3" s="1"/>
  <c r="L376" i="3"/>
  <c r="L434" i="3"/>
  <c r="K70" i="5"/>
  <c r="K69" i="5" s="1"/>
  <c r="K68" i="5" s="1"/>
  <c r="K67" i="5" s="1"/>
  <c r="K66" i="5" s="1"/>
  <c r="K23" i="5" s="1"/>
  <c r="L495" i="3"/>
  <c r="L494" i="3" s="1"/>
  <c r="L70" i="5"/>
  <c r="L69" i="5" s="1"/>
  <c r="L68" i="5" s="1"/>
  <c r="L67" i="5" s="1"/>
  <c r="L66" i="5" s="1"/>
  <c r="L23" i="5" s="1"/>
  <c r="J70" i="5"/>
  <c r="J69" i="5" s="1"/>
  <c r="J68" i="5" s="1"/>
  <c r="J67" i="5" s="1"/>
  <c r="J66" i="5" s="1"/>
  <c r="J23" i="5" s="1"/>
  <c r="L445" i="3"/>
  <c r="L444" i="3" s="1"/>
  <c r="L514" i="3"/>
  <c r="K608" i="5"/>
  <c r="J608" i="5"/>
  <c r="L14" i="3"/>
  <c r="L13" i="3" s="1"/>
  <c r="L362" i="3"/>
  <c r="L348" i="3"/>
  <c r="L344" i="3" s="1"/>
  <c r="L507" i="3"/>
  <c r="L506" i="3" s="1"/>
  <c r="L505" i="3" s="1"/>
  <c r="L504" i="3" s="1"/>
  <c r="L503" i="3" s="1"/>
  <c r="L466" i="3"/>
  <c r="L115" i="3"/>
  <c r="L114" i="3" s="1"/>
  <c r="L113" i="3" s="1"/>
  <c r="L540" i="3"/>
  <c r="L539" i="3" s="1"/>
  <c r="L538" i="3" s="1"/>
  <c r="L537" i="3" s="1"/>
  <c r="L536" i="3" s="1"/>
  <c r="L305" i="3"/>
  <c r="L304" i="3" s="1"/>
  <c r="L40" i="3"/>
  <c r="L36" i="3" s="1"/>
  <c r="L309" i="3"/>
  <c r="L308" i="3" s="1"/>
  <c r="L369" i="3"/>
  <c r="L278" i="3"/>
  <c r="L440" i="3"/>
  <c r="L385" i="3" l="1"/>
  <c r="L384" i="3" s="1"/>
  <c r="L383" i="3" s="1"/>
  <c r="L127" i="3"/>
  <c r="L126" i="3" s="1"/>
  <c r="L608" i="5"/>
  <c r="J9" i="5"/>
  <c r="L12" i="3"/>
  <c r="L11" i="3" s="1"/>
  <c r="L9" i="5"/>
  <c r="K9" i="5"/>
  <c r="L343" i="3"/>
  <c r="L329" i="3" s="1"/>
  <c r="L475" i="3"/>
  <c r="L474" i="3" s="1"/>
  <c r="L473" i="3" s="1"/>
  <c r="L411" i="3"/>
  <c r="L152" i="3"/>
  <c r="L457" i="3"/>
  <c r="L456" i="3" s="1"/>
  <c r="L358" i="3"/>
  <c r="L357" i="3" s="1"/>
  <c r="L356" i="3" s="1"/>
  <c r="L513" i="3"/>
  <c r="L512" i="3" s="1"/>
  <c r="L225" i="5"/>
  <c r="L224" i="5" s="1"/>
  <c r="L223" i="5" s="1"/>
  <c r="L222" i="5" s="1"/>
  <c r="L221" i="5" s="1"/>
  <c r="K225" i="5"/>
  <c r="K224" i="5" s="1"/>
  <c r="K223" i="5" s="1"/>
  <c r="K222" i="5" s="1"/>
  <c r="K221" i="5" s="1"/>
  <c r="J225" i="5"/>
  <c r="J224" i="5" s="1"/>
  <c r="J223" i="5" s="1"/>
  <c r="J222" i="5" s="1"/>
  <c r="J221" i="5" s="1"/>
  <c r="J209" i="5" s="1"/>
  <c r="J208" i="5" s="1"/>
  <c r="L53" i="3"/>
  <c r="L35" i="3"/>
  <c r="L443" i="3"/>
  <c r="L433" i="3" s="1"/>
  <c r="L261" i="3"/>
  <c r="L260" i="3" s="1"/>
  <c r="L259" i="3" s="1"/>
  <c r="L20" i="3" l="1"/>
  <c r="L10" i="3" s="1"/>
  <c r="L125" i="3"/>
  <c r="L328" i="3"/>
  <c r="L401" i="3"/>
  <c r="L209" i="5"/>
  <c r="L208" i="5" s="1"/>
  <c r="J199" i="5"/>
  <c r="J8" i="5" s="1"/>
  <c r="K209" i="5"/>
  <c r="K208" i="5" s="1"/>
  <c r="L9" i="3" l="1"/>
  <c r="L327" i="3"/>
  <c r="L199" i="5"/>
  <c r="L8" i="5" s="1"/>
  <c r="K199" i="5"/>
  <c r="K8" i="5" s="1"/>
  <c r="L8" i="3" l="1"/>
</calcChain>
</file>

<file path=xl/sharedStrings.xml><?xml version="1.0" encoding="utf-8"?>
<sst xmlns="http://schemas.openxmlformats.org/spreadsheetml/2006/main" count="12631" uniqueCount="598">
  <si>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</si>
  <si>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</si>
  <si>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</si>
  <si>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</si>
  <si>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</si>
  <si>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</si>
  <si>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</si>
  <si>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</si>
  <si>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</si>
  <si>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</si>
  <si>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</si>
  <si>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</si>
  <si>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</si>
  <si>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</si>
  <si>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</si>
  <si>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</si>
  <si>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</si>
  <si>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</si>
  <si>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</si>
  <si>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</si>
  <si>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</si>
  <si>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</si>
  <si>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</si>
  <si>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Код</t>
  </si>
  <si>
    <t>2024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</si>
  <si>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</si>
  <si>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</si>
  <si>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</si>
  <si>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</si>
  <si>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 xml:space="preserve">2 02 10000 00 0000 150  </t>
  </si>
  <si>
    <t xml:space="preserve">Дотации бюджетам бюджетной системы Российской Федерации </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</si>
  <si>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</si>
  <si>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</si>
  <si>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</si>
  <si>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</si>
  <si>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 xml:space="preserve">2 02 20000 00 0000 150 </t>
  </si>
  <si>
    <t>Субсидии бюджетам бюджетной системы Российской Федерации (межбюджетные субсидии)</t>
  </si>
  <si>
    <t>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</si>
  <si>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</si>
  <si>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2 02 25021 05 0000 150</t>
  </si>
  <si>
    <t>Субсидии бюджетам муниципальных районов на реализацию мероприятий по стимулированию программ развития жилищного строительства субъектов Российской Федерации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</si>
  <si>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</si>
  <si>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</si>
  <si>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</si>
  <si>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</si>
  <si>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2 02 30000 00 0000 150</t>
  </si>
  <si>
    <t xml:space="preserve">Субвенции бюджетам бюджетной системы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</si>
  <si>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</si>
  <si>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</si>
  <si>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</si>
  <si>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</si>
  <si>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</si>
  <si>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</si>
  <si>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</si>
  <si>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</si>
  <si>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</si>
  <si>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</si>
  <si>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</si>
  <si>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</si>
  <si>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</si>
  <si>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</si>
  <si>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2 02 30027 00 0000 150</t>
  </si>
  <si>
    <t>2 02 30027 05 0000 150</t>
  </si>
  <si>
    <t>2 02 35082 00 0000 150</t>
  </si>
  <si>
    <t>2 02 35082 05 0000 150</t>
  </si>
  <si>
    <t>Субвенции бюджетам на государственную регистрацию актов гражданского состояния</t>
  </si>
  <si>
    <t>2 02 35930 05 0000 150</t>
  </si>
  <si>
    <t>Субвенции бюджетам муниципальных районов на государственную регистрацию актов гражданского состояния</t>
  </si>
  <si>
    <t>2 02 39998 00 0000 150</t>
  </si>
  <si>
    <t>Единая субвенция местным бюджетам</t>
  </si>
  <si>
    <t>2 02 39998 05 0000 150</t>
  </si>
  <si>
    <t>Единая субвенция бюджетам муниципальных районов</t>
  </si>
  <si>
    <t>Иные межбюджетные трансферты</t>
  </si>
  <si>
    <t>900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</si>
  <si>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</si>
  <si>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</si>
  <si>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</si>
  <si>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</si>
  <si>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 xml:space="preserve">Высшее должностное лицо </t>
  </si>
  <si>
    <t>Расходы на выплаты по оплате труда высшего должностного лица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</si>
  <si>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</si>
  <si>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</si>
  <si>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04</t>
  </si>
  <si>
    <t>Муниципальная программа "Укрепление общественного порядка и обеспечение общественной безопасности в Ромодановском муниципальном районе "</t>
  </si>
  <si>
    <t>Основное мероприятие "Мероприятия по укреплению общественного порядка и обеспечению общественной безопасности в сфере охраны прав и интересов несовершеннолетних. Профилактика и предупреждение безнадзорности и беспризорности несовершеннолетних"</t>
  </si>
  <si>
    <t>Мероприятия по укреплению общественного порядка и обеспечению общественной безопасности</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</si>
  <si>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</si>
  <si>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</si>
  <si>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Основное мероприятие "Мероприятия по укреплению общественного порядка и обеспечению общественной безопасности в сфере оборота наркотических и психотропных средств"</t>
  </si>
  <si>
    <t>Основное мероприятие "Мероприятия по укреплению общественного порядка и обеспечению общественной безопасности в сфере безопасности дорожного движения"</t>
  </si>
  <si>
    <t>Обеспечение деятельности Администрации района</t>
  </si>
  <si>
    <t xml:space="preserve">Расходы на выплаты по оплате труда работников органов местного самоуправления </t>
  </si>
  <si>
    <t>Расходы на обеспечение функций органов местного самоуправления</t>
  </si>
  <si>
    <t>Иные бюджетные ассигнования</t>
  </si>
  <si>
    <t>Уплата налогов, сборов и иных платежей</t>
  </si>
  <si>
    <t>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</si>
  <si>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</si>
  <si>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</si>
  <si>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</si>
  <si>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07</t>
  </si>
  <si>
    <t xml:space="preserve">Резервные фонды </t>
  </si>
  <si>
    <t>Резервные средства</t>
  </si>
  <si>
    <t xml:space="preserve">11 </t>
  </si>
  <si>
    <t>Другие общегосударственные вопросы</t>
  </si>
  <si>
    <t>13</t>
  </si>
  <si>
    <t>Национальная безопасность и правоохранительная деятельность</t>
  </si>
  <si>
    <t>03</t>
  </si>
  <si>
    <t>Органы юстиции</t>
  </si>
  <si>
    <t>Национальная экономика</t>
  </si>
  <si>
    <t>Сельское хозяйство и рыболовство</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</si>
  <si>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</si>
  <si>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</si>
  <si>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Социальное обеспечение и иные выплаты населению</t>
  </si>
  <si>
    <t>Иные выплаты населению</t>
  </si>
  <si>
    <t>08</t>
  </si>
  <si>
    <t>Дорожное хозяйство (дорожные фонды)</t>
  </si>
  <si>
    <t>09</t>
  </si>
  <si>
    <t>Региональный проект "Жилье"</t>
  </si>
  <si>
    <t>Строительство (реконструкция)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</si>
  <si>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Капитальные вложения в объекты государственной (муниципальной) собственности</t>
  </si>
  <si>
    <t>Бюджетные инвестиции</t>
  </si>
  <si>
    <t xml:space="preserve">Муниципальная программа «Повышение безопасности дорожного движения на территории Ромодановского муниципального района» </t>
  </si>
  <si>
    <t>Основное мероприятие "Улучшение состояния дорог и тротуаров на территории Ромодановского муниципального района"</t>
  </si>
  <si>
    <t>Капитальный ремонт автомобильных дорог общего пользования местного значения и искусственных сооружений на них</t>
  </si>
  <si>
    <t>Жилищно-коммунальное хозяйство</t>
  </si>
  <si>
    <t>Жилищное хозяйство</t>
  </si>
  <si>
    <t>Муниципальная программа Ромодановского муниципального района «Комплексное развитие сельских территорий»</t>
  </si>
  <si>
    <t>Основное мероприятие "Ремонт многоквартирных домов по Программе "Капитальный ремонт многоквартирных домов"</t>
  </si>
  <si>
    <t>Взнос на капитальный ремонт общего имущества в многоквартирном доме</t>
  </si>
  <si>
    <t>Социальная политика</t>
  </si>
  <si>
    <t xml:space="preserve"> Пенсионное обеспечение</t>
  </si>
  <si>
    <t>Доплаты к пенсиям муниципальных служащих Республики Мордовия</t>
  </si>
  <si>
    <t>Публичные нормативные социальные выплаты гражданам</t>
  </si>
  <si>
    <t>Социальное обеспечение населения</t>
  </si>
  <si>
    <t>Муниципальная программа   "Жилище" на 2020-2025 годы  Ромодановского муниципального района</t>
  </si>
  <si>
    <t>Социальные выплаты гражданам, кроме публичных нормативных социальных выплат</t>
  </si>
  <si>
    <t>Охрана семьи и детства</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</si>
  <si>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</si>
  <si>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</si>
  <si>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</si>
  <si>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 xml:space="preserve">Бюджетные инвестиции </t>
  </si>
  <si>
    <t>Средства массовой информации</t>
  </si>
  <si>
    <t>Периодическая печать и издательства</t>
  </si>
  <si>
    <t>Субсидии на поддержку социально ориентированных некоммерческих организаций</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</si>
  <si>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</si>
  <si>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</si>
  <si>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901</t>
  </si>
  <si>
    <t xml:space="preserve">Обеспечение деятельности финансовых, налоговых и таможенных органов и органов финансового (финансово-бюджетного) надзора </t>
  </si>
  <si>
    <t>06</t>
  </si>
  <si>
    <t xml:space="preserve">Муниципальная программа повышения эффективности управления муниципальными финансами в Ромодановском муниципальном районе  Республики Мордовия </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</si>
  <si>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</si>
  <si>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Ромодановского муниципального района на очередной финансовый год и на плановый период»</t>
  </si>
  <si>
    <t xml:space="preserve">Расходы на выплаты по оплате труда работников  органов местного самоуправления  </t>
  </si>
  <si>
    <t>00</t>
  </si>
  <si>
    <t>Межбюджетные трансферты</t>
  </si>
  <si>
    <t xml:space="preserve">Муниципальная программа «Повышение безопасности дорожного движения на территории Ромодановского муниципального района»  </t>
  </si>
  <si>
    <t>Муниципальная программа "Развитие культуры и туризма  Ромодановского муниципального района"</t>
  </si>
  <si>
    <t>Подпрограмма «Патриотическое воспитание граждан, проживающих на территории Ромодановского муниципального района Республики Мордовия»</t>
  </si>
  <si>
    <t>Обслуживание государственного (муниципального) долга</t>
  </si>
  <si>
    <t>Муниципальная программа повышения эффективности управления муниципальными финансами в Ромодановском муниципальном районе  Республики Мордовия</t>
  </si>
  <si>
    <t>Подпрограмма «Управление муниципальным долгом Ромодановского  муниципального района»</t>
  </si>
  <si>
    <t xml:space="preserve">Основное мероприятие «Обеспечение своевременности исполнения долговых обязательств Ромодановского муниципального района" </t>
  </si>
  <si>
    <t>Процентные платежи по муниципальному долгу</t>
  </si>
  <si>
    <t>Обслуживание муниципального долга</t>
  </si>
  <si>
    <t xml:space="preserve">Межбюджетные трансферты общего характера бюджетам бюджетной системы Российской Федерации </t>
  </si>
  <si>
    <t>14</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</si>
  <si>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</si>
  <si>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Ромодановского муниципального района"</t>
  </si>
  <si>
    <t>Дотации на выравнивание бюджетной обеспеченности поселений</t>
  </si>
  <si>
    <t>Дотации</t>
  </si>
  <si>
    <t>Условно утвержденные расходы</t>
  </si>
  <si>
    <t>Основное мероприятие "Развитие общего образования"</t>
  </si>
  <si>
    <t>907</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</si>
  <si>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</si>
  <si>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</si>
  <si>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Непрограммные расходы в рамках обеспечения деятельности Администрации района</t>
  </si>
  <si>
    <t>Учреждения по обеспечению хозяйственного обслуживания</t>
  </si>
  <si>
    <t>Расходы на выплаты персоналу казенных учреждений</t>
  </si>
  <si>
    <t>Архивные учреждения</t>
  </si>
  <si>
    <t>Централизованные бухгалтерии</t>
  </si>
  <si>
    <t>Защита населения и территории от чрезвычайных ситуаций природного и техногенного характера, пожарная безопасность</t>
  </si>
  <si>
    <t xml:space="preserve">Основное мероприятие "Общие мероприятия по укреплению общественного порядка, обеспечению общественной безопасности и предупреждению терроризма" </t>
  </si>
  <si>
    <t xml:space="preserve"> Учреждения по защите населения и территории от чрезвычайных ситуаций  природного и техногенного характера, гражданской обороне </t>
  </si>
  <si>
    <t>Образование</t>
  </si>
  <si>
    <t>Дошкольное образование</t>
  </si>
  <si>
    <t>Основное мероприятие "Развитие дошкольного образования"</t>
  </si>
  <si>
    <t>Субсидии бюджетным учреждениям</t>
  </si>
  <si>
    <t>Дошкольные образовательные организации</t>
  </si>
  <si>
    <t>Общее образование</t>
  </si>
  <si>
    <t>Основное мероприятие «Развитие общего образования»</t>
  </si>
  <si>
    <t>Школы-детские сады, школы начальные, неполные средние и средние</t>
  </si>
  <si>
    <t xml:space="preserve">907  </t>
  </si>
  <si>
    <t>Дополнительное образование детей</t>
  </si>
  <si>
    <t>Основное мероприятие "Развитие дополнительного образования детей"</t>
  </si>
  <si>
    <t>Учреждения по внешкольной работе с детьми</t>
  </si>
  <si>
    <t>Основное мероприятие "Развитие дополнительного образования детей ДЮШС"</t>
  </si>
  <si>
    <t>Подпрограмма "Культура. Развитие. Творчество"</t>
  </si>
  <si>
    <t xml:space="preserve">Основное мероприятие "Развитие системы дополнительного образования в сфере искусства, совершенствование системы работы с детьми"
  </t>
  </si>
  <si>
    <t xml:space="preserve">Учреждения по внешкольной работе с детьми  </t>
  </si>
  <si>
    <t xml:space="preserve">Молодежная политика  </t>
  </si>
  <si>
    <t>Основное мероприятие "Организация отдыха, оздоровления и занятости детей и подростков"</t>
  </si>
  <si>
    <t>Мероприятия по организации отдыха и оздоровления детей</t>
  </si>
  <si>
    <t xml:space="preserve">Подпрограмма «Патриотическое воспитание граждан, проживающих на территории Ромодановского  муниципального  района Республики Мордовия» </t>
  </si>
  <si>
    <t>Основное мероприятие "Воспитание гражданственности и патриотизма, духовно-нравственное воспитание молодежи"</t>
  </si>
  <si>
    <t>Мероприятия в области молодежной политики</t>
  </si>
  <si>
    <t>Другие вопросы в области образования</t>
  </si>
  <si>
    <t>Основное мероприятие "Обеспечение деятельности МКУ "Центр информационно-методического обеспечения муниципальных бюджетных образовательных учреждений Ромодановского муниципального района  РМ" и реализации прочих мероприятий в области образования</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</si>
  <si>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</si>
  <si>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Культура, кинематография</t>
  </si>
  <si>
    <t>Культура</t>
  </si>
  <si>
    <t>Подпрограмма "Развитие музейного дела и сохранение культурного наследия"</t>
  </si>
  <si>
    <t>Основное мероприятие: «Организация культурно-просветительской работы; проведение лекториев, круглых столов, устных журналов, экскурсий, выставок; пополнение экспозиций»</t>
  </si>
  <si>
    <t>Музеи и постоянные выставки</t>
  </si>
  <si>
    <t>Подпрограмма "Сохранение, возрождение и развитие традиционной народной культуры, поддержка народного творчества и культурно-досуговой деятельности"</t>
  </si>
  <si>
    <t>Основное мероприятие "Организация досуга населения, проведение культурно-досуговых мероприятий"</t>
  </si>
  <si>
    <t>Дворцы и дома культуры, другие учреждения культуры и средств массовой информации</t>
  </si>
  <si>
    <t>Подпрограмма "Развитие библиотечного дела"</t>
  </si>
  <si>
    <t>Библиотеки</t>
  </si>
  <si>
    <t>Другие вопросы в области культуры, кинематографии</t>
  </si>
  <si>
    <t>Основное мероприятие "Организация досуга населения"</t>
  </si>
  <si>
    <t>Материальная помощь гражданам, оказавшимся в трудной жизненной ситуации</t>
  </si>
  <si>
    <t>Физическая культура и спорт</t>
  </si>
  <si>
    <t xml:space="preserve">Физическая культура </t>
  </si>
  <si>
    <t xml:space="preserve">Основное мероприятие "Физическое воспитание и обеспечение организации и проведения физкультурных мероприятий и массовых спортных мероприятий" </t>
  </si>
  <si>
    <t>Мероприятия в области спорта и физической культуры</t>
  </si>
  <si>
    <t>100</t>
  </si>
  <si>
    <t>120</t>
  </si>
  <si>
    <t>200</t>
  </si>
  <si>
    <t>240</t>
  </si>
  <si>
    <t>800</t>
  </si>
  <si>
    <t>850</t>
  </si>
  <si>
    <t>870</t>
  </si>
  <si>
    <t>300</t>
  </si>
  <si>
    <t>360</t>
  </si>
  <si>
    <t>400</t>
  </si>
  <si>
    <t>410</t>
  </si>
  <si>
    <t>310</t>
  </si>
  <si>
    <t>320</t>
  </si>
  <si>
    <t>600</t>
  </si>
  <si>
    <t>630</t>
  </si>
  <si>
    <t>500</t>
  </si>
  <si>
    <t>540</t>
  </si>
  <si>
    <t>700</t>
  </si>
  <si>
    <t>730</t>
  </si>
  <si>
    <t>510</t>
  </si>
  <si>
    <t>110</t>
  </si>
  <si>
    <t>610</t>
  </si>
  <si>
    <t>41150</t>
  </si>
  <si>
    <t>42300</t>
  </si>
  <si>
    <t>41110</t>
  </si>
  <si>
    <t>41120</t>
  </si>
  <si>
    <t>77020</t>
  </si>
  <si>
    <t>77030</t>
  </si>
  <si>
    <t>77150</t>
  </si>
  <si>
    <t>89</t>
  </si>
  <si>
    <t>77510</t>
  </si>
  <si>
    <t>77540</t>
  </si>
  <si>
    <t>77560</t>
  </si>
  <si>
    <t>0</t>
  </si>
  <si>
    <t>41180</t>
  </si>
  <si>
    <t>77160</t>
  </si>
  <si>
    <t>77190</t>
  </si>
  <si>
    <t>77200</t>
  </si>
  <si>
    <t>77220</t>
  </si>
  <si>
    <t>F1</t>
  </si>
  <si>
    <t>50212</t>
  </si>
  <si>
    <t>42010</t>
  </si>
  <si>
    <t>22</t>
  </si>
  <si>
    <t>27</t>
  </si>
  <si>
    <t>42360</t>
  </si>
  <si>
    <t>03010</t>
  </si>
  <si>
    <t>77180</t>
  </si>
  <si>
    <t>R0820</t>
  </si>
  <si>
    <t>91010</t>
  </si>
  <si>
    <t>17</t>
  </si>
  <si>
    <t>44102</t>
  </si>
  <si>
    <t>41240</t>
  </si>
  <si>
    <t>44010</t>
  </si>
  <si>
    <t>41990</t>
  </si>
  <si>
    <t>77550</t>
  </si>
  <si>
    <t>65</t>
  </si>
  <si>
    <t>61020</t>
  </si>
  <si>
    <t>61030</t>
  </si>
  <si>
    <t>61230</t>
  </si>
  <si>
    <t>61040</t>
  </si>
  <si>
    <t>61100</t>
  </si>
  <si>
    <t>77090</t>
  </si>
  <si>
    <t>61090</t>
  </si>
  <si>
    <t>77080</t>
  </si>
  <si>
    <t>L3040</t>
  </si>
  <si>
    <t>61080</t>
  </si>
  <si>
    <t>42030</t>
  </si>
  <si>
    <t>77210</t>
  </si>
  <si>
    <t>42110</t>
  </si>
  <si>
    <t>61120</t>
  </si>
  <si>
    <t>61150</t>
  </si>
  <si>
    <t>61140</t>
  </si>
  <si>
    <t>61160</t>
  </si>
  <si>
    <t>77070</t>
  </si>
  <si>
    <t>01160</t>
  </si>
  <si>
    <t>42040</t>
  </si>
  <si>
    <t xml:space="preserve">Расходы на обеспечение функций органов местного самоуправления </t>
  </si>
  <si>
    <t>59300</t>
  </si>
  <si>
    <t xml:space="preserve">Осуществление переданных  полномочий Российской Федерации на государственную регистрацию актов гражданского состояния </t>
  </si>
  <si>
    <t>77580</t>
  </si>
  <si>
    <t>Дотации на выравнивание бюджетной обеспеченности субъектов Российской Федерации и муниципальных образований</t>
  </si>
  <si>
    <t>99</t>
  </si>
  <si>
    <t>Жилищно- коммунальное хозяйство</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</si>
  <si>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</si>
  <si>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поселений субъектов Российской Федерации и муниципальных образований</t>
  </si>
  <si>
    <t>Обслуживание государственного (муниципального) внутреннего долга</t>
  </si>
  <si>
    <t>2 02 35930 00 0000 150</t>
  </si>
  <si>
    <t>Администрация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</si>
  <si>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</si>
  <si>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</si>
  <si>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41210</t>
  </si>
  <si>
    <t>Мероприятия, связанные с муниципальным управлением</t>
  </si>
  <si>
    <t>Основное мероприятие "Развитие дополнительного образования детей ДЮСШ"</t>
  </si>
  <si>
    <t>42200</t>
  </si>
  <si>
    <t>Оценка недвижимости, признание прав и регулирование отношений по муниципальной собственности</t>
  </si>
  <si>
    <t>42370</t>
  </si>
  <si>
    <t>Мероприятия по землеустройству и землепользованию</t>
  </si>
  <si>
    <t>42470</t>
  </si>
  <si>
    <t xml:space="preserve">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 </t>
  </si>
  <si>
    <t>Другие вопросы в области национальной экономики</t>
  </si>
  <si>
    <t>Мероприятия по землеустройству и земплепользованию</t>
  </si>
  <si>
    <t>42050</t>
  </si>
  <si>
    <t>Мероприятия в области охраны окружающей среды</t>
  </si>
  <si>
    <t>Охрана окружающей среды</t>
  </si>
  <si>
    <t>Другие вопросы в области охраны окружающей среды</t>
  </si>
  <si>
    <t>02040</t>
  </si>
  <si>
    <t>Улучшение жилищных условий граждан, проживающих на сельских территориях</t>
  </si>
  <si>
    <t xml:space="preserve">Подпрограмма «Создание условий для обеспечения доступным и комфортным жильем сельского населения» </t>
  </si>
  <si>
    <t>Основное мероприятие «Улучшение жилищных условий граждан, проживающих на сельских территориях»</t>
  </si>
  <si>
    <t>Непрограммные расходы главных распорядителей средств бюджета Ромодановского муниципального района Республики Мордовия</t>
  </si>
  <si>
    <t>Непрограммные расходы в рамках обеспечения деятельности главных распорядителей  средств бюджета Ромодановского муниципального района Республики Мордовия</t>
  </si>
  <si>
    <t>МКУ "Финансовое управление администрации Ромодановского муниципального района Республики Мордовия "</t>
  </si>
  <si>
    <t>МКУ "Управление по социальной работе администрации Ромодановского муниципального района Республики Мордовия "</t>
  </si>
  <si>
    <t>Пушкинское сельское поселение</t>
  </si>
  <si>
    <t>Поселение</t>
  </si>
  <si>
    <t>Белозерьевское сельское поселение</t>
  </si>
  <si>
    <t>Салминское сельское поселение</t>
  </si>
  <si>
    <t>Ромодановское сельское поселение</t>
  </si>
  <si>
    <t>Трофимовщинское сельское поселение</t>
  </si>
  <si>
    <t>Набережное сельское поселение</t>
  </si>
  <si>
    <t>Кочуновское сельское поселение</t>
  </si>
  <si>
    <t>Пятинское сельское поселение</t>
  </si>
  <si>
    <t>Липкинское сельское поселение</t>
  </si>
  <si>
    <t>Константиновское сельское поселение</t>
  </si>
  <si>
    <t>Анненковское сельское поселение</t>
  </si>
  <si>
    <t>Алтарское сельское поселение</t>
  </si>
  <si>
    <t>Таблица 2</t>
  </si>
  <si>
    <t>Таблица 1</t>
  </si>
  <si>
    <t>Итого источников внутреннего финансирования дефицита бюджета Ромодановского муниципального района</t>
  </si>
  <si>
    <t>000 01 00 00 00 00 0000 000</t>
  </si>
  <si>
    <t>Уменьшение прочих остатков денежных средств бюджетов муниципальных районов</t>
  </si>
  <si>
    <t>000 01 05 02 01 05 0000 610</t>
  </si>
  <si>
    <t>Уменьшение прочих остатков денежных средств бюджетов</t>
  </si>
  <si>
    <t>000 01 05 02 01 00 0000 610</t>
  </si>
  <si>
    <t>Уменьшение прочих остатков средств бюджетов</t>
  </si>
  <si>
    <t>000 01 05 02 00 00 0000 600</t>
  </si>
  <si>
    <t>Увеличение прочих остатков денежных средств бюджетов муниципальных районов</t>
  </si>
  <si>
    <t>000 01 05 02 01 05 0000 510</t>
  </si>
  <si>
    <t>Увеличение прочих остатков денежных средств бюджетов</t>
  </si>
  <si>
    <t>000 01 05 02 01 00 0000 510</t>
  </si>
  <si>
    <t>Увеличение прочих остатков средств бюджетов</t>
  </si>
  <si>
    <t>000 01 05 02 00 00 0000 500</t>
  </si>
  <si>
    <t>Изменения остатков средств на счетах по учету средств бюджета</t>
  </si>
  <si>
    <t>000 01 05 00 00 00 0000 000</t>
  </si>
  <si>
    <t xml:space="preserve">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
</t>
  </si>
  <si>
    <t>000 01 06 05 02 05 0000 640</t>
  </si>
  <si>
    <t>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</si>
  <si>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</si>
  <si>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Бюджетные кредиты, предоставленные внутри страны в валюте Российской Федерации</t>
  </si>
  <si>
    <t>000 01 06 05 00 00 0000 000</t>
  </si>
  <si>
    <t>Иные источники внутреннего финансирования дефицитов бюджетов</t>
  </si>
  <si>
    <t>000 01 06 00 00 00 0000 000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</si>
  <si>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</si>
  <si>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</si>
  <si>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</si>
  <si>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</si>
  <si>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Бюджетные кредиты из других бюджетов бюджетной системы Российской Федерации в валюте Российской Федерации</t>
  </si>
  <si>
    <t>000 01 03 01 00 00 0000 000</t>
  </si>
  <si>
    <t>Бюджетные кредиты из других бюджетов бюджетной системы Российской Федерации</t>
  </si>
  <si>
    <t>000 01 03 00 00 00 0000 000</t>
  </si>
  <si>
    <t xml:space="preserve">Привлечение кредитов от кредитных организаций бюджетами муниципальных районов в валюте Российской Федерации
</t>
  </si>
  <si>
    <t>000 01 02 00 00 05 0000 710</t>
  </si>
  <si>
    <t xml:space="preserve">Привлечение кредитов от кредитных организаций в валюте Российской Федерации
</t>
  </si>
  <si>
    <t>000 01 02 00 00 00 0000 700</t>
  </si>
  <si>
    <t>Кредиты кредитных организаций в валюте Российской Федерации</t>
  </si>
  <si>
    <t>000 01 02 00 00 00 0000 000</t>
  </si>
  <si>
    <t>ИСТОЧНИКИ ВНУТРЕННЕГО ФИНАНСИРОВАНИЯ ДЕФИЦИТОВ БЮДЖЕТОВ</t>
  </si>
  <si>
    <t>Сумма (тыс. руб.)</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</si>
  <si>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</si>
  <si>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</si>
  <si>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</si>
  <si>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2025 год</t>
  </si>
  <si>
    <t xml:space="preserve">Основное мероприятие" Мроприятия по обеспечению жильем
отдельных категорий граждан" 
</t>
  </si>
  <si>
    <t xml:space="preserve">Основное мероприятие" Мроприятия по обеспечению жильем
отдельных категорий граждан" </t>
  </si>
  <si>
    <t>Муниципальная  программа "Развитие физической культуры и спорта в Ромодановском муниципальном районе Республики Мордовия "</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</si>
  <si>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</si>
  <si>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</si>
  <si>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"Общие мероприятия по укреплению общественного порядка, обеспечению общественной безопасности и предупреждению терроризма"</t>
  </si>
  <si>
    <t>2 02 25497 00 0000 150</t>
  </si>
  <si>
    <t>Субсидии бюджетам на реализацию мероприятий по обеспечению жильем молодых семей</t>
  </si>
  <si>
    <t>2 02 25497 05 0000 150</t>
  </si>
  <si>
    <t xml:space="preserve"> Субсидии бюджетам муниципальных районов на реализацию мероприятий по обеспечению жильем молодых семей </t>
  </si>
  <si>
    <t>Предоставление молодым семьям социальных выплат на строительство или приобретение жилья</t>
  </si>
  <si>
    <t>L4970</t>
  </si>
  <si>
    <t xml:space="preserve"> Подпрограмма «Обеспечение жильем молодых семей» </t>
  </si>
  <si>
    <t>Основное мероприятие "Обеспечение доступным и комфортным жильем и коммунальными услугами граждан Российской Федерации "</t>
  </si>
  <si>
    <t xml:space="preserve">Подпрограмма «Обеспечение жильем молодых семей» </t>
  </si>
  <si>
    <t>2 02 40000 00 0000 150</t>
  </si>
  <si>
    <t>2 02 45179 00 0000 150</t>
  </si>
  <si>
    <t>2 02 45179 05 0000 150</t>
  </si>
  <si>
    <t>2 02 45303 00 0000 150</t>
  </si>
  <si>
    <t>2 02 45303 05 0000 150</t>
  </si>
  <si>
    <t>42500</t>
  </si>
  <si>
    <t>Ремонт автомобильных дорог общего пользования местного значения и искусственных сооружений на них</t>
  </si>
  <si>
    <t>53030</t>
  </si>
  <si>
    <t>Региональный проект "Патриотическое воспитание граждан Российской Федерации"</t>
  </si>
  <si>
    <t>ЕВ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</si>
  <si>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</si>
  <si>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</si>
  <si>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42650</t>
  </si>
  <si>
    <t>Организация предоставления бесплатного двухразового питания в муниципальных общеобразовательных организациях членам семей военнослужащих, обучающимся, осваивающим образовательные программы начального общего, основного общего и среднего общего образования</t>
  </si>
  <si>
    <t>Присмотр и уход за детьми военнослужащих в муниципальных образовательных организациях, реализующих образовательную программу дошкольного образования</t>
  </si>
  <si>
    <t>42660</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</si>
  <si>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</si>
  <si>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Основное мероприятие "Физическое воспитание и обеспечение организации и проведения физкультурных мероприятий и массовых спортивных мероприятий"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</si>
  <si>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</si>
  <si>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</si>
  <si>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</si>
  <si>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</si>
  <si>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Приложение 2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</si>
  <si>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Приложение 3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</si>
  <si>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Осуществление переданных  полномочий Российской Федерации на государственную регистрацию актов гражданского состояния за счет средств местного бюджета</t>
  </si>
  <si>
    <t>Y9300</t>
  </si>
  <si>
    <t>ВЕДОМСТВЕННАЯ СТРУКТУРА 
РАСХОДОВ БЮДЖЕТА РОМОДАНОВСКОГО МУНИЦИПАЛЬНОГО РАЙОНА РЕСПУБЛИКИ МОРДОВИЯ НА 2024 ГОД И НА ПЛАНОВЫЙ ПЕРИОД 2025 И 2026 ГОДОВ</t>
  </si>
  <si>
    <t>Муниципальная программа   "Жилище" на 2020-2026 годы  Ромодановского муниципального района</t>
  </si>
  <si>
    <t>Д0820</t>
  </si>
  <si>
    <t>2026 год</t>
  </si>
  <si>
    <t>Судебная система</t>
  </si>
  <si>
    <t>Основное мероприятие "Организационные мероприятия"</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</si>
  <si>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</si>
  <si>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</si>
  <si>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t>
  </si>
  <si>
    <t>Приложение 4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</si>
  <si>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</si>
  <si>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НА 2024 ГОД И НА ПЛАНОВЫЙ ПЕРИОД 2025 И 2026 ГОДОВ</t>
  </si>
  <si>
    <t>Приложение 5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</si>
  <si>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 xml:space="preserve">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 </t>
  </si>
  <si>
    <t>Приложение 6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</si>
  <si>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НА 2024 ГОД И НА ПЛАНОВЫЙ ПЕРИОД 2025 И 2026 ГОДОВ</t>
  </si>
  <si>
    <t xml:space="preserve">Приложение 7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</si>
  <si>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РАСПРЕДЕЛЕНИЕ 
ДОТАЦИЙ НА ВЫРАВНИВАНИЕ БЮДЖЕТНОЙ ОБЕСПЕЧЕННОСТИ ПОСЕЛЕНИЙ НА 2024 ГОД И НА ПЛАНОВЫЙ ПЕРИОД 2025 И 2026 ГОДОВ</t>
  </si>
  <si>
    <t xml:space="preserve">Приложение 8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</si>
  <si>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ИСТОЧНИКИ 
ВНУТРЕННЕГО ФИНАНСИРОВАНИЯ ДЕФИЦИТА БЮДЖЕТА РОМОДАНОВСКОГО МУНИЦИПАЛЬНОГО РАЙОНА РЕСПУБЛИКИ МОРДОВИЯ НА 2024 ГОД И НА ПЛАНОВЫЙ ПЕРИОД 2025 и 2026 ГОДОВ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</si>
  <si>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</si>
  <si>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</si>
  <si>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</si>
  <si>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</si>
  <si>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</si>
  <si>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</si>
  <si>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Основное мероприятие "Мероприятия по обеспечению жильем
отдельных категорий граждан" </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</si>
  <si>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2024 год и плановый период 2025 и 2026 годов</t>
  </si>
  <si>
    <t xml:space="preserve">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t>
  </si>
  <si>
    <t>Функционирование Правительства Российской Федерации, высших исполнительных органов субъектов Российской Федерации, местных администраций</t>
  </si>
  <si>
    <t>"Функционирование Правительства Российской Федерации, высших исполнительных органов субъектов Российской Федерации, местных администраций</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</si>
  <si>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</si>
  <si>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</si>
  <si>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</si>
  <si>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</si>
  <si>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</si>
  <si>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</si>
  <si>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</si>
  <si>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</si>
  <si>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</si>
  <si>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</si>
  <si>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</si>
  <si>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</si>
  <si>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</si>
  <si>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</si>
  <si>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Муниципальная программа Ромодановского муниципального района Республики Мордовия "Развитие жилищно-коммунального хозяйства в Ромодановском муниципального районе» на 2019 - 2026 годы</t>
  </si>
  <si>
    <t xml:space="preserve">ОБЪЕМ 
БЕЗВОЗМЕЗДНЫХ ПОСТУПЛЕНИЙ В БЮДЖЕТ РОМОДАНОВСКОГО МУНИЦИПАЛЬНОГО РАЙОНА  РЕСПУБЛИКИ МОРДОВИЯ НА 2024 ГОД И НА ПЛАНОВЫЙ ПЕРИОД 2025 И 2026 ГОДОВ
</t>
  </si>
  <si>
    <t>Подпрограмма «Создание условий для обеспечения доступным и комфортным жильем сельского населения»</t>
  </si>
  <si>
    <t>Основное мероприятие "Строительство жилья, предоставляемого по договору найма жилого помещения"</t>
  </si>
  <si>
    <t>L5760</t>
  </si>
  <si>
    <t>Реализация мероприятий по комплексному развитию сельских территорий</t>
  </si>
  <si>
    <t>Организация проведения комплексных кадастровых работ</t>
  </si>
  <si>
    <t>L5110</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</si>
  <si>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</si>
  <si>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</si>
  <si>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</si>
  <si>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</si>
  <si>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проведение комплексных кадастровых работ</t>
  </si>
  <si>
    <r>
      <t>2</t>
    </r>
    <r>
      <rPr>
        <sz val="11"/>
        <color rgb="FF000000"/>
        <rFont val="Times New Roman"/>
        <family val="1"/>
        <charset val="204"/>
      </rPr>
      <t xml:space="preserve"> 02 25511 05 0000 150</t>
    </r>
  </si>
  <si>
    <t>Субсидии бюджетам на проведение комплексных кадастровых работ</t>
  </si>
  <si>
    <t>2 02 25511 00 0000 150</t>
  </si>
  <si>
    <t>19</t>
  </si>
  <si>
    <t>Основное мероприятие "Профилактика  административных правонарушений"</t>
  </si>
  <si>
    <t>Подпрограмма "Развитие отраслей агропромышленного комплекса"</t>
  </si>
  <si>
    <t xml:space="preserve"> Основное мероприятие "Обеспечение биологической безопасности"</t>
  </si>
  <si>
    <t>Реализация мероприятий по переходу граждан, ведущих личное подсобное хозяйство, на альтернативные свиноводству виды животноводства</t>
  </si>
  <si>
    <t>S6190</t>
  </si>
  <si>
    <t>2 02 29999 00 0000 150</t>
  </si>
  <si>
    <t>Прочие субсидии</t>
  </si>
  <si>
    <t>2 02 29999 05 0000 150</t>
  </si>
  <si>
    <t>Прочие субсидии бюджетам муниципальных районов</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</si>
  <si>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</si>
  <si>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</si>
  <si>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</si>
  <si>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</si>
  <si>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</si>
  <si>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</si>
  <si>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</si>
  <si>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</si>
  <si>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</si>
  <si>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</si>
  <si>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</si>
  <si>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</si>
  <si>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Приложение 1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</si>
  <si>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2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</si>
  <si>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3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</si>
  <si>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4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</si>
  <si>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5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</si>
  <si>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6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</si>
  <si>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Приложение 7                                                                                       к  решению  Совета депутатов
Ромодановского муниципального района  Республики Мордовия "О внесении изменений в решение Совета депутатов Ромодановского муниципального района Республики Мордовия от 25 декабря 2023 г № 268 «О бюджете Ромодановского 
муниципального района Республики
Мордовия на 2024 год и на плановый период
2025 и 2026 годов»</t>
  </si>
  <si>
    <t>Cтимулирование применения специального налогового режима "Налог на профессиональный доход"</t>
  </si>
  <si>
    <t>78050</t>
  </si>
  <si>
    <t>Транспорт</t>
  </si>
  <si>
    <t>Организация транспортного обслуживания населения по муниципальным маршрутам на территории Республики Мордовия</t>
  </si>
  <si>
    <t>S6340</t>
  </si>
  <si>
    <t xml:space="preserve">Основное мероприятие "Обеспечение основной деятельности ЕДДС Ромодановского муниципального района" </t>
  </si>
  <si>
    <t>Основное мероприятие "Укрепление материально- технической базы"</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</si>
  <si>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</si>
  <si>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</si>
  <si>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Региональный проект "Творческие люди"</t>
  </si>
  <si>
    <t>A2</t>
  </si>
  <si>
    <t>55190</t>
  </si>
  <si>
    <t>Поддержка отрасли культуры</t>
  </si>
  <si>
    <t>Муниципальная программа
«Комплексные кадастровые работы на территории Ромодановского муниципального района на 2024-2026 годы»</t>
  </si>
  <si>
    <t>26</t>
  </si>
  <si>
    <t xml:space="preserve">Основное мероприятие "Осуществление комплексных кадастровых работ на территории Ромодановского муниципального района" </t>
  </si>
  <si>
    <t>Разработка документов транспортного планирования</t>
  </si>
  <si>
    <t>42630</t>
  </si>
  <si>
    <t>Основное мероприятие: Совершенствование системы управления дорожным движением, на территории Ромодановского муниципального района</t>
  </si>
  <si>
    <t>Проектирование и строительство (реконструкция) автомобильных дорог местного значения и искусственных сооружений на них</t>
  </si>
  <si>
    <t>42330</t>
  </si>
  <si>
    <t xml:space="preserve"> Подпрограмма «Развитие жилищного строительства и жилищно-коммунального хозяйства в Ромодановском муниципальном районе на 2020-2026 гг.»</t>
  </si>
  <si>
    <t xml:space="preserve"> Основное мероприятие "Подготовка документов территориального планирования, градостроительного зонирования и документации по планировке территории"</t>
  </si>
  <si>
    <t>Подготовка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t>
  </si>
  <si>
    <t>S6290</t>
  </si>
  <si>
    <t>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 »</t>
  </si>
  <si>
    <t>Резервный фонд администрации Ромодановского муниципального района Республики Мордовия</t>
  </si>
  <si>
    <t>Исполнение судебных актов</t>
  </si>
  <si>
    <t>830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</si>
  <si>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</si>
  <si>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</si>
  <si>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</si>
  <si>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</si>
  <si>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Благоустройство</t>
  </si>
  <si>
    <t>Подпрограмма «Создание и развитие инфраструктуры на сельских территориях»</t>
  </si>
  <si>
    <t>Основное мероприятие «Благоустройство сельских территорий»</t>
  </si>
  <si>
    <t xml:space="preserve">Иные межбюджетные трансферты на осуществление полномочий по созданию условий для массового отдыха жителей поселения и организации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t>
  </si>
  <si>
    <t>44105</t>
  </si>
  <si>
    <t xml:space="preserve"> Мероприятия по обеспечению пожарной безопасности</t>
  </si>
  <si>
    <t>42120</t>
  </si>
  <si>
    <t>Основное мероприятие "Приобретение оборудования и имущества для предупреждения и ликвидации чрезвычайных ситуаций"</t>
  </si>
  <si>
    <t>42130</t>
  </si>
  <si>
    <t>Мероприятия по снижению рисков и смягчению последствий чрезвычайных ситуаций</t>
  </si>
  <si>
    <t>Таблица 3</t>
  </si>
  <si>
    <t>Распределение иных межбюджетных трансфертов на осуществление полномочий по созданию условий для массового отдыха жителей поселения и организации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2024 год  и плановый период 2025 и 2026 годов</t>
  </si>
  <si>
    <t>Таблица 4</t>
  </si>
  <si>
    <t>Коммунальное хозяйство</t>
  </si>
  <si>
    <t>Муниципальная программа комплексного развития систем коммунальной инфраструктуры Ромодановского муниципального района Республики Мордовия</t>
  </si>
  <si>
    <t>29</t>
  </si>
  <si>
    <t>Основное мероприятие «Текущий, капитальный ремонт объектов водоснабжения и водоотведения, находящихся в муниципальной собственности, приобретение оборудования, подлежащего установке на данных объектах и для пополнения муниципального резерва»</t>
  </si>
  <si>
    <t>Иные межбюджетные трансферты на осуществление полномочий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</si>
  <si>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44101</t>
  </si>
  <si>
    <t>Таблица 5</t>
  </si>
  <si>
    <t>Распределение иных межбюджетных трансфертов на осуществление полномочий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2024 год  и плановый период 2025 и 2026 годов</t>
  </si>
  <si>
    <t>Распределение иных межбюджетных трансфертов на осуществление полномочий по подготовке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 на 2024 год  и плановый период 2025 и 2026 годов</t>
  </si>
  <si>
    <t>2 02 15002 00 0000 150</t>
  </si>
  <si>
    <t>Дотации на поддержку мер по обеспечению сбалансированности</t>
  </si>
  <si>
    <t>2 02 15002 05 0000 150</t>
  </si>
  <si>
    <t>Дотации бюджетам муниципальных районов на поддержку мер по обеспечению сбалансированности</t>
  </si>
  <si>
    <t>Содействие достижению и (или) поощрение достижения наилучших значений показателей деятельности органов местного самоуправления</t>
  </si>
  <si>
    <t>78010</t>
  </si>
  <si>
    <t>Основное мероприятие: "Содержание полигона ТБО"</t>
  </si>
  <si>
    <t>41220</t>
  </si>
  <si>
    <t>Исполнение судебных актов, предусматривающих обращение взыскания на средства бюджета Ромодановского муниципального района Республики Мордовия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</si>
  <si>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</si>
  <si>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</si>
  <si>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</si>
  <si>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</si>
  <si>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</si>
  <si>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муниципальных общеобразовательных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</si>
</sst>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_-* #,##0.00&quot;р.&quot;_-;\-* #,##0.00&quot;р.&quot;_-;_-* &quot;-&quot;??&quot;р.&quot;_-;_-@_-"/>
    <numFmt numFmtId="166" formatCode="#,##0.0"/>
    <numFmt numFmtId="167" formatCode="_-* #,##0.0_р_._-;\-* #,##0.0_р_._-;_-* &quot;-&quot;?_р_._-;_-@_-"/>
    <numFmt numFmtId="168" formatCode="0.0"/>
    <numFmt numFmtId="169" formatCode="_-* #,##0.0_р_._-;\-* #,##0.0_р_._-;_-* &quot;-&quot;??_р_._-;_-@_-"/>
    <numFmt numFmtId="170" formatCode="#,##0.0_ ;\-#,##0.0\ "/>
    <numFmt numFmtId="171" formatCode="_(* #,##0.00_);_(* \(#,##0.00\);_(* &quot;-&quot;??_);_(@_)"/>
  </numFmts>
  <fonts count="76">
    <font>
      <sz val="10"/>
      <color rgb="FF000000"/>
      <name val="Times New Roman"/>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2"/>
      <name val="Times New Roman"/>
      <family val="1"/>
      <charset val="204"/>
    </font>
    <font>
      <sz val="11"/>
      <color indexed="8"/>
      <name val="Times New Roman"/>
      <family val="1"/>
      <charset val="204"/>
    </font>
    <font>
      <sz val="12"/>
      <color indexed="8"/>
      <name val="Times New Roman"/>
      <family val="1"/>
      <charset val="204"/>
    </font>
    <font>
      <sz val="10"/>
      <color rgb="FF000000"/>
      <name val="Arial"/>
      <family val="2"/>
      <charset val="204"/>
    </font>
    <font>
      <sz val="10"/>
      <name val="Arial"/>
      <family val="2"/>
      <charset val="204"/>
    </font>
    <font>
      <sz val="11"/>
      <color rgb="FF000000"/>
      <name val="Times New Roman"/>
      <family val="1"/>
      <charset val="204"/>
    </font>
    <font>
      <sz val="10"/>
      <name val="Arial"/>
      <family val="2"/>
      <charset val="204"/>
    </font>
    <font>
      <sz val="11"/>
      <color theme="1"/>
      <name val="Calibri"/>
      <family val="2"/>
      <scheme val="minor"/>
    </font>
    <font>
      <sz val="10"/>
      <color indexed="63"/>
      <name val="Arial"/>
      <family val="2"/>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b/>
      <sz val="12"/>
      <color rgb="FFC00000"/>
      <name val="Times New Roman"/>
      <family val="1"/>
      <charset val="204"/>
    </font>
    <font>
      <sz val="10"/>
      <color rgb="FF000000"/>
      <name val="Times New Roman"/>
      <family val="1"/>
      <charset val="204"/>
    </font>
    <font>
      <sz val="9"/>
      <name val="Times New Roman"/>
      <family val="1"/>
      <charset val="204"/>
    </font>
    <font>
      <b/>
      <sz val="9"/>
      <name val="Times New Roman"/>
      <family val="1"/>
      <charset val="204"/>
    </font>
    <font>
      <sz val="8"/>
      <name val="Times New Roman"/>
      <family val="1"/>
      <charset val="204"/>
    </font>
    <font>
      <sz val="10"/>
      <color rgb="FF000000"/>
      <name val="Times New Roman"/>
      <family val="1"/>
      <charset val="204"/>
    </font>
    <font>
      <sz val="10"/>
      <name val="Arial Cyr"/>
      <charset val="1"/>
    </font>
    <font>
      <sz val="11"/>
      <color indexed="9"/>
      <name val="Calibri"/>
      <family val="2"/>
      <charset val="204"/>
    </font>
    <font>
      <sz val="10"/>
      <color indexed="63"/>
      <name val="Arial"/>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8"/>
      <color indexed="8"/>
      <name val="Arial"/>
      <family val="2"/>
      <charset val="204"/>
    </font>
    <font>
      <sz val="10"/>
      <color indexed="8"/>
      <name val="Arial"/>
      <family val="2"/>
      <charset val="204"/>
    </font>
    <font>
      <sz val="8"/>
      <color indexed="8"/>
      <name val="Arial"/>
      <family val="2"/>
      <charset val="204"/>
    </font>
    <font>
      <sz val="8"/>
      <color rgb="FF000000"/>
      <name val="Arial"/>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97D"/>
      <name val="Calibri"/>
      <family val="2"/>
      <charset val="204"/>
    </font>
    <font>
      <b/>
      <sz val="13"/>
      <color rgb="FF1F497D"/>
      <name val="Calibri"/>
      <family val="2"/>
      <charset val="204"/>
    </font>
    <font>
      <b/>
      <sz val="11"/>
      <color rgb="FF1F497D"/>
      <name val="Calibri"/>
      <family val="2"/>
      <charset val="204"/>
    </font>
    <font>
      <b/>
      <sz val="18"/>
      <color rgb="FF1F497D"/>
      <name val="Cambria"/>
      <family val="1"/>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b/>
      <sz val="11"/>
      <name val="Times New Roman"/>
      <family val="1"/>
      <charset val="204"/>
    </font>
    <font>
      <sz val="10"/>
      <name val="Arial Cyr"/>
      <family val="2"/>
      <charset val="204"/>
    </font>
    <font>
      <sz val="22"/>
      <name val="Times New Roman"/>
      <family val="1"/>
      <charset val="204"/>
    </font>
    <font>
      <sz val="20"/>
      <name val="Times New Roman"/>
      <family val="1"/>
      <charset val="204"/>
    </font>
    <font>
      <b/>
      <sz val="20"/>
      <name val="Times New Roman"/>
      <family val="1"/>
      <charset val="204"/>
    </font>
    <font>
      <b/>
      <sz val="2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0"/>
      <name val="Verdana"/>
      <family val="2"/>
      <charset val="204"/>
    </font>
    <font>
      <sz val="10"/>
      <color rgb="FF000000"/>
      <name val="Times New Roman"/>
      <family val="1"/>
      <charset val="204"/>
    </font>
    <font>
      <i/>
      <sz val="10"/>
      <name val="Times New Roman"/>
      <family val="1"/>
      <charset val="204"/>
    </font>
    <font>
      <b/>
      <sz val="14"/>
      <name val="Times New Roman"/>
      <family val="1"/>
      <charset val="204"/>
    </font>
    <font>
      <b/>
      <sz val="8"/>
      <name val="Times New Roman"/>
      <family val="1"/>
      <charset val="204"/>
    </font>
  </fonts>
  <fills count="19">
    <fill>
      <patternFill patternType="none"/>
    </fill>
    <fill>
      <patternFill patternType="gray125"/>
    </fill>
    <fill>
      <patternFill patternType="solid">
        <fgColor rgb="FFFFFFFF"/>
        <bgColor indexed="64"/>
      </patternFill>
    </fill>
    <fill>
      <patternFill patternType="solid">
        <fgColor rgb="FFCCCCCC"/>
        <bgColor indexed="64"/>
      </patternFill>
    </fill>
    <fill>
      <patternFill patternType="solid">
        <fgColor indexed="47"/>
        <bgColor indexed="64"/>
      </patternFill>
    </fill>
    <fill>
      <patternFill patternType="solid">
        <fgColor indexed="26"/>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0"/>
        <bgColor indexed="64"/>
      </patternFill>
    </fill>
    <fill>
      <patternFill patternType="solid">
        <fgColor rgb="FFFFFF00"/>
        <bgColor indexed="64"/>
      </patternFill>
    </fill>
  </fills>
  <borders count="7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thin">
        <color rgb="FF000000"/>
      </top>
      <bottom style="medium">
        <color rgb="FF000000"/>
      </bottom>
      <diagonal/>
    </border>
    <border>
      <left/>
      <right/>
      <top/>
      <bottom style="medium">
        <color rgb="FF000000"/>
      </bottom>
      <diagonal/>
    </border>
    <border>
      <left/>
      <right/>
      <top style="medium">
        <color rgb="FF000000"/>
      </top>
      <bottom style="thin">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8"/>
      </left>
      <right style="medium">
        <color indexed="8"/>
      </right>
      <top style="thin">
        <color indexed="8"/>
      </top>
      <bottom style="thin">
        <color indexed="8"/>
      </bottom>
      <diagonal/>
    </border>
    <border>
      <left/>
      <right/>
      <top/>
      <bottom style="thick">
        <color rgb="FF4F81BD"/>
      </bottom>
      <diagonal/>
    </border>
    <border>
      <left/>
      <right/>
      <top/>
      <bottom style="thick">
        <color rgb="FFA7C0DE"/>
      </bottom>
      <diagonal/>
    </border>
    <border>
      <left/>
      <right/>
      <top/>
      <bottom style="medium">
        <color rgb="FF96B3D7"/>
      </bottom>
      <diagonal/>
    </border>
    <border>
      <left/>
      <right/>
      <top style="thin">
        <color rgb="FF4F81BD"/>
      </top>
      <bottom style="double">
        <color rgb="FF4F81BD"/>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rgb="FF000000"/>
      </left>
      <right/>
      <top style="thin">
        <color rgb="FF000000"/>
      </top>
      <bottom style="thin">
        <color rgb="FF000000"/>
      </bottom>
      <diagonal/>
    </border>
  </borders>
  <cellStyleXfs count="359">
    <xf numFmtId="165" fontId="0" fillId="0" borderId="0">
      <alignment vertical="top" wrapText="1"/>
    </xf>
    <xf numFmtId="0" fontId="12" fillId="0" borderId="0"/>
    <xf numFmtId="0" fontId="10" fillId="0" borderId="0"/>
    <xf numFmtId="0" fontId="19" fillId="0" borderId="0"/>
    <xf numFmtId="0" fontId="20" fillId="0" borderId="0"/>
    <xf numFmtId="0" fontId="4" fillId="0" borderId="0"/>
    <xf numFmtId="0" fontId="3" fillId="0" borderId="0"/>
    <xf numFmtId="0" fontId="22" fillId="0" borderId="0"/>
    <xf numFmtId="0" fontId="23" fillId="0" borderId="0"/>
    <xf numFmtId="0" fontId="19" fillId="0" borderId="0">
      <alignment horizontal="left"/>
    </xf>
    <xf numFmtId="0" fontId="19" fillId="0" borderId="0">
      <alignment horizontal="left"/>
    </xf>
    <xf numFmtId="0" fontId="24" fillId="0" borderId="0"/>
    <xf numFmtId="0" fontId="20" fillId="0" borderId="0"/>
    <xf numFmtId="0" fontId="20" fillId="0" borderId="0"/>
    <xf numFmtId="0" fontId="19" fillId="0" borderId="0">
      <alignment horizontal="left"/>
    </xf>
    <xf numFmtId="4" fontId="25" fillId="0" borderId="10">
      <alignment horizontal="right"/>
    </xf>
    <xf numFmtId="4" fontId="25" fillId="0" borderId="11">
      <alignment horizontal="right"/>
    </xf>
    <xf numFmtId="49" fontId="25" fillId="0" borderId="0">
      <alignment horizontal="right"/>
    </xf>
    <xf numFmtId="0" fontId="25" fillId="0" borderId="12">
      <alignment horizontal="left" wrapText="1"/>
    </xf>
    <xf numFmtId="0" fontId="25" fillId="0" borderId="13">
      <alignment horizontal="left" wrapText="1" indent="1"/>
    </xf>
    <xf numFmtId="0" fontId="26" fillId="0" borderId="14">
      <alignment horizontal="left" wrapText="1"/>
    </xf>
    <xf numFmtId="0" fontId="25" fillId="2" borderId="0"/>
    <xf numFmtId="0" fontId="25" fillId="0" borderId="4"/>
    <xf numFmtId="0" fontId="25" fillId="0" borderId="0">
      <alignment horizontal="center"/>
    </xf>
    <xf numFmtId="0" fontId="20" fillId="0" borderId="4"/>
    <xf numFmtId="4" fontId="25" fillId="0" borderId="15">
      <alignment horizontal="right"/>
    </xf>
    <xf numFmtId="49" fontId="25" fillId="0" borderId="14">
      <alignment horizontal="center"/>
    </xf>
    <xf numFmtId="4" fontId="25" fillId="0" borderId="16">
      <alignment horizontal="right"/>
    </xf>
    <xf numFmtId="0" fontId="26" fillId="0" borderId="0">
      <alignment horizontal="center"/>
    </xf>
    <xf numFmtId="0" fontId="26" fillId="0" borderId="4"/>
    <xf numFmtId="0" fontId="25" fillId="0" borderId="17">
      <alignment horizontal="left" wrapText="1"/>
    </xf>
    <xf numFmtId="0" fontId="25" fillId="0" borderId="18">
      <alignment horizontal="left" wrapText="1" indent="1"/>
    </xf>
    <xf numFmtId="0" fontId="25" fillId="0" borderId="17">
      <alignment horizontal="left" wrapText="1" indent="2"/>
    </xf>
    <xf numFmtId="0" fontId="25" fillId="0" borderId="12">
      <alignment horizontal="left" wrapText="1" indent="2"/>
    </xf>
    <xf numFmtId="0" fontId="25" fillId="0" borderId="0">
      <alignment horizontal="center" wrapText="1"/>
    </xf>
    <xf numFmtId="49" fontId="25" fillId="0" borderId="4">
      <alignment horizontal="left"/>
    </xf>
    <xf numFmtId="49" fontId="25" fillId="0" borderId="19">
      <alignment horizontal="center" wrapText="1"/>
    </xf>
    <xf numFmtId="49" fontId="25" fillId="0" borderId="19">
      <alignment horizontal="left" wrapText="1"/>
    </xf>
    <xf numFmtId="49" fontId="25" fillId="0" borderId="19">
      <alignment horizontal="center" shrinkToFit="1"/>
    </xf>
    <xf numFmtId="49" fontId="25" fillId="0" borderId="10">
      <alignment horizontal="center" shrinkToFit="1"/>
    </xf>
    <xf numFmtId="0" fontId="25" fillId="0" borderId="13">
      <alignment horizontal="left" wrapText="1"/>
    </xf>
    <xf numFmtId="0" fontId="25" fillId="0" borderId="12">
      <alignment horizontal="left" wrapText="1" indent="1"/>
    </xf>
    <xf numFmtId="0" fontId="25" fillId="0" borderId="13">
      <alignment horizontal="left" wrapText="1" indent="2"/>
    </xf>
    <xf numFmtId="0" fontId="20" fillId="0" borderId="20"/>
    <xf numFmtId="0" fontId="20" fillId="0" borderId="21"/>
    <xf numFmtId="49" fontId="25" fillId="0" borderId="15">
      <alignment horizontal="center"/>
    </xf>
    <xf numFmtId="0" fontId="26" fillId="0" borderId="3">
      <alignment horizontal="center" vertical="center" textRotation="90" wrapText="1"/>
    </xf>
    <xf numFmtId="0" fontId="26" fillId="0" borderId="21">
      <alignment horizontal="center" vertical="center" textRotation="90" wrapText="1"/>
    </xf>
    <xf numFmtId="0" fontId="25" fillId="0" borderId="0">
      <alignment vertical="center"/>
    </xf>
    <xf numFmtId="0" fontId="26" fillId="0" borderId="0">
      <alignment horizontal="center" vertical="center" textRotation="90" wrapText="1"/>
    </xf>
    <xf numFmtId="0" fontId="26" fillId="0" borderId="22">
      <alignment horizontal="center" vertical="center" textRotation="90" wrapText="1"/>
    </xf>
    <xf numFmtId="0" fontId="26" fillId="0" borderId="0">
      <alignment horizontal="center" vertical="center" textRotation="90"/>
    </xf>
    <xf numFmtId="0" fontId="26" fillId="0" borderId="22">
      <alignment horizontal="center" vertical="center" textRotation="90"/>
    </xf>
    <xf numFmtId="0" fontId="26" fillId="0" borderId="1">
      <alignment horizontal="center" vertical="center" textRotation="90"/>
    </xf>
    <xf numFmtId="0" fontId="11" fillId="0" borderId="4">
      <alignment wrapText="1"/>
    </xf>
    <xf numFmtId="0" fontId="11" fillId="0" borderId="1">
      <alignment wrapText="1"/>
    </xf>
    <xf numFmtId="0" fontId="11" fillId="0" borderId="21">
      <alignment wrapText="1"/>
    </xf>
    <xf numFmtId="0" fontId="25" fillId="0" borderId="1">
      <alignment horizontal="center" vertical="top" wrapText="1"/>
    </xf>
    <xf numFmtId="0" fontId="26" fillId="0" borderId="23"/>
    <xf numFmtId="49" fontId="27" fillId="0" borderId="24">
      <alignment horizontal="left" vertical="center" wrapText="1"/>
    </xf>
    <xf numFmtId="49" fontId="25" fillId="0" borderId="13">
      <alignment horizontal="left" vertical="center" wrapText="1" indent="2"/>
    </xf>
    <xf numFmtId="49" fontId="25" fillId="0" borderId="12">
      <alignment horizontal="left" vertical="center" wrapText="1" indent="3"/>
    </xf>
    <xf numFmtId="49" fontId="25" fillId="0" borderId="24">
      <alignment horizontal="left" vertical="center" wrapText="1" indent="3"/>
    </xf>
    <xf numFmtId="49" fontId="25" fillId="0" borderId="25">
      <alignment horizontal="left" vertical="center" wrapText="1" indent="3"/>
    </xf>
    <xf numFmtId="0" fontId="27" fillId="0" borderId="23">
      <alignment horizontal="left" vertical="center" wrapText="1"/>
    </xf>
    <xf numFmtId="49" fontId="25" fillId="0" borderId="21">
      <alignment horizontal="left" vertical="center" wrapText="1" indent="3"/>
    </xf>
    <xf numFmtId="49" fontId="25" fillId="0" borderId="0">
      <alignment horizontal="left" vertical="center" wrapText="1" indent="3"/>
    </xf>
    <xf numFmtId="49" fontId="25" fillId="0" borderId="4">
      <alignment horizontal="left" vertical="center" wrapText="1" indent="3"/>
    </xf>
    <xf numFmtId="49" fontId="27" fillId="0" borderId="23">
      <alignment horizontal="left" vertical="center" wrapText="1"/>
    </xf>
    <xf numFmtId="0" fontId="25" fillId="0" borderId="24">
      <alignment horizontal="left" vertical="center" wrapText="1"/>
    </xf>
    <xf numFmtId="0" fontId="25" fillId="0" borderId="25">
      <alignment horizontal="left" vertical="center" wrapText="1"/>
    </xf>
    <xf numFmtId="49" fontId="27" fillId="0" borderId="26">
      <alignment horizontal="left" vertical="center" wrapText="1"/>
    </xf>
    <xf numFmtId="49" fontId="25" fillId="0" borderId="27">
      <alignment horizontal="left" vertical="center" wrapText="1"/>
    </xf>
    <xf numFmtId="49" fontId="25" fillId="0" borderId="28">
      <alignment horizontal="left" vertical="center" wrapText="1"/>
    </xf>
    <xf numFmtId="49" fontId="26" fillId="0" borderId="29">
      <alignment horizontal="center"/>
    </xf>
    <xf numFmtId="49" fontId="26" fillId="0" borderId="30">
      <alignment horizontal="center" vertical="center" wrapText="1"/>
    </xf>
    <xf numFmtId="49" fontId="25" fillId="0" borderId="31">
      <alignment horizontal="center" vertical="center" wrapText="1"/>
    </xf>
    <xf numFmtId="49" fontId="25" fillId="0" borderId="19">
      <alignment horizontal="center" vertical="center" wrapText="1"/>
    </xf>
    <xf numFmtId="49" fontId="25" fillId="0" borderId="30">
      <alignment horizontal="center" vertical="center" wrapText="1"/>
    </xf>
    <xf numFmtId="49" fontId="25" fillId="0" borderId="21">
      <alignment horizontal="center" vertical="center" wrapText="1"/>
    </xf>
    <xf numFmtId="49" fontId="25" fillId="0" borderId="0">
      <alignment horizontal="center" vertical="center" wrapText="1"/>
    </xf>
    <xf numFmtId="49" fontId="25" fillId="0" borderId="4">
      <alignment horizontal="center" vertical="center" wrapText="1"/>
    </xf>
    <xf numFmtId="49" fontId="26" fillId="0" borderId="29">
      <alignment horizontal="center" vertical="center" wrapText="1"/>
    </xf>
    <xf numFmtId="49" fontId="25" fillId="0" borderId="32">
      <alignment horizontal="center" vertical="center" wrapText="1"/>
    </xf>
    <xf numFmtId="0" fontId="20" fillId="0" borderId="33"/>
    <xf numFmtId="0" fontId="25" fillId="0" borderId="29">
      <alignment horizontal="center" vertical="center"/>
    </xf>
    <xf numFmtId="0" fontId="25" fillId="0" borderId="31">
      <alignment horizontal="center" vertical="center"/>
    </xf>
    <xf numFmtId="0" fontId="25" fillId="0" borderId="19">
      <alignment horizontal="center" vertical="center"/>
    </xf>
    <xf numFmtId="0" fontId="25" fillId="0" borderId="30">
      <alignment horizontal="center" vertical="center"/>
    </xf>
    <xf numFmtId="49" fontId="25" fillId="0" borderId="11">
      <alignment horizontal="center" vertical="center"/>
    </xf>
    <xf numFmtId="49" fontId="25" fillId="0" borderId="9">
      <alignment horizontal="center" vertical="center"/>
    </xf>
    <xf numFmtId="49" fontId="25" fillId="0" borderId="10">
      <alignment horizontal="center" vertical="center"/>
    </xf>
    <xf numFmtId="49" fontId="25" fillId="0" borderId="1">
      <alignment horizontal="center" vertical="center"/>
    </xf>
    <xf numFmtId="49" fontId="25" fillId="0" borderId="4">
      <alignment horizontal="center"/>
    </xf>
    <xf numFmtId="0" fontId="25" fillId="0" borderId="21">
      <alignment horizontal="center"/>
    </xf>
    <xf numFmtId="0" fontId="25" fillId="0" borderId="0">
      <alignment horizontal="center"/>
    </xf>
    <xf numFmtId="49" fontId="25" fillId="0" borderId="4"/>
    <xf numFmtId="0" fontId="25" fillId="0" borderId="1">
      <alignment horizontal="center" vertical="top"/>
    </xf>
    <xf numFmtId="49" fontId="25" fillId="0" borderId="1">
      <alignment horizontal="center" vertical="top" wrapText="1"/>
    </xf>
    <xf numFmtId="0" fontId="25" fillId="0" borderId="9"/>
    <xf numFmtId="4" fontId="25" fillId="0" borderId="21">
      <alignment horizontal="right"/>
    </xf>
    <xf numFmtId="4" fontId="25" fillId="0" borderId="0">
      <alignment horizontal="right" shrinkToFit="1"/>
    </xf>
    <xf numFmtId="4" fontId="25" fillId="0" borderId="4">
      <alignment horizontal="right"/>
    </xf>
    <xf numFmtId="4" fontId="25" fillId="0" borderId="34">
      <alignment horizontal="right"/>
    </xf>
    <xf numFmtId="0" fontId="25" fillId="0" borderId="21"/>
    <xf numFmtId="0" fontId="25" fillId="0" borderId="1">
      <alignment horizontal="center" vertical="top" wrapText="1"/>
    </xf>
    <xf numFmtId="0" fontId="25" fillId="0" borderId="4">
      <alignment horizontal="center"/>
    </xf>
    <xf numFmtId="49" fontId="25" fillId="0" borderId="21">
      <alignment horizontal="center"/>
    </xf>
    <xf numFmtId="49" fontId="25" fillId="0" borderId="0">
      <alignment horizontal="left"/>
    </xf>
    <xf numFmtId="4" fontId="25" fillId="0" borderId="9">
      <alignment horizontal="right"/>
    </xf>
    <xf numFmtId="0" fontId="25" fillId="0" borderId="1">
      <alignment horizontal="center" vertical="top"/>
    </xf>
    <xf numFmtId="4" fontId="25" fillId="0" borderId="35">
      <alignment horizontal="right"/>
    </xf>
    <xf numFmtId="0" fontId="25" fillId="0" borderId="35"/>
    <xf numFmtId="4" fontId="25" fillId="0" borderId="36">
      <alignment horizontal="right"/>
    </xf>
    <xf numFmtId="0" fontId="20" fillId="3" borderId="0"/>
    <xf numFmtId="0" fontId="26" fillId="0" borderId="0"/>
    <xf numFmtId="0" fontId="28" fillId="0" borderId="0"/>
    <xf numFmtId="0" fontId="25" fillId="0" borderId="0">
      <alignment horizontal="left"/>
    </xf>
    <xf numFmtId="0" fontId="25" fillId="0" borderId="0"/>
    <xf numFmtId="0" fontId="29" fillId="0" borderId="0"/>
    <xf numFmtId="0" fontId="20" fillId="0" borderId="0"/>
    <xf numFmtId="0" fontId="20" fillId="3" borderId="4"/>
    <xf numFmtId="49" fontId="25" fillId="0" borderId="1">
      <alignment horizontal="center" vertical="center" wrapText="1"/>
    </xf>
    <xf numFmtId="49" fontId="25" fillId="0" borderId="1">
      <alignment horizontal="center" vertical="center" wrapText="1"/>
    </xf>
    <xf numFmtId="0" fontId="20" fillId="3" borderId="2"/>
    <xf numFmtId="0" fontId="25" fillId="0" borderId="37">
      <alignment horizontal="left" wrapText="1"/>
    </xf>
    <xf numFmtId="0" fontId="25" fillId="0" borderId="17">
      <alignment horizontal="left" wrapText="1" indent="1"/>
    </xf>
    <xf numFmtId="0" fontId="25" fillId="0" borderId="23">
      <alignment horizontal="left" wrapText="1" indent="2"/>
    </xf>
    <xf numFmtId="0" fontId="20" fillId="3" borderId="38"/>
    <xf numFmtId="0" fontId="30" fillId="0" borderId="0">
      <alignment horizontal="center" wrapText="1"/>
    </xf>
    <xf numFmtId="0" fontId="31" fillId="0" borderId="0">
      <alignment horizontal="center" vertical="top"/>
    </xf>
    <xf numFmtId="0" fontId="25" fillId="0" borderId="4">
      <alignment wrapText="1"/>
    </xf>
    <xf numFmtId="0" fontId="25" fillId="0" borderId="2">
      <alignment wrapText="1"/>
    </xf>
    <xf numFmtId="0" fontId="25" fillId="0" borderId="21">
      <alignment horizontal="left"/>
    </xf>
    <xf numFmtId="0" fontId="20" fillId="3" borderId="39"/>
    <xf numFmtId="49" fontId="25" fillId="0" borderId="29">
      <alignment horizontal="center" wrapText="1"/>
    </xf>
    <xf numFmtId="49" fontId="25" fillId="0" borderId="31">
      <alignment horizontal="center" wrapText="1"/>
    </xf>
    <xf numFmtId="49" fontId="25" fillId="0" borderId="30">
      <alignment horizontal="center"/>
    </xf>
    <xf numFmtId="0" fontId="20" fillId="3" borderId="21"/>
    <xf numFmtId="0" fontId="20" fillId="3" borderId="40"/>
    <xf numFmtId="0" fontId="25" fillId="0" borderId="33"/>
    <xf numFmtId="0" fontId="25" fillId="0" borderId="0">
      <alignment horizontal="left"/>
    </xf>
    <xf numFmtId="49" fontId="25" fillId="0" borderId="21"/>
    <xf numFmtId="49" fontId="25" fillId="0" borderId="0"/>
    <xf numFmtId="49" fontId="25" fillId="0" borderId="11">
      <alignment horizontal="center"/>
    </xf>
    <xf numFmtId="49" fontId="25" fillId="0" borderId="9">
      <alignment horizontal="center"/>
    </xf>
    <xf numFmtId="49" fontId="25" fillId="0" borderId="1">
      <alignment horizontal="center"/>
    </xf>
    <xf numFmtId="49" fontId="25" fillId="0" borderId="1">
      <alignment horizontal="center" vertical="center" wrapText="1"/>
    </xf>
    <xf numFmtId="49" fontId="25" fillId="0" borderId="34">
      <alignment horizontal="center" vertical="center" wrapText="1"/>
    </xf>
    <xf numFmtId="0" fontId="20" fillId="3" borderId="41"/>
    <xf numFmtId="4" fontId="25" fillId="0" borderId="1">
      <alignment horizontal="right"/>
    </xf>
    <xf numFmtId="0" fontId="25" fillId="2" borderId="33"/>
    <xf numFmtId="0" fontId="30" fillId="0" borderId="0">
      <alignment horizontal="center" wrapText="1"/>
    </xf>
    <xf numFmtId="0" fontId="32" fillId="0" borderId="22"/>
    <xf numFmtId="49" fontId="33" fillId="0" borderId="42">
      <alignment horizontal="right"/>
    </xf>
    <xf numFmtId="0" fontId="25" fillId="0" borderId="42">
      <alignment horizontal="right"/>
    </xf>
    <xf numFmtId="0" fontId="32" fillId="0" borderId="4"/>
    <xf numFmtId="0" fontId="25" fillId="0" borderId="34">
      <alignment horizontal="center"/>
    </xf>
    <xf numFmtId="49" fontId="20" fillId="0" borderId="43">
      <alignment horizontal="center"/>
    </xf>
    <xf numFmtId="14" fontId="25" fillId="0" borderId="44">
      <alignment horizontal="center"/>
    </xf>
    <xf numFmtId="0" fontId="25" fillId="0" borderId="45">
      <alignment horizontal="center"/>
    </xf>
    <xf numFmtId="49" fontId="25" fillId="0" borderId="46">
      <alignment horizontal="center"/>
    </xf>
    <xf numFmtId="49" fontId="25" fillId="0" borderId="44">
      <alignment horizontal="center"/>
    </xf>
    <xf numFmtId="0" fontId="25" fillId="0" borderId="44">
      <alignment horizontal="center"/>
    </xf>
    <xf numFmtId="49" fontId="25" fillId="0" borderId="47">
      <alignment horizontal="center"/>
    </xf>
    <xf numFmtId="0" fontId="29" fillId="0" borderId="33"/>
    <xf numFmtId="0" fontId="32" fillId="0" borderId="0"/>
    <xf numFmtId="0" fontId="20" fillId="0" borderId="48"/>
    <xf numFmtId="0" fontId="20" fillId="0" borderId="49"/>
    <xf numFmtId="0" fontId="25" fillId="0" borderId="14">
      <alignment horizontal="left" wrapText="1"/>
    </xf>
    <xf numFmtId="49" fontId="25" fillId="0" borderId="35">
      <alignment horizontal="center"/>
    </xf>
    <xf numFmtId="0" fontId="30" fillId="0" borderId="0">
      <alignment horizontal="left" wrapText="1"/>
    </xf>
    <xf numFmtId="49" fontId="20" fillId="0" borderId="0"/>
    <xf numFmtId="0" fontId="25" fillId="0" borderId="0">
      <alignment horizontal="right"/>
    </xf>
    <xf numFmtId="49" fontId="25" fillId="0" borderId="0">
      <alignment horizontal="right"/>
    </xf>
    <xf numFmtId="4" fontId="25" fillId="0" borderId="14">
      <alignment horizontal="right"/>
    </xf>
    <xf numFmtId="0" fontId="25" fillId="0" borderId="0">
      <alignment horizontal="left" wrapText="1"/>
    </xf>
    <xf numFmtId="0" fontId="25" fillId="0" borderId="4">
      <alignment horizontal="left"/>
    </xf>
    <xf numFmtId="0" fontId="25" fillId="0" borderId="18">
      <alignment horizontal="left" wrapText="1"/>
    </xf>
    <xf numFmtId="0" fontId="25" fillId="0" borderId="2"/>
    <xf numFmtId="0" fontId="26" fillId="0" borderId="50">
      <alignment horizontal="left" wrapText="1"/>
    </xf>
    <xf numFmtId="0" fontId="25" fillId="0" borderId="15">
      <alignment horizontal="left" wrapText="1" indent="2"/>
    </xf>
    <xf numFmtId="49" fontId="25" fillId="0" borderId="0">
      <alignment horizontal="center" wrapText="1"/>
    </xf>
    <xf numFmtId="49" fontId="25" fillId="0" borderId="30">
      <alignment horizontal="center" wrapText="1"/>
    </xf>
    <xf numFmtId="0" fontId="25" fillId="0" borderId="51"/>
    <xf numFmtId="0" fontId="25" fillId="0" borderId="52">
      <alignment horizontal="center" wrapText="1"/>
    </xf>
    <xf numFmtId="0" fontId="20" fillId="3" borderId="33"/>
    <xf numFmtId="49" fontId="25" fillId="0" borderId="19">
      <alignment horizontal="center"/>
    </xf>
    <xf numFmtId="49" fontId="25" fillId="0" borderId="0">
      <alignment horizontal="center"/>
    </xf>
    <xf numFmtId="49" fontId="25" fillId="0" borderId="10">
      <alignment horizontal="center" wrapText="1"/>
    </xf>
    <xf numFmtId="49" fontId="25" fillId="0" borderId="53">
      <alignment horizontal="center" wrapText="1"/>
    </xf>
    <xf numFmtId="49" fontId="25" fillId="0" borderId="10">
      <alignment horizontal="center"/>
    </xf>
    <xf numFmtId="49" fontId="25" fillId="0" borderId="4"/>
    <xf numFmtId="171" fontId="20" fillId="0" borderId="0" applyFont="0" applyFill="0" applyBorder="0" applyAlignment="0" applyProtection="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165" fontId="9" fillId="0" borderId="0">
      <alignment vertical="top" wrapText="1"/>
    </xf>
    <xf numFmtId="0" fontId="20" fillId="0" borderId="0"/>
    <xf numFmtId="0" fontId="20" fillId="0" borderId="0"/>
    <xf numFmtId="165" fontId="9" fillId="0" borderId="0">
      <alignment vertical="top" wrapText="1"/>
    </xf>
    <xf numFmtId="0" fontId="20" fillId="0" borderId="0"/>
    <xf numFmtId="165" fontId="9" fillId="0" borderId="0">
      <alignment vertical="top" wrapText="1"/>
    </xf>
    <xf numFmtId="0" fontId="2" fillId="0" borderId="0"/>
    <xf numFmtId="165" fontId="35" fillId="0" borderId="0">
      <alignment vertical="top" wrapText="1"/>
    </xf>
    <xf numFmtId="164" fontId="9" fillId="0" borderId="0" applyFont="0" applyFill="0" applyBorder="0" applyAlignment="0" applyProtection="0"/>
    <xf numFmtId="0" fontId="2" fillId="0" borderId="0"/>
    <xf numFmtId="0" fontId="2" fillId="0" borderId="0"/>
    <xf numFmtId="0" fontId="20" fillId="0" borderId="0"/>
    <xf numFmtId="0" fontId="1" fillId="0" borderId="0"/>
    <xf numFmtId="0" fontId="40" fillId="0" borderId="0"/>
    <xf numFmtId="0" fontId="42" fillId="0" borderId="0"/>
    <xf numFmtId="0" fontId="49" fillId="0" borderId="12">
      <alignment horizontal="left" wrapText="1" indent="2"/>
    </xf>
    <xf numFmtId="49" fontId="49" fillId="0" borderId="10">
      <alignment horizontal="center" shrinkToFit="1"/>
    </xf>
    <xf numFmtId="0" fontId="49" fillId="0" borderId="14">
      <alignment horizontal="left" wrapText="1" indent="2"/>
    </xf>
    <xf numFmtId="0" fontId="46" fillId="0" borderId="60">
      <alignment horizontal="left" wrapText="1" indent="2"/>
    </xf>
    <xf numFmtId="0" fontId="48" fillId="0" borderId="60">
      <alignment horizontal="left" wrapText="1" indent="2"/>
    </xf>
    <xf numFmtId="49" fontId="49" fillId="0" borderId="1">
      <alignment horizontal="center"/>
    </xf>
    <xf numFmtId="49" fontId="48" fillId="0" borderId="54">
      <alignment horizontal="center"/>
    </xf>
    <xf numFmtId="49" fontId="46" fillId="0" borderId="54">
      <alignment horizontal="center"/>
    </xf>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1" borderId="0" applyNumberFormat="0" applyBorder="0" applyAlignment="0" applyProtection="0"/>
    <xf numFmtId="0" fontId="50" fillId="4" borderId="55" applyNumberFormat="0" applyAlignment="0" applyProtection="0"/>
    <xf numFmtId="0" fontId="51" fillId="12" borderId="56" applyNumberFormat="0" applyAlignment="0" applyProtection="0"/>
    <xf numFmtId="0" fontId="52" fillId="12" borderId="55" applyNumberFormat="0" applyAlignment="0" applyProtection="0"/>
    <xf numFmtId="0" fontId="53" fillId="0" borderId="61" applyNumberFormat="0" applyFill="0" applyAlignment="0" applyProtection="0"/>
    <xf numFmtId="0" fontId="54" fillId="0" borderId="62" applyNumberFormat="0" applyFill="0" applyAlignment="0" applyProtection="0"/>
    <xf numFmtId="0" fontId="55" fillId="0" borderId="63" applyNumberFormat="0" applyFill="0" applyAlignment="0" applyProtection="0"/>
    <xf numFmtId="0" fontId="55" fillId="0" borderId="0" applyNumberFormat="0" applyFill="0" applyBorder="0" applyAlignment="0" applyProtection="0"/>
    <xf numFmtId="0" fontId="43" fillId="0" borderId="64" applyNumberFormat="0" applyFill="0" applyAlignment="0" applyProtection="0"/>
    <xf numFmtId="0" fontId="44" fillId="13" borderId="58" applyNumberFormat="0" applyAlignment="0" applyProtection="0"/>
    <xf numFmtId="0" fontId="56" fillId="0" borderId="0" applyNumberFormat="0" applyFill="0" applyBorder="0" applyAlignment="0" applyProtection="0"/>
    <xf numFmtId="0" fontId="57" fillId="14" borderId="0" applyNumberFormat="0" applyBorder="0" applyAlignment="0" applyProtection="0"/>
    <xf numFmtId="0" fontId="10" fillId="0" borderId="0"/>
    <xf numFmtId="0" fontId="10" fillId="0" borderId="0"/>
    <xf numFmtId="0" fontId="20" fillId="0" borderId="0"/>
    <xf numFmtId="0" fontId="19" fillId="0" borderId="0"/>
    <xf numFmtId="0" fontId="10" fillId="0" borderId="0"/>
    <xf numFmtId="0" fontId="47" fillId="0" borderId="0"/>
    <xf numFmtId="0" fontId="47" fillId="0" borderId="0"/>
    <xf numFmtId="0" fontId="20" fillId="0" borderId="0" applyNumberFormat="0" applyFont="0" applyFill="0" applyBorder="0" applyAlignment="0" applyProtection="0">
      <alignment vertical="top"/>
    </xf>
    <xf numFmtId="165" fontId="9" fillId="0" borderId="0">
      <alignment vertical="top" wrapText="1"/>
    </xf>
    <xf numFmtId="0" fontId="47" fillId="0" borderId="0" applyNumberFormat="0" applyFont="0" applyFill="0" applyBorder="0" applyAlignment="0" applyProtection="0">
      <alignment vertical="top"/>
    </xf>
    <xf numFmtId="0" fontId="20" fillId="0" borderId="0" applyNumberFormat="0" applyFont="0" applyFill="0" applyBorder="0" applyAlignment="0" applyProtection="0">
      <alignment vertical="top"/>
    </xf>
    <xf numFmtId="0" fontId="47" fillId="0" borderId="0" applyNumberFormat="0" applyFont="0" applyFill="0" applyBorder="0" applyAlignment="0" applyProtection="0">
      <alignment vertical="top"/>
    </xf>
    <xf numFmtId="0" fontId="10" fillId="0" borderId="0"/>
    <xf numFmtId="165" fontId="39" fillId="0" borderId="0">
      <alignment vertical="top" wrapText="1"/>
    </xf>
    <xf numFmtId="0" fontId="58" fillId="15" borderId="0" applyNumberFormat="0" applyBorder="0" applyAlignment="0" applyProtection="0"/>
    <xf numFmtId="0" fontId="59" fillId="0" borderId="0" applyNumberFormat="0" applyFill="0" applyBorder="0" applyAlignment="0" applyProtection="0"/>
    <xf numFmtId="0" fontId="40" fillId="5" borderId="59" applyNumberFormat="0" applyFont="0" applyAlignment="0" applyProtection="0"/>
    <xf numFmtId="0" fontId="60" fillId="0" borderId="57" applyNumberFormat="0" applyFill="0" applyAlignment="0" applyProtection="0"/>
    <xf numFmtId="0" fontId="45" fillId="0" borderId="0" applyNumberFormat="0" applyFill="0" applyBorder="0" applyAlignment="0" applyProtection="0"/>
    <xf numFmtId="170" fontId="20" fillId="0" borderId="0" applyFont="0" applyFill="0" applyBorder="0" applyAlignment="0" applyProtection="0"/>
    <xf numFmtId="0" fontId="20" fillId="0" borderId="0" applyFont="0" applyFill="0" applyBorder="0" applyAlignment="0" applyProtection="0"/>
    <xf numFmtId="0" fontId="47" fillId="0" borderId="0" applyFont="0" applyFill="0" applyBorder="0" applyAlignment="0" applyProtection="0"/>
    <xf numFmtId="166" fontId="20" fillId="0" borderId="0" applyFont="0" applyFill="0" applyBorder="0" applyAlignment="0" applyProtection="0"/>
    <xf numFmtId="0" fontId="61" fillId="16" borderId="0" applyNumberFormat="0" applyBorder="0" applyAlignment="0" applyProtection="0"/>
    <xf numFmtId="0" fontId="46" fillId="0" borderId="60">
      <alignment horizontal="left" wrapText="1" indent="2"/>
    </xf>
    <xf numFmtId="49" fontId="46" fillId="0" borderId="54">
      <alignment horizontal="center"/>
    </xf>
    <xf numFmtId="165" fontId="9" fillId="0" borderId="0">
      <alignment vertical="top" wrapText="1"/>
    </xf>
    <xf numFmtId="0" fontId="20" fillId="0" borderId="0" applyNumberFormat="0" applyFont="0" applyFill="0" applyBorder="0" applyAlignment="0" applyProtection="0">
      <alignment vertical="top"/>
    </xf>
    <xf numFmtId="0" fontId="63" fillId="0" borderId="0"/>
    <xf numFmtId="164" fontId="72" fillId="0" borderId="0" applyFont="0" applyFill="0" applyBorder="0" applyAlignment="0" applyProtection="0"/>
  </cellStyleXfs>
  <cellXfs count="395">
    <xf numFmtId="165" fontId="0" fillId="0" borderId="0" xfId="0">
      <alignment vertical="top" wrapText="1"/>
    </xf>
    <xf numFmtId="166" fontId="13" fillId="0" borderId="0" xfId="0" applyNumberFormat="1" applyFont="1" applyAlignment="1"/>
    <xf numFmtId="167" fontId="13" fillId="0" borderId="0" xfId="0" applyNumberFormat="1" applyFont="1" applyAlignment="1"/>
    <xf numFmtId="165" fontId="13" fillId="0" borderId="0" xfId="0" applyFont="1" applyAlignment="1"/>
    <xf numFmtId="165" fontId="14" fillId="0" borderId="0" xfId="0" applyFont="1" applyAlignment="1">
      <alignment horizontal="center"/>
    </xf>
    <xf numFmtId="166" fontId="13" fillId="0" borderId="0" xfId="0" applyNumberFormat="1" applyFont="1" applyAlignment="1">
      <alignment horizontal="right"/>
    </xf>
    <xf numFmtId="49" fontId="14" fillId="0" borderId="5" xfId="0" applyNumberFormat="1" applyFont="1" applyBorder="1" applyAlignment="1">
      <alignment horizontal="center"/>
    </xf>
    <xf numFmtId="49" fontId="13" fillId="0" borderId="0" xfId="0" applyNumberFormat="1" applyFont="1" applyAlignment="1"/>
    <xf numFmtId="0" fontId="6" fillId="0" borderId="1" xfId="0" applyNumberFormat="1" applyFont="1" applyBorder="1" applyAlignment="1">
      <alignment horizontal="center" wrapText="1"/>
    </xf>
    <xf numFmtId="165" fontId="15" fillId="0" borderId="0" xfId="0" applyFont="1" applyAlignment="1">
      <alignment horizontal="left" vertical="center" wrapText="1"/>
    </xf>
    <xf numFmtId="166" fontId="15" fillId="0" borderId="0" xfId="0" applyNumberFormat="1" applyFont="1" applyAlignment="1">
      <alignment horizontal="left" vertical="center" wrapText="1"/>
    </xf>
    <xf numFmtId="165" fontId="5" fillId="0" borderId="0" xfId="0" applyFont="1" applyAlignment="1">
      <alignment horizontal="left" vertical="center" wrapText="1"/>
    </xf>
    <xf numFmtId="49" fontId="13" fillId="0" borderId="5" xfId="4" applyNumberFormat="1" applyFont="1" applyBorder="1"/>
    <xf numFmtId="166" fontId="8" fillId="0" borderId="5" xfId="0" applyNumberFormat="1" applyFont="1" applyBorder="1" applyAlignment="1">
      <alignment horizontal="right" wrapText="1"/>
    </xf>
    <xf numFmtId="49" fontId="8" fillId="0" borderId="5" xfId="216" applyNumberFormat="1" applyFont="1" applyBorder="1" applyAlignment="1">
      <alignment horizontal="left" wrapText="1"/>
    </xf>
    <xf numFmtId="49" fontId="0" fillId="0" borderId="5" xfId="0" applyNumberFormat="1" applyBorder="1" applyAlignment="1"/>
    <xf numFmtId="49" fontId="8" fillId="0" borderId="5" xfId="218" applyNumberFormat="1" applyFont="1" applyBorder="1" applyAlignment="1">
      <alignment horizontal="left" wrapText="1"/>
    </xf>
    <xf numFmtId="2" fontId="21" fillId="0" borderId="5" xfId="3" applyNumberFormat="1" applyFont="1" applyBorder="1" applyAlignment="1">
      <alignment horizontal="left" vertical="top" wrapText="1"/>
    </xf>
    <xf numFmtId="0" fontId="7" fillId="0" borderId="5" xfId="0" applyNumberFormat="1" applyFont="1" applyBorder="1" applyAlignment="1">
      <alignment horizontal="left" wrapText="1"/>
    </xf>
    <xf numFmtId="166" fontId="7" fillId="0" borderId="9" xfId="0" applyNumberFormat="1" applyFont="1" applyBorder="1" applyAlignment="1">
      <alignment horizontal="right" wrapText="1"/>
    </xf>
    <xf numFmtId="0" fontId="7" fillId="0" borderId="9" xfId="0" applyNumberFormat="1" applyFont="1" applyBorder="1" applyAlignment="1">
      <alignment horizontal="left" wrapText="1"/>
    </xf>
    <xf numFmtId="168" fontId="13" fillId="0" borderId="5" xfId="0" applyNumberFormat="1" applyFont="1" applyBorder="1" applyAlignment="1"/>
    <xf numFmtId="165" fontId="13" fillId="0" borderId="5" xfId="0" applyFont="1" applyBorder="1" applyAlignment="1"/>
    <xf numFmtId="0" fontId="16" fillId="0" borderId="5" xfId="0" applyNumberFormat="1" applyFont="1" applyBorder="1" applyAlignment="1">
      <alignment horizontal="left" vertical="center"/>
    </xf>
    <xf numFmtId="166" fontId="34" fillId="0" borderId="0" xfId="0" applyNumberFormat="1" applyFont="1" applyAlignment="1">
      <alignment horizontal="left" vertical="center" wrapText="1"/>
    </xf>
    <xf numFmtId="0" fontId="13" fillId="0" borderId="0" xfId="357" applyFont="1"/>
    <xf numFmtId="0" fontId="13" fillId="0" borderId="0" xfId="357" applyFont="1" applyAlignment="1">
      <alignment horizontal="left"/>
    </xf>
    <xf numFmtId="168" fontId="64" fillId="0" borderId="5" xfId="357" applyNumberFormat="1" applyFont="1" applyBorder="1" applyAlignment="1">
      <alignment horizontal="center"/>
    </xf>
    <xf numFmtId="166" fontId="64" fillId="0" borderId="5" xfId="357" applyNumberFormat="1" applyFont="1" applyBorder="1" applyAlignment="1">
      <alignment horizontal="center"/>
    </xf>
    <xf numFmtId="0" fontId="65" fillId="0" borderId="66" xfId="357" applyFont="1" applyBorder="1" applyAlignment="1">
      <alignment horizontal="left" wrapText="1"/>
    </xf>
    <xf numFmtId="49" fontId="66" fillId="0" borderId="68" xfId="357" applyNumberFormat="1" applyFont="1" applyBorder="1" applyAlignment="1">
      <alignment horizontal="center" vertical="justify"/>
    </xf>
    <xf numFmtId="0" fontId="64" fillId="0" borderId="0" xfId="357" applyFont="1"/>
    <xf numFmtId="0" fontId="64" fillId="0" borderId="0" xfId="357" applyFont="1" applyAlignment="1">
      <alignment horizontal="left"/>
    </xf>
    <xf numFmtId="49" fontId="65" fillId="0" borderId="69" xfId="357" applyNumberFormat="1" applyFont="1" applyBorder="1" applyAlignment="1">
      <alignment horizontal="left" wrapText="1"/>
    </xf>
    <xf numFmtId="49" fontId="65" fillId="0" borderId="68" xfId="357" applyNumberFormat="1" applyFont="1" applyBorder="1" applyAlignment="1">
      <alignment horizontal="center" vertical="center"/>
    </xf>
    <xf numFmtId="0" fontId="65" fillId="0" borderId="67" xfId="357" applyFont="1" applyBorder="1" applyAlignment="1">
      <alignment horizontal="left" vertical="top" wrapText="1"/>
    </xf>
    <xf numFmtId="49" fontId="65" fillId="0" borderId="5" xfId="357" applyNumberFormat="1" applyFont="1" applyBorder="1" applyAlignment="1">
      <alignment horizontal="center" vertical="center"/>
    </xf>
    <xf numFmtId="0" fontId="65" fillId="0" borderId="70" xfId="357" applyFont="1" applyBorder="1" applyAlignment="1">
      <alignment horizontal="left" vertical="top" wrapText="1"/>
    </xf>
    <xf numFmtId="49" fontId="65" fillId="0" borderId="71" xfId="357" applyNumberFormat="1" applyFont="1" applyBorder="1" applyAlignment="1">
      <alignment horizontal="center" vertical="center"/>
    </xf>
    <xf numFmtId="0" fontId="67" fillId="0" borderId="0" xfId="357" applyFont="1"/>
    <xf numFmtId="0" fontId="67" fillId="0" borderId="0" xfId="357" applyFont="1" applyAlignment="1">
      <alignment horizontal="left"/>
    </xf>
    <xf numFmtId="168" fontId="67" fillId="0" borderId="5" xfId="357" applyNumberFormat="1" applyFont="1" applyBorder="1" applyAlignment="1">
      <alignment horizontal="center"/>
    </xf>
    <xf numFmtId="0" fontId="66" fillId="0" borderId="72" xfId="357" applyFont="1" applyBorder="1" applyAlignment="1">
      <alignment horizontal="left" vertical="top" wrapText="1"/>
    </xf>
    <xf numFmtId="49" fontId="66" fillId="0" borderId="54" xfId="357" applyNumberFormat="1" applyFont="1" applyBorder="1" applyAlignment="1">
      <alignment horizontal="center" vertical="center"/>
    </xf>
    <xf numFmtId="0" fontId="65" fillId="0" borderId="72" xfId="357" applyFont="1" applyBorder="1" applyAlignment="1">
      <alignment horizontal="left" vertical="top" wrapText="1"/>
    </xf>
    <xf numFmtId="49" fontId="65" fillId="0" borderId="54" xfId="357" applyNumberFormat="1" applyFont="1" applyBorder="1" applyAlignment="1">
      <alignment horizontal="center" vertical="center"/>
    </xf>
    <xf numFmtId="0" fontId="66" fillId="0" borderId="73" xfId="357" applyFont="1" applyBorder="1" applyAlignment="1">
      <alignment horizontal="left" vertical="top" wrapText="1"/>
    </xf>
    <xf numFmtId="0" fontId="68" fillId="0" borderId="0" xfId="357" applyFont="1"/>
    <xf numFmtId="0" fontId="68" fillId="0" borderId="0" xfId="357" applyFont="1" applyAlignment="1">
      <alignment horizontal="left"/>
    </xf>
    <xf numFmtId="168" fontId="67" fillId="0" borderId="6" xfId="357" applyNumberFormat="1" applyFont="1" applyBorder="1" applyAlignment="1">
      <alignment horizontal="center"/>
    </xf>
    <xf numFmtId="49" fontId="66" fillId="0" borderId="5" xfId="357" applyNumberFormat="1" applyFont="1" applyBorder="1" applyAlignment="1">
      <alignment horizontal="left" vertical="center" wrapText="1"/>
    </xf>
    <xf numFmtId="49" fontId="65" fillId="0" borderId="72" xfId="357" applyNumberFormat="1" applyFont="1" applyBorder="1" applyAlignment="1">
      <alignment horizontal="center" vertical="center"/>
    </xf>
    <xf numFmtId="49" fontId="65" fillId="0" borderId="5" xfId="357" applyNumberFormat="1" applyFont="1" applyBorder="1" applyAlignment="1">
      <alignment horizontal="left" wrapText="1"/>
    </xf>
    <xf numFmtId="168" fontId="67" fillId="0" borderId="7" xfId="357" applyNumberFormat="1" applyFont="1" applyBorder="1" applyAlignment="1">
      <alignment horizontal="center"/>
    </xf>
    <xf numFmtId="49" fontId="65" fillId="0" borderId="71" xfId="357" applyNumberFormat="1" applyFont="1" applyBorder="1" applyAlignment="1">
      <alignment horizontal="left" wrapText="1"/>
    </xf>
    <xf numFmtId="168" fontId="67" fillId="0" borderId="72" xfId="357" applyNumberFormat="1" applyFont="1" applyBorder="1" applyAlignment="1">
      <alignment horizontal="center"/>
    </xf>
    <xf numFmtId="49" fontId="65" fillId="0" borderId="54" xfId="357" applyNumberFormat="1" applyFont="1" applyBorder="1" applyAlignment="1">
      <alignment horizontal="left" wrapText="1"/>
    </xf>
    <xf numFmtId="49" fontId="65" fillId="0" borderId="72" xfId="357" applyNumberFormat="1" applyFont="1" applyBorder="1" applyAlignment="1">
      <alignment horizontal="left" wrapText="1"/>
    </xf>
    <xf numFmtId="0" fontId="65" fillId="0" borderId="6" xfId="357" applyFont="1" applyBorder="1" applyAlignment="1">
      <alignment horizontal="left" wrapText="1"/>
    </xf>
    <xf numFmtId="0" fontId="65" fillId="0" borderId="68" xfId="357" applyFont="1" applyBorder="1" applyAlignment="1">
      <alignment horizontal="center" vertical="justify"/>
    </xf>
    <xf numFmtId="0" fontId="65" fillId="0" borderId="6" xfId="357" applyFont="1" applyBorder="1" applyAlignment="1">
      <alignment horizontal="left" vertical="top" wrapText="1"/>
    </xf>
    <xf numFmtId="168" fontId="67" fillId="0" borderId="73" xfId="357" applyNumberFormat="1" applyFont="1" applyBorder="1" applyAlignment="1">
      <alignment horizontal="center"/>
    </xf>
    <xf numFmtId="49" fontId="68" fillId="0" borderId="69" xfId="357" applyNumberFormat="1" applyFont="1" applyBorder="1" applyAlignment="1">
      <alignment horizontal="left" wrapText="1"/>
    </xf>
    <xf numFmtId="1" fontId="69" fillId="0" borderId="5" xfId="357" applyNumberFormat="1" applyFont="1" applyBorder="1" applyAlignment="1">
      <alignment horizontal="center"/>
    </xf>
    <xf numFmtId="49" fontId="69" fillId="0" borderId="5" xfId="357" applyNumberFormat="1" applyFont="1" applyBorder="1" applyAlignment="1">
      <alignment horizontal="center"/>
    </xf>
    <xf numFmtId="49" fontId="69" fillId="0" borderId="5" xfId="357" applyNumberFormat="1" applyFont="1" applyBorder="1" applyAlignment="1">
      <alignment horizontal="center" vertical="top"/>
    </xf>
    <xf numFmtId="0" fontId="70" fillId="0" borderId="7" xfId="300" applyFont="1" applyBorder="1" applyAlignment="1">
      <alignment horizontal="center" vertical="center" wrapText="1"/>
    </xf>
    <xf numFmtId="0" fontId="16" fillId="0" borderId="74" xfId="357" applyFont="1" applyBorder="1"/>
    <xf numFmtId="0" fontId="16" fillId="0" borderId="0" xfId="357" applyFont="1"/>
    <xf numFmtId="0" fontId="70" fillId="0" borderId="0" xfId="357" applyFont="1" applyAlignment="1">
      <alignment horizontal="left" wrapText="1"/>
    </xf>
    <xf numFmtId="0" fontId="16" fillId="0" borderId="0" xfId="300" applyFont="1" applyAlignment="1">
      <alignment vertical="center" wrapText="1"/>
    </xf>
    <xf numFmtId="0" fontId="63" fillId="0" borderId="0" xfId="357"/>
    <xf numFmtId="0" fontId="71" fillId="0" borderId="0" xfId="357" applyFont="1" applyAlignment="1">
      <alignment horizontal="left"/>
    </xf>
    <xf numFmtId="166" fontId="13" fillId="0" borderId="0" xfId="0" applyNumberFormat="1" applyFont="1" applyAlignment="1">
      <alignment horizontal="left" vertical="top"/>
    </xf>
    <xf numFmtId="0" fontId="6" fillId="0" borderId="0" xfId="0" applyNumberFormat="1" applyFont="1" applyAlignment="1">
      <alignment horizontal="center" vertical="top" wrapText="1"/>
    </xf>
    <xf numFmtId="165" fontId="15" fillId="0" borderId="65" xfId="0" applyFont="1" applyBorder="1" applyAlignment="1">
      <alignment horizontal="left" vertical="center" wrapText="1"/>
    </xf>
    <xf numFmtId="1" fontId="62" fillId="0" borderId="5" xfId="4" applyNumberFormat="1" applyFont="1" applyBorder="1" applyAlignment="1">
      <alignment horizontal="left" vertical="top" wrapText="1"/>
    </xf>
    <xf numFmtId="1" fontId="11" fillId="0" borderId="5" xfId="4" applyNumberFormat="1" applyFont="1" applyBorder="1" applyAlignment="1">
      <alignment horizontal="left" vertical="top" wrapText="1"/>
    </xf>
    <xf numFmtId="0" fontId="9" fillId="0" borderId="5" xfId="1" applyFont="1" applyBorder="1" applyAlignment="1">
      <alignment wrapText="1"/>
    </xf>
    <xf numFmtId="166" fontId="13" fillId="0" borderId="5" xfId="1" applyNumberFormat="1" applyFont="1" applyBorder="1"/>
    <xf numFmtId="0" fontId="6" fillId="0" borderId="5" xfId="1" applyFont="1" applyBorder="1" applyAlignment="1">
      <alignment wrapText="1"/>
    </xf>
    <xf numFmtId="166" fontId="14" fillId="0" borderId="5" xfId="1" applyNumberFormat="1" applyFont="1" applyBorder="1"/>
    <xf numFmtId="168" fontId="13" fillId="0" borderId="5" xfId="1" applyNumberFormat="1" applyFont="1" applyBorder="1"/>
    <xf numFmtId="49" fontId="15" fillId="0" borderId="0" xfId="0" applyNumberFormat="1" applyFont="1" applyAlignment="1">
      <alignment horizontal="left" vertical="center" wrapText="1"/>
    </xf>
    <xf numFmtId="49" fontId="17" fillId="0" borderId="5" xfId="297" applyNumberFormat="1" applyFont="1" applyFill="1" applyBorder="1" applyAlignment="1">
      <alignment vertical="top" wrapText="1"/>
    </xf>
    <xf numFmtId="169" fontId="17" fillId="0" borderId="5" xfId="297" applyNumberFormat="1" applyFont="1" applyFill="1" applyBorder="1" applyAlignment="1">
      <alignment vertical="justify" wrapText="1"/>
    </xf>
    <xf numFmtId="168" fontId="13" fillId="0" borderId="0" xfId="0" applyNumberFormat="1" applyFont="1" applyAlignment="1"/>
    <xf numFmtId="166" fontId="13" fillId="0" borderId="0" xfId="0" applyNumberFormat="1" applyFont="1" applyAlignment="1">
      <alignment horizontal="left" vertical="top" wrapText="1"/>
    </xf>
    <xf numFmtId="0" fontId="0" fillId="0" borderId="0" xfId="0" applyNumberFormat="1" applyAlignment="1">
      <alignment horizontal="right" vertical="top" wrapText="1"/>
    </xf>
    <xf numFmtId="0" fontId="0" fillId="0" borderId="0" xfId="0" applyNumberFormat="1" applyAlignment="1">
      <alignment horizontal="left" vertical="top" wrapText="1"/>
    </xf>
    <xf numFmtId="168" fontId="16" fillId="0" borderId="5" xfId="297" applyNumberFormat="1" applyFont="1" applyFill="1" applyBorder="1" applyAlignment="1">
      <alignment horizontal="center" wrapText="1"/>
    </xf>
    <xf numFmtId="0" fontId="11" fillId="0" borderId="5" xfId="297" applyNumberFormat="1" applyFont="1" applyFill="1" applyBorder="1" applyAlignment="1">
      <alignment horizontal="left" vertical="justify" wrapText="1"/>
    </xf>
    <xf numFmtId="169" fontId="11" fillId="0" borderId="5" xfId="297" applyNumberFormat="1" applyFont="1" applyFill="1" applyBorder="1" applyAlignment="1">
      <alignment horizontal="left" vertical="justify" wrapText="1"/>
    </xf>
    <xf numFmtId="170" fontId="11" fillId="0" borderId="5" xfId="297" applyNumberFormat="1" applyFont="1" applyFill="1" applyBorder="1" applyAlignment="1">
      <alignment horizontal="left" vertical="justify" wrapText="1"/>
    </xf>
    <xf numFmtId="49" fontId="11" fillId="0" borderId="5" xfId="297" applyNumberFormat="1" applyFont="1" applyFill="1" applyBorder="1" applyAlignment="1">
      <alignment vertical="top" wrapText="1"/>
    </xf>
    <xf numFmtId="0" fontId="11" fillId="0" borderId="5" xfId="297" applyNumberFormat="1" applyFont="1" applyFill="1" applyBorder="1" applyAlignment="1">
      <alignment horizontal="left" vertical="top" wrapText="1"/>
    </xf>
    <xf numFmtId="169" fontId="17" fillId="0" borderId="5" xfId="297" applyNumberFormat="1" applyFont="1" applyFill="1" applyBorder="1" applyAlignment="1">
      <alignment horizontal="left" vertical="justify" wrapText="1"/>
    </xf>
    <xf numFmtId="169" fontId="16" fillId="0" borderId="5" xfId="297" applyNumberFormat="1" applyFont="1" applyFill="1" applyBorder="1" applyAlignment="1">
      <alignment horizontal="center" vertical="center" wrapText="1"/>
    </xf>
    <xf numFmtId="169" fontId="18" fillId="0" borderId="5" xfId="297" applyNumberFormat="1" applyFont="1" applyFill="1" applyBorder="1" applyAlignment="1">
      <alignment horizontal="left" vertical="justify" wrapText="1"/>
    </xf>
    <xf numFmtId="0" fontId="6" fillId="0" borderId="1" xfId="0" applyNumberFormat="1" applyFont="1" applyBorder="1" applyAlignment="1">
      <alignment horizontal="center" vertical="center" wrapText="1"/>
    </xf>
    <xf numFmtId="49" fontId="9" fillId="0" borderId="5" xfId="0" applyNumberFormat="1" applyFont="1" applyBorder="1" applyAlignment="1">
      <alignment horizontal="left" wrapText="1"/>
    </xf>
    <xf numFmtId="166" fontId="36" fillId="0" borderId="5" xfId="358" applyNumberFormat="1" applyFont="1" applyFill="1" applyBorder="1" applyAlignment="1">
      <alignment horizontal="center" wrapText="1"/>
    </xf>
    <xf numFmtId="166" fontId="14" fillId="0" borderId="5" xfId="0" applyNumberFormat="1" applyFont="1" applyBorder="1" applyAlignment="1">
      <alignment horizontal="center" vertical="center"/>
    </xf>
    <xf numFmtId="0" fontId="17" fillId="0" borderId="5" xfId="297" applyNumberFormat="1" applyFont="1" applyFill="1" applyBorder="1" applyAlignment="1">
      <alignment horizontal="left" vertical="top" wrapText="1"/>
    </xf>
    <xf numFmtId="49" fontId="9" fillId="0" borderId="5" xfId="0" applyNumberFormat="1" applyFont="1" applyBorder="1" applyAlignment="1"/>
    <xf numFmtId="49" fontId="7" fillId="0" borderId="5" xfId="216" applyNumberFormat="1" applyFont="1" applyBorder="1" applyAlignment="1">
      <alignment horizontal="left" wrapText="1"/>
    </xf>
    <xf numFmtId="49" fontId="6" fillId="0" borderId="5" xfId="0" applyNumberFormat="1" applyFont="1" applyBorder="1" applyAlignment="1"/>
    <xf numFmtId="166" fontId="7" fillId="0" borderId="5" xfId="0" applyNumberFormat="1" applyFont="1" applyBorder="1" applyAlignment="1">
      <alignment horizontal="right" wrapText="1"/>
    </xf>
    <xf numFmtId="49" fontId="7" fillId="0" borderId="5" xfId="0" applyNumberFormat="1" applyFont="1" applyBorder="1" applyAlignment="1">
      <alignment horizontal="left" wrapText="1"/>
    </xf>
    <xf numFmtId="166" fontId="13" fillId="17" borderId="5" xfId="4" applyNumberFormat="1" applyFont="1" applyFill="1" applyBorder="1" applyAlignment="1">
      <alignment horizontal="center"/>
    </xf>
    <xf numFmtId="165" fontId="13" fillId="0" borderId="0" xfId="0" applyFont="1" applyAlignment="1">
      <alignment horizontal="left"/>
    </xf>
    <xf numFmtId="165" fontId="14" fillId="0" borderId="0" xfId="0" applyFont="1" applyAlignment="1">
      <alignment horizontal="left" wrapText="1"/>
    </xf>
    <xf numFmtId="169" fontId="16" fillId="0" borderId="5" xfId="297" applyNumberFormat="1" applyFont="1" applyFill="1" applyBorder="1" applyAlignment="1">
      <alignment horizontal="left" vertical="center" wrapText="1"/>
    </xf>
    <xf numFmtId="169" fontId="16" fillId="0" borderId="5" xfId="0" applyNumberFormat="1" applyFont="1" applyBorder="1" applyAlignment="1">
      <alignment horizontal="center"/>
    </xf>
    <xf numFmtId="0" fontId="11" fillId="0" borderId="5" xfId="0" applyNumberFormat="1" applyFont="1" applyBorder="1" applyAlignment="1">
      <alignment vertical="top"/>
    </xf>
    <xf numFmtId="0" fontId="11" fillId="0" borderId="5" xfId="0" applyNumberFormat="1" applyFont="1" applyBorder="1" applyAlignment="1">
      <alignment horizontal="left" vertical="top" wrapText="1"/>
    </xf>
    <xf numFmtId="169" fontId="16" fillId="0" borderId="5" xfId="0" applyNumberFormat="1" applyFont="1" applyBorder="1" applyAlignment="1">
      <alignment horizontal="center" vertical="center"/>
    </xf>
    <xf numFmtId="170" fontId="16" fillId="0" borderId="5" xfId="0" applyNumberFormat="1" applyFont="1" applyBorder="1" applyAlignment="1">
      <alignment horizontal="center" vertical="center"/>
    </xf>
    <xf numFmtId="169" fontId="16" fillId="0" borderId="5" xfId="0" applyNumberFormat="1" applyFont="1" applyBorder="1" applyAlignment="1">
      <alignment horizontal="left" vertical="center"/>
    </xf>
    <xf numFmtId="168" fontId="16" fillId="0" borderId="5" xfId="0" applyNumberFormat="1" applyFont="1" applyBorder="1" applyAlignment="1">
      <alignment horizontal="center"/>
    </xf>
    <xf numFmtId="168" fontId="16" fillId="0" borderId="8" xfId="0" applyNumberFormat="1" applyFont="1" applyBorder="1" applyAlignment="1">
      <alignment horizontal="center"/>
    </xf>
    <xf numFmtId="0" fontId="11" fillId="0" borderId="5" xfId="0" applyNumberFormat="1" applyFont="1" applyBorder="1">
      <alignment vertical="top" wrapText="1"/>
    </xf>
    <xf numFmtId="170" fontId="16" fillId="0" borderId="8" xfId="0" applyNumberFormat="1" applyFont="1" applyBorder="1" applyAlignment="1">
      <alignment horizontal="center" vertical="center"/>
    </xf>
    <xf numFmtId="0" fontId="11" fillId="0" borderId="5" xfId="0" applyNumberFormat="1" applyFont="1" applyBorder="1" applyAlignment="1">
      <alignment wrapText="1"/>
    </xf>
    <xf numFmtId="170" fontId="16" fillId="0" borderId="8" xfId="0" applyNumberFormat="1" applyFont="1" applyBorder="1" applyAlignment="1">
      <alignment horizontal="center"/>
    </xf>
    <xf numFmtId="49" fontId="11" fillId="0" borderId="5" xfId="0" applyNumberFormat="1" applyFont="1" applyBorder="1">
      <alignment vertical="top" wrapText="1"/>
    </xf>
    <xf numFmtId="0" fontId="16" fillId="0" borderId="8" xfId="0" applyNumberFormat="1" applyFont="1" applyBorder="1" applyAlignment="1">
      <alignment horizontal="center"/>
    </xf>
    <xf numFmtId="2" fontId="11" fillId="0" borderId="5" xfId="3" applyNumberFormat="1" applyFont="1" applyBorder="1" applyAlignment="1">
      <alignment horizontal="left" vertical="top" wrapText="1"/>
    </xf>
    <xf numFmtId="0" fontId="11" fillId="0" borderId="5" xfId="1" applyFont="1" applyBorder="1" applyAlignment="1">
      <alignment vertical="top"/>
    </xf>
    <xf numFmtId="0" fontId="11" fillId="0" borderId="5" xfId="1" applyFont="1" applyBorder="1" applyAlignment="1">
      <alignment horizontal="left" vertical="top" wrapText="1"/>
    </xf>
    <xf numFmtId="169" fontId="17" fillId="0" borderId="5" xfId="297" applyNumberFormat="1" applyFont="1" applyFill="1" applyBorder="1" applyAlignment="1">
      <alignment horizontal="left" vertical="top" wrapText="1"/>
    </xf>
    <xf numFmtId="49" fontId="17" fillId="0" borderId="5" xfId="0" applyNumberFormat="1" applyFont="1" applyBorder="1" applyAlignment="1">
      <alignment vertical="top"/>
    </xf>
    <xf numFmtId="0" fontId="17" fillId="0" borderId="5" xfId="0" applyNumberFormat="1" applyFont="1" applyBorder="1" applyAlignment="1">
      <alignment horizontal="left" vertical="top" wrapText="1"/>
    </xf>
    <xf numFmtId="168" fontId="11" fillId="0" borderId="5" xfId="0" applyNumberFormat="1" applyFont="1" applyBorder="1" applyAlignment="1">
      <alignment horizontal="center"/>
    </xf>
    <xf numFmtId="0" fontId="11" fillId="0" borderId="5" xfId="0" applyNumberFormat="1" applyFont="1" applyBorder="1" applyAlignment="1">
      <alignment horizontal="center"/>
    </xf>
    <xf numFmtId="168" fontId="17" fillId="0" borderId="5" xfId="0" applyNumberFormat="1" applyFont="1" applyBorder="1" applyAlignment="1">
      <alignment horizontal="center"/>
    </xf>
    <xf numFmtId="49" fontId="17" fillId="0" borderId="0" xfId="0" applyNumberFormat="1" applyFont="1" applyAlignment="1">
      <alignment vertical="top"/>
    </xf>
    <xf numFmtId="0" fontId="17" fillId="0" borderId="0" xfId="0" applyNumberFormat="1" applyFont="1" applyAlignment="1">
      <alignment horizontal="left" vertical="top" wrapText="1"/>
    </xf>
    <xf numFmtId="168" fontId="11" fillId="0" borderId="0" xfId="0" applyNumberFormat="1" applyFont="1" applyAlignment="1">
      <alignment horizontal="center"/>
    </xf>
    <xf numFmtId="0" fontId="11" fillId="0" borderId="0" xfId="0" applyNumberFormat="1" applyFont="1" applyAlignment="1">
      <alignment horizontal="center"/>
    </xf>
    <xf numFmtId="1" fontId="14" fillId="0" borderId="5" xfId="0" applyNumberFormat="1" applyFont="1" applyBorder="1" applyAlignment="1">
      <alignment horizontal="left" vertical="top" wrapText="1"/>
    </xf>
    <xf numFmtId="49" fontId="14" fillId="0" borderId="5" xfId="4" applyNumberFormat="1" applyFont="1" applyBorder="1" applyAlignment="1">
      <alignment horizontal="center"/>
    </xf>
    <xf numFmtId="166" fontId="14" fillId="0" borderId="5" xfId="4" applyNumberFormat="1" applyFont="1" applyBorder="1" applyAlignment="1">
      <alignment horizontal="center"/>
    </xf>
    <xf numFmtId="49" fontId="14" fillId="0" borderId="5" xfId="4" applyNumberFormat="1" applyFont="1" applyBorder="1" applyAlignment="1">
      <alignment horizontal="left"/>
    </xf>
    <xf numFmtId="49" fontId="13" fillId="0" borderId="5" xfId="4" applyNumberFormat="1" applyFont="1" applyBorder="1" applyAlignment="1">
      <alignment horizontal="left"/>
    </xf>
    <xf numFmtId="166" fontId="13" fillId="0" borderId="5" xfId="4" applyNumberFormat="1" applyFont="1" applyBorder="1" applyAlignment="1">
      <alignment horizontal="center"/>
    </xf>
    <xf numFmtId="1" fontId="13" fillId="0" borderId="5" xfId="0" applyNumberFormat="1" applyFont="1" applyBorder="1" applyAlignment="1">
      <alignment horizontal="left" vertical="top" wrapText="1"/>
    </xf>
    <xf numFmtId="168" fontId="13" fillId="0" borderId="5" xfId="4" applyNumberFormat="1" applyFont="1" applyBorder="1" applyAlignment="1">
      <alignment horizontal="center"/>
    </xf>
    <xf numFmtId="1" fontId="36" fillId="0" borderId="5" xfId="0" applyNumberFormat="1" applyFont="1" applyBorder="1" applyAlignment="1">
      <alignment horizontal="left" vertical="top" wrapText="1"/>
    </xf>
    <xf numFmtId="1" fontId="13" fillId="0" borderId="7" xfId="0" applyNumberFormat="1" applyFont="1" applyBorder="1" applyAlignment="1">
      <alignment horizontal="left" vertical="top" wrapText="1"/>
    </xf>
    <xf numFmtId="49" fontId="13" fillId="0" borderId="7" xfId="4" applyNumberFormat="1" applyFont="1" applyBorder="1" applyAlignment="1">
      <alignment horizontal="left"/>
    </xf>
    <xf numFmtId="49" fontId="13" fillId="0" borderId="7" xfId="4" applyNumberFormat="1" applyFont="1" applyBorder="1"/>
    <xf numFmtId="166" fontId="13" fillId="0" borderId="7" xfId="4" applyNumberFormat="1" applyFont="1" applyBorder="1" applyAlignment="1">
      <alignment horizontal="center"/>
    </xf>
    <xf numFmtId="166" fontId="13" fillId="0" borderId="0" xfId="4" applyNumberFormat="1" applyFont="1" applyAlignment="1">
      <alignment horizontal="center"/>
    </xf>
    <xf numFmtId="1" fontId="13" fillId="0" borderId="8" xfId="0" applyNumberFormat="1" applyFont="1" applyBorder="1" applyAlignment="1">
      <alignment horizontal="left" vertical="top" wrapText="1"/>
    </xf>
    <xf numFmtId="49" fontId="13" fillId="0" borderId="8" xfId="4" applyNumberFormat="1" applyFont="1" applyBorder="1" applyAlignment="1">
      <alignment horizontal="left"/>
    </xf>
    <xf numFmtId="49" fontId="13" fillId="0" borderId="8" xfId="4" applyNumberFormat="1" applyFont="1" applyBorder="1" applyAlignment="1">
      <alignment horizontal="left" wrapText="1"/>
    </xf>
    <xf numFmtId="49" fontId="13" fillId="0" borderId="8" xfId="4" applyNumberFormat="1" applyFont="1" applyBorder="1"/>
    <xf numFmtId="168" fontId="13" fillId="0" borderId="8" xfId="4" applyNumberFormat="1" applyFont="1" applyBorder="1" applyAlignment="1">
      <alignment horizontal="center"/>
    </xf>
    <xf numFmtId="49" fontId="13" fillId="0" borderId="5" xfId="4" applyNumberFormat="1" applyFont="1" applyBorder="1" applyAlignment="1">
      <alignment horizontal="left" wrapText="1"/>
    </xf>
    <xf numFmtId="0" fontId="13" fillId="0" borderId="0" xfId="0" applyNumberFormat="1" applyFont="1" applyAlignment="1">
      <alignment horizontal="left" vertical="top" wrapText="1"/>
    </xf>
    <xf numFmtId="0" fontId="13" fillId="0" borderId="5" xfId="0" applyNumberFormat="1" applyFont="1" applyBorder="1" applyAlignment="1">
      <alignment horizontal="left" vertical="top" wrapText="1"/>
    </xf>
    <xf numFmtId="2" fontId="13" fillId="0" borderId="5" xfId="0" applyNumberFormat="1" applyFont="1" applyBorder="1" applyAlignment="1">
      <alignment horizontal="left" vertical="top" wrapText="1"/>
    </xf>
    <xf numFmtId="49" fontId="13" fillId="0" borderId="5" xfId="4" applyNumberFormat="1" applyFont="1" applyBorder="1" applyAlignment="1">
      <alignment vertical="center"/>
    </xf>
    <xf numFmtId="166" fontId="13" fillId="0" borderId="5" xfId="4" applyNumberFormat="1" applyFont="1" applyBorder="1" applyAlignment="1">
      <alignment horizontal="center" vertical="center"/>
    </xf>
    <xf numFmtId="165" fontId="13" fillId="0" borderId="5" xfId="0" applyFont="1" applyBorder="1" applyAlignment="1">
      <alignment horizontal="left" vertical="top" wrapText="1"/>
    </xf>
    <xf numFmtId="49" fontId="13" fillId="0" borderId="6" xfId="4" applyNumberFormat="1" applyFont="1" applyBorder="1" applyAlignment="1">
      <alignment horizontal="left"/>
    </xf>
    <xf numFmtId="49" fontId="13" fillId="0" borderId="5" xfId="0" applyNumberFormat="1" applyFont="1" applyBorder="1" applyAlignment="1">
      <alignment horizontal="left" vertical="top" wrapText="1"/>
    </xf>
    <xf numFmtId="0" fontId="13" fillId="0" borderId="7" xfId="0" applyNumberFormat="1" applyFont="1" applyBorder="1" applyAlignment="1">
      <alignment horizontal="left" vertical="top" wrapText="1"/>
    </xf>
    <xf numFmtId="49" fontId="13" fillId="0" borderId="1" xfId="0" applyNumberFormat="1" applyFont="1" applyBorder="1" applyAlignment="1">
      <alignment horizontal="left" wrapText="1"/>
    </xf>
    <xf numFmtId="49" fontId="13" fillId="0" borderId="5" xfId="4" applyNumberFormat="1" applyFont="1" applyBorder="1" applyAlignment="1">
      <alignment horizontal="center"/>
    </xf>
    <xf numFmtId="0" fontId="13" fillId="0" borderId="5" xfId="4" applyFont="1" applyBorder="1" applyAlignment="1">
      <alignment horizontal="left" wrapText="1"/>
    </xf>
    <xf numFmtId="0" fontId="13" fillId="0" borderId="5" xfId="278" applyFont="1" applyBorder="1" applyAlignment="1">
      <alignment horizontal="left" vertical="top" wrapText="1"/>
    </xf>
    <xf numFmtId="0" fontId="14" fillId="0" borderId="5" xfId="0" applyNumberFormat="1" applyFont="1" applyBorder="1" applyAlignment="1">
      <alignment horizontal="left" vertical="top" wrapText="1"/>
    </xf>
    <xf numFmtId="0" fontId="13" fillId="0" borderId="5" xfId="0" applyNumberFormat="1" applyFont="1" applyBorder="1" applyAlignment="1">
      <alignment horizontal="left" wrapText="1"/>
    </xf>
    <xf numFmtId="0" fontId="13" fillId="0" borderId="5" xfId="4" applyFont="1" applyBorder="1" applyAlignment="1">
      <alignment horizontal="left"/>
    </xf>
    <xf numFmtId="4" fontId="13" fillId="0" borderId="5" xfId="4" applyNumberFormat="1" applyFont="1" applyBorder="1" applyAlignment="1">
      <alignment horizontal="center"/>
    </xf>
    <xf numFmtId="49" fontId="13" fillId="0" borderId="0" xfId="0" applyNumberFormat="1" applyFont="1" applyAlignment="1">
      <alignment horizontal="left" vertical="top" wrapText="1"/>
    </xf>
    <xf numFmtId="165" fontId="13" fillId="0" borderId="0" xfId="0" applyFont="1">
      <alignment vertical="top" wrapText="1"/>
    </xf>
    <xf numFmtId="165" fontId="74" fillId="0" borderId="0" xfId="0" applyFont="1" applyAlignment="1">
      <alignment horizontal="center" vertical="top" wrapText="1"/>
    </xf>
    <xf numFmtId="0" fontId="13" fillId="0" borderId="0" xfId="0" applyNumberFormat="1" applyFont="1" applyAlignment="1">
      <alignment horizontal="right" vertical="top" wrapText="1"/>
    </xf>
    <xf numFmtId="0" fontId="14" fillId="0" borderId="0" xfId="0" applyNumberFormat="1" applyFont="1" applyAlignment="1">
      <alignment horizontal="center" vertical="top" wrapText="1"/>
    </xf>
    <xf numFmtId="0" fontId="14" fillId="0" borderId="1" xfId="0" applyNumberFormat="1" applyFont="1" applyBorder="1" applyAlignment="1">
      <alignment horizontal="center" vertical="center" wrapText="1"/>
    </xf>
    <xf numFmtId="0" fontId="14" fillId="0" borderId="1" xfId="0" applyNumberFormat="1" applyFont="1" applyBorder="1" applyAlignment="1">
      <alignment horizontal="center" wrapText="1"/>
    </xf>
    <xf numFmtId="0" fontId="13" fillId="0" borderId="1" xfId="0" applyNumberFormat="1" applyFont="1" applyBorder="1" applyAlignment="1">
      <alignment horizontal="left" wrapText="1"/>
    </xf>
    <xf numFmtId="49" fontId="14" fillId="0" borderId="1" xfId="0" applyNumberFormat="1" applyFont="1" applyBorder="1" applyAlignment="1">
      <alignment horizontal="left" wrapText="1"/>
    </xf>
    <xf numFmtId="49" fontId="13" fillId="0" borderId="9" xfId="0" applyNumberFormat="1" applyFont="1" applyBorder="1" applyAlignment="1">
      <alignment horizontal="left" wrapText="1"/>
    </xf>
    <xf numFmtId="49" fontId="13" fillId="0" borderId="5" xfId="0" applyNumberFormat="1" applyFont="1" applyBorder="1" applyAlignment="1">
      <alignment horizontal="left" wrapText="1"/>
    </xf>
    <xf numFmtId="49" fontId="13" fillId="0" borderId="10" xfId="0" applyNumberFormat="1" applyFont="1" applyBorder="1" applyAlignment="1">
      <alignment horizontal="left" wrapText="1"/>
    </xf>
    <xf numFmtId="0" fontId="73" fillId="0" borderId="5" xfId="0" applyNumberFormat="1" applyFont="1" applyBorder="1" applyAlignment="1">
      <alignment horizontal="left" vertical="top" wrapText="1"/>
    </xf>
    <xf numFmtId="0" fontId="13" fillId="0" borderId="8" xfId="0" applyNumberFormat="1" applyFont="1" applyBorder="1" applyAlignment="1">
      <alignment horizontal="left" vertical="top" wrapText="1"/>
    </xf>
    <xf numFmtId="0" fontId="13" fillId="0" borderId="5" xfId="5" applyFont="1" applyBorder="1" applyAlignment="1">
      <alignment horizontal="left" vertical="top" wrapText="1"/>
    </xf>
    <xf numFmtId="49" fontId="13" fillId="0" borderId="0" xfId="0" applyNumberFormat="1" applyFont="1">
      <alignment vertical="top" wrapText="1"/>
    </xf>
    <xf numFmtId="49" fontId="37" fillId="0" borderId="5" xfId="4" applyNumberFormat="1" applyFont="1" applyBorder="1" applyAlignment="1">
      <alignment horizontal="center"/>
    </xf>
    <xf numFmtId="166" fontId="37" fillId="0" borderId="5" xfId="4" applyNumberFormat="1" applyFont="1" applyBorder="1" applyAlignment="1">
      <alignment horizontal="center"/>
    </xf>
    <xf numFmtId="1" fontId="37" fillId="0" borderId="5" xfId="4" applyNumberFormat="1" applyFont="1" applyBorder="1" applyAlignment="1">
      <alignment horizontal="left" vertical="top" wrapText="1"/>
    </xf>
    <xf numFmtId="49" fontId="37" fillId="0" borderId="5" xfId="4" applyNumberFormat="1" applyFont="1" applyBorder="1" applyAlignment="1">
      <alignment horizontal="left"/>
    </xf>
    <xf numFmtId="49" fontId="36" fillId="0" borderId="5" xfId="4" applyNumberFormat="1" applyFont="1" applyBorder="1" applyAlignment="1">
      <alignment horizontal="left"/>
    </xf>
    <xf numFmtId="49" fontId="36" fillId="0" borderId="5" xfId="4" applyNumberFormat="1" applyFont="1" applyBorder="1"/>
    <xf numFmtId="166" fontId="36" fillId="0" borderId="5" xfId="4" applyNumberFormat="1" applyFont="1" applyBorder="1" applyAlignment="1">
      <alignment horizontal="center"/>
    </xf>
    <xf numFmtId="1" fontId="36" fillId="0" borderId="5" xfId="4" applyNumberFormat="1" applyFont="1" applyBorder="1" applyAlignment="1">
      <alignment horizontal="left" vertical="top" wrapText="1"/>
    </xf>
    <xf numFmtId="1" fontId="13" fillId="0" borderId="5" xfId="4" applyNumberFormat="1" applyFont="1" applyBorder="1" applyAlignment="1">
      <alignment horizontal="left" vertical="top" wrapText="1"/>
    </xf>
    <xf numFmtId="0" fontId="36" fillId="0" borderId="5" xfId="4" applyFont="1" applyBorder="1" applyAlignment="1">
      <alignment horizontal="left" vertical="top" wrapText="1"/>
    </xf>
    <xf numFmtId="49" fontId="36" fillId="0" borderId="5" xfId="4" applyNumberFormat="1" applyFont="1" applyBorder="1" applyAlignment="1">
      <alignment horizontal="left" wrapText="1"/>
    </xf>
    <xf numFmtId="1" fontId="38" fillId="0" borderId="5" xfId="4" applyNumberFormat="1" applyFont="1" applyBorder="1" applyAlignment="1">
      <alignment horizontal="left" vertical="top" wrapText="1"/>
    </xf>
    <xf numFmtId="168" fontId="36" fillId="0" borderId="5" xfId="4" applyNumberFormat="1" applyFont="1" applyBorder="1" applyAlignment="1">
      <alignment horizontal="center"/>
    </xf>
    <xf numFmtId="0" fontId="36" fillId="0" borderId="0" xfId="5" applyFont="1" applyAlignment="1">
      <alignment horizontal="left" vertical="top" wrapText="1"/>
    </xf>
    <xf numFmtId="49" fontId="33" fillId="0" borderId="5" xfId="4" applyNumberFormat="1" applyFont="1" applyBorder="1" applyAlignment="1">
      <alignment horizontal="center"/>
    </xf>
    <xf numFmtId="2" fontId="36" fillId="0" borderId="5" xfId="3" applyNumberFormat="1" applyFont="1" applyBorder="1" applyAlignment="1">
      <alignment horizontal="left" vertical="top" wrapText="1"/>
    </xf>
    <xf numFmtId="49" fontId="36" fillId="0" borderId="5" xfId="4" applyNumberFormat="1" applyFont="1" applyBorder="1" applyAlignment="1">
      <alignment horizontal="left" vertical="center"/>
    </xf>
    <xf numFmtId="49" fontId="36" fillId="0" borderId="5" xfId="4" applyNumberFormat="1" applyFont="1" applyBorder="1" applyAlignment="1">
      <alignment vertical="center"/>
    </xf>
    <xf numFmtId="166" fontId="36" fillId="0" borderId="5" xfId="4" applyNumberFormat="1" applyFont="1" applyBorder="1" applyAlignment="1">
      <alignment horizontal="center" vertical="center"/>
    </xf>
    <xf numFmtId="166" fontId="36" fillId="0" borderId="7" xfId="4" applyNumberFormat="1" applyFont="1" applyBorder="1" applyAlignment="1">
      <alignment horizontal="center"/>
    </xf>
    <xf numFmtId="49" fontId="36" fillId="0" borderId="5" xfId="3" applyNumberFormat="1" applyFont="1" applyBorder="1" applyAlignment="1">
      <alignment vertical="center" wrapText="1"/>
    </xf>
    <xf numFmtId="0" fontId="13" fillId="0" borderId="5" xfId="4" applyFont="1" applyBorder="1" applyAlignment="1">
      <alignment horizontal="left" vertical="top" wrapText="1"/>
    </xf>
    <xf numFmtId="0" fontId="37" fillId="0" borderId="5" xfId="4" applyFont="1" applyBorder="1" applyAlignment="1">
      <alignment horizontal="left" vertical="top" wrapText="1"/>
    </xf>
    <xf numFmtId="0" fontId="36" fillId="0" borderId="5" xfId="4" applyFont="1" applyBorder="1" applyAlignment="1">
      <alignment horizontal="left"/>
    </xf>
    <xf numFmtId="0" fontId="37" fillId="0" borderId="1" xfId="0" applyNumberFormat="1" applyFont="1" applyBorder="1" applyAlignment="1">
      <alignment horizontal="left" wrapText="1"/>
    </xf>
    <xf numFmtId="0" fontId="36" fillId="0" borderId="1" xfId="0" applyNumberFormat="1" applyFont="1" applyBorder="1" applyAlignment="1">
      <alignment horizontal="left" wrapText="1"/>
    </xf>
    <xf numFmtId="49" fontId="37" fillId="0" borderId="1" xfId="0" applyNumberFormat="1" applyFont="1" applyBorder="1" applyAlignment="1">
      <alignment horizontal="left" wrapText="1"/>
    </xf>
    <xf numFmtId="49" fontId="36" fillId="0" borderId="1" xfId="0" applyNumberFormat="1" applyFont="1" applyBorder="1" applyAlignment="1">
      <alignment horizontal="left" wrapText="1"/>
    </xf>
    <xf numFmtId="49" fontId="36" fillId="0" borderId="5" xfId="3" applyNumberFormat="1" applyFont="1" applyBorder="1" applyAlignment="1">
      <alignment horizontal="left" vertical="top" wrapText="1"/>
    </xf>
    <xf numFmtId="0" fontId="36" fillId="0" borderId="5" xfId="0" applyNumberFormat="1" applyFont="1" applyBorder="1" applyAlignment="1">
      <alignment horizontal="left" vertical="top" wrapText="1"/>
    </xf>
    <xf numFmtId="0" fontId="36" fillId="0" borderId="5" xfId="224" applyFont="1" applyBorder="1" applyAlignment="1">
      <alignment horizontal="left" vertical="top" wrapText="1"/>
    </xf>
    <xf numFmtId="0" fontId="36" fillId="0" borderId="5" xfId="5" applyFont="1" applyBorder="1" applyAlignment="1">
      <alignment horizontal="left" vertical="top" wrapText="1"/>
    </xf>
    <xf numFmtId="0" fontId="36" fillId="0" borderId="7" xfId="5" applyFont="1" applyBorder="1" applyAlignment="1">
      <alignment horizontal="left" vertical="top" wrapText="1"/>
    </xf>
    <xf numFmtId="0" fontId="13" fillId="0" borderId="8" xfId="4" applyFont="1" applyBorder="1" applyAlignment="1">
      <alignment horizontal="left" vertical="top" wrapText="1"/>
    </xf>
    <xf numFmtId="0" fontId="14" fillId="0" borderId="9" xfId="0" applyNumberFormat="1" applyFont="1" applyBorder="1" applyAlignment="1">
      <alignment horizontal="center" vertical="top" wrapText="1"/>
    </xf>
    <xf numFmtId="0" fontId="75" fillId="0" borderId="5" xfId="0" applyNumberFormat="1" applyFont="1" applyBorder="1" applyAlignment="1">
      <alignment horizontal="left" wrapText="1"/>
    </xf>
    <xf numFmtId="0" fontId="38" fillId="0" borderId="5" xfId="0" applyNumberFormat="1" applyFont="1" applyBorder="1" applyAlignment="1">
      <alignment horizontal="left" wrapText="1"/>
    </xf>
    <xf numFmtId="166" fontId="75" fillId="0" borderId="5" xfId="0" applyNumberFormat="1" applyFont="1" applyBorder="1" applyAlignment="1">
      <alignment horizontal="right" wrapText="1"/>
    </xf>
    <xf numFmtId="1" fontId="38" fillId="0" borderId="5" xfId="194" applyNumberFormat="1" applyFont="1" applyBorder="1" applyAlignment="1">
      <alignment horizontal="left" vertical="top" wrapText="1"/>
    </xf>
    <xf numFmtId="49" fontId="38" fillId="0" borderId="5" xfId="0" applyNumberFormat="1" applyFont="1" applyBorder="1" applyAlignment="1"/>
    <xf numFmtId="49" fontId="38" fillId="0" borderId="5" xfId="196" applyNumberFormat="1" applyFont="1" applyBorder="1" applyAlignment="1">
      <alignment horizontal="left" wrapText="1"/>
    </xf>
    <xf numFmtId="49" fontId="38" fillId="0" borderId="5" xfId="195" applyNumberFormat="1" applyFont="1" applyBorder="1"/>
    <xf numFmtId="166" fontId="38" fillId="0" borderId="5" xfId="0" applyNumberFormat="1" applyFont="1" applyBorder="1" applyAlignment="1">
      <alignment horizontal="right" wrapText="1"/>
    </xf>
    <xf numFmtId="49" fontId="38" fillId="0" borderId="5" xfId="198" applyNumberFormat="1" applyFont="1" applyBorder="1" applyAlignment="1">
      <alignment horizontal="left" wrapText="1"/>
    </xf>
    <xf numFmtId="49" fontId="38" fillId="0" borderId="5" xfId="197" applyNumberFormat="1" applyFont="1" applyBorder="1" applyAlignment="1">
      <alignment horizontal="left"/>
    </xf>
    <xf numFmtId="4" fontId="38" fillId="0" borderId="5" xfId="0" applyNumberFormat="1" applyFont="1" applyBorder="1" applyAlignment="1">
      <alignment horizontal="right" wrapText="1"/>
    </xf>
    <xf numFmtId="49" fontId="38" fillId="0" borderId="5" xfId="197" applyNumberFormat="1" applyFont="1" applyBorder="1"/>
    <xf numFmtId="49" fontId="38" fillId="0" borderId="5" xfId="200" applyNumberFormat="1" applyFont="1" applyBorder="1" applyAlignment="1">
      <alignment horizontal="left" wrapText="1"/>
    </xf>
    <xf numFmtId="49" fontId="38" fillId="0" borderId="5" xfId="199" applyNumberFormat="1" applyFont="1" applyBorder="1"/>
    <xf numFmtId="49" fontId="38" fillId="0" borderId="5" xfId="204" applyNumberFormat="1" applyFont="1" applyBorder="1" applyAlignment="1">
      <alignment horizontal="left" wrapText="1"/>
    </xf>
    <xf numFmtId="49" fontId="38" fillId="0" borderId="5" xfId="203" applyNumberFormat="1" applyFont="1" applyBorder="1" applyAlignment="1">
      <alignment horizontal="left"/>
    </xf>
    <xf numFmtId="49" fontId="38" fillId="0" borderId="5" xfId="203" applyNumberFormat="1" applyFont="1" applyBorder="1"/>
    <xf numFmtId="49" fontId="38" fillId="0" borderId="5" xfId="206" applyNumberFormat="1" applyFont="1" applyBorder="1" applyAlignment="1">
      <alignment horizontal="left" wrapText="1"/>
    </xf>
    <xf numFmtId="49" fontId="38" fillId="0" borderId="5" xfId="205" applyNumberFormat="1" applyFont="1" applyBorder="1"/>
    <xf numFmtId="49" fontId="38" fillId="0" borderId="5" xfId="205" applyNumberFormat="1" applyFont="1" applyBorder="1" applyAlignment="1">
      <alignment horizontal="left"/>
    </xf>
    <xf numFmtId="49" fontId="38" fillId="0" borderId="5" xfId="210" applyNumberFormat="1" applyFont="1" applyBorder="1" applyAlignment="1">
      <alignment horizontal="left" wrapText="1"/>
    </xf>
    <xf numFmtId="49" fontId="38" fillId="0" borderId="5" xfId="209" applyNumberFormat="1" applyFont="1" applyBorder="1"/>
    <xf numFmtId="49" fontId="38" fillId="0" borderId="5" xfId="212" applyNumberFormat="1" applyFont="1" applyBorder="1" applyAlignment="1">
      <alignment horizontal="left" wrapText="1"/>
    </xf>
    <xf numFmtId="49" fontId="38" fillId="0" borderId="5" xfId="211" applyNumberFormat="1" applyFont="1" applyBorder="1"/>
    <xf numFmtId="49" fontId="38" fillId="0" borderId="5" xfId="214" applyNumberFormat="1" applyFont="1" applyBorder="1" applyAlignment="1">
      <alignment horizontal="left" wrapText="1"/>
    </xf>
    <xf numFmtId="49" fontId="38" fillId="0" borderId="5" xfId="213" applyNumberFormat="1" applyFont="1" applyBorder="1"/>
    <xf numFmtId="49" fontId="38" fillId="0" borderId="5" xfId="216" applyNumberFormat="1" applyFont="1" applyBorder="1" applyAlignment="1">
      <alignment horizontal="left" wrapText="1"/>
    </xf>
    <xf numFmtId="49" fontId="38" fillId="0" borderId="5" xfId="215" applyNumberFormat="1" applyFont="1" applyBorder="1"/>
    <xf numFmtId="49" fontId="38" fillId="0" borderId="5" xfId="4" applyNumberFormat="1" applyFont="1" applyBorder="1"/>
    <xf numFmtId="49" fontId="38" fillId="0" borderId="5" xfId="296" applyNumberFormat="1" applyFont="1" applyBorder="1" applyAlignment="1"/>
    <xf numFmtId="49" fontId="38" fillId="0" borderId="5" xfId="218" applyNumberFormat="1" applyFont="1" applyBorder="1" applyAlignment="1">
      <alignment horizontal="left" wrapText="1"/>
    </xf>
    <xf numFmtId="49" fontId="38" fillId="0" borderId="5" xfId="217" applyNumberFormat="1" applyFont="1" applyBorder="1"/>
    <xf numFmtId="49" fontId="75" fillId="0" borderId="5" xfId="218" applyNumberFormat="1" applyFont="1" applyBorder="1" applyAlignment="1">
      <alignment horizontal="left" wrapText="1"/>
    </xf>
    <xf numFmtId="49" fontId="38" fillId="0" borderId="5" xfId="222" applyNumberFormat="1" applyFont="1" applyBorder="1" applyAlignment="1">
      <alignment horizontal="left" wrapText="1"/>
    </xf>
    <xf numFmtId="49" fontId="38" fillId="0" borderId="5" xfId="221" applyNumberFormat="1" applyFont="1" applyBorder="1"/>
    <xf numFmtId="49" fontId="38" fillId="0" borderId="5" xfId="226" applyNumberFormat="1" applyFont="1" applyBorder="1" applyAlignment="1">
      <alignment horizontal="left" wrapText="1"/>
    </xf>
    <xf numFmtId="49" fontId="38" fillId="0" borderId="5" xfId="225" applyNumberFormat="1" applyFont="1" applyBorder="1"/>
    <xf numFmtId="49" fontId="38" fillId="0" borderId="5" xfId="229" applyNumberFormat="1" applyFont="1" applyBorder="1" applyAlignment="1">
      <alignment horizontal="left" wrapText="1"/>
    </xf>
    <xf numFmtId="49" fontId="38" fillId="0" borderId="5" xfId="228" applyNumberFormat="1" applyFont="1" applyBorder="1"/>
    <xf numFmtId="49" fontId="38" fillId="0" borderId="5" xfId="233" applyNumberFormat="1" applyFont="1" applyBorder="1" applyAlignment="1">
      <alignment horizontal="left" wrapText="1"/>
    </xf>
    <xf numFmtId="49" fontId="38" fillId="0" borderId="5" xfId="232" applyNumberFormat="1" applyFont="1" applyBorder="1"/>
    <xf numFmtId="49" fontId="38" fillId="0" borderId="5" xfId="236" applyNumberFormat="1" applyFont="1" applyBorder="1" applyAlignment="1">
      <alignment horizontal="left" wrapText="1"/>
    </xf>
    <xf numFmtId="49" fontId="38" fillId="0" borderId="5" xfId="235" applyNumberFormat="1" applyFont="1" applyBorder="1"/>
    <xf numFmtId="49" fontId="38" fillId="0" borderId="5" xfId="238" applyNumberFormat="1" applyFont="1" applyBorder="1" applyAlignment="1">
      <alignment horizontal="left" wrapText="1"/>
    </xf>
    <xf numFmtId="49" fontId="38" fillId="0" borderId="5" xfId="237" applyNumberFormat="1" applyFont="1" applyBorder="1"/>
    <xf numFmtId="49" fontId="38" fillId="0" borderId="5" xfId="241" applyNumberFormat="1" applyFont="1" applyBorder="1" applyAlignment="1">
      <alignment horizontal="left" wrapText="1"/>
    </xf>
    <xf numFmtId="49" fontId="38" fillId="0" borderId="5" xfId="240" applyNumberFormat="1" applyFont="1" applyBorder="1"/>
    <xf numFmtId="49" fontId="38" fillId="0" borderId="5" xfId="243" applyNumberFormat="1" applyFont="1" applyBorder="1" applyAlignment="1">
      <alignment horizontal="left" wrapText="1"/>
    </xf>
    <xf numFmtId="49" fontId="38" fillId="0" borderId="5" xfId="242" applyNumberFormat="1" applyFont="1" applyBorder="1"/>
    <xf numFmtId="49" fontId="38" fillId="0" borderId="5" xfId="245" applyNumberFormat="1" applyFont="1" applyBorder="1" applyAlignment="1">
      <alignment horizontal="left" wrapText="1"/>
    </xf>
    <xf numFmtId="49" fontId="38" fillId="0" borderId="5" xfId="244" applyNumberFormat="1" applyFont="1" applyBorder="1"/>
    <xf numFmtId="170" fontId="38" fillId="0" borderId="5" xfId="0" applyNumberFormat="1" applyFont="1" applyBorder="1" applyAlignment="1">
      <alignment wrapText="1"/>
    </xf>
    <xf numFmtId="49" fontId="38" fillId="0" borderId="5" xfId="249" applyNumberFormat="1" applyFont="1" applyBorder="1" applyAlignment="1">
      <alignment horizontal="left" wrapText="1"/>
    </xf>
    <xf numFmtId="49" fontId="38" fillId="0" borderId="5" xfId="248" applyNumberFormat="1" applyFont="1" applyBorder="1"/>
    <xf numFmtId="168" fontId="38" fillId="0" borderId="5" xfId="0" applyNumberFormat="1" applyFont="1" applyBorder="1" applyAlignment="1">
      <alignment wrapText="1"/>
    </xf>
    <xf numFmtId="2" fontId="38" fillId="0" borderId="5" xfId="0" applyNumberFormat="1" applyFont="1" applyBorder="1" applyAlignment="1">
      <alignment horizontal="right" wrapText="1"/>
    </xf>
    <xf numFmtId="49" fontId="38" fillId="0" borderId="5" xfId="248" applyNumberFormat="1" applyFont="1" applyBorder="1" applyAlignment="1">
      <alignment horizontal="left"/>
    </xf>
    <xf numFmtId="49" fontId="38" fillId="0" borderId="5" xfId="254" applyNumberFormat="1" applyFont="1" applyBorder="1" applyAlignment="1">
      <alignment horizontal="left" wrapText="1"/>
    </xf>
    <xf numFmtId="49" fontId="38" fillId="0" borderId="5" xfId="253" applyNumberFormat="1" applyFont="1" applyBorder="1"/>
    <xf numFmtId="49" fontId="38" fillId="0" borderId="5" xfId="262" applyNumberFormat="1" applyFont="1" applyBorder="1" applyAlignment="1">
      <alignment horizontal="left" wrapText="1"/>
    </xf>
    <xf numFmtId="49" fontId="38" fillId="0" borderId="5" xfId="261" applyNumberFormat="1" applyFont="1" applyBorder="1"/>
    <xf numFmtId="49" fontId="38" fillId="0" borderId="5" xfId="264" applyNumberFormat="1" applyFont="1" applyBorder="1" applyAlignment="1">
      <alignment horizontal="left" wrapText="1"/>
    </xf>
    <xf numFmtId="49" fontId="38" fillId="0" borderId="5" xfId="263" applyNumberFormat="1" applyFont="1" applyBorder="1"/>
    <xf numFmtId="49" fontId="38" fillId="0" borderId="5" xfId="266" applyNumberFormat="1" applyFont="1" applyBorder="1" applyAlignment="1">
      <alignment horizontal="left" wrapText="1"/>
    </xf>
    <xf numFmtId="49" fontId="38" fillId="0" borderId="5" xfId="265" applyNumberFormat="1" applyFont="1" applyBorder="1"/>
    <xf numFmtId="49" fontId="38" fillId="0" borderId="5" xfId="267" applyNumberFormat="1" applyFont="1" applyBorder="1" applyAlignment="1">
      <alignment horizontal="left" wrapText="1"/>
    </xf>
    <xf numFmtId="49" fontId="38" fillId="0" borderId="5" xfId="268" applyNumberFormat="1" applyFont="1" applyBorder="1"/>
    <xf numFmtId="49" fontId="38" fillId="0" borderId="5" xfId="271" applyNumberFormat="1" applyFont="1" applyBorder="1" applyAlignment="1">
      <alignment horizontal="left" wrapText="1"/>
    </xf>
    <xf numFmtId="49" fontId="38" fillId="0" borderId="5" xfId="270" applyNumberFormat="1" applyFont="1" applyBorder="1"/>
    <xf numFmtId="49" fontId="38" fillId="0" borderId="5" xfId="256" applyNumberFormat="1" applyFont="1" applyBorder="1" applyAlignment="1">
      <alignment horizontal="left" wrapText="1"/>
    </xf>
    <xf numFmtId="49" fontId="38" fillId="0" borderId="5" xfId="255" applyNumberFormat="1" applyFont="1" applyBorder="1"/>
    <xf numFmtId="49" fontId="38" fillId="0" borderId="5" xfId="258" applyNumberFormat="1" applyFont="1" applyBorder="1" applyAlignment="1">
      <alignment horizontal="left" wrapText="1"/>
    </xf>
    <xf numFmtId="49" fontId="38" fillId="0" borderId="5" xfId="257" applyNumberFormat="1" applyFont="1" applyBorder="1"/>
    <xf numFmtId="49" fontId="38" fillId="0" borderId="5" xfId="260" applyNumberFormat="1" applyFont="1" applyBorder="1" applyAlignment="1">
      <alignment horizontal="left" wrapText="1"/>
    </xf>
    <xf numFmtId="49" fontId="38" fillId="0" borderId="5" xfId="259" applyNumberFormat="1" applyFont="1" applyBorder="1"/>
    <xf numFmtId="49" fontId="75" fillId="0" borderId="5" xfId="260" applyNumberFormat="1" applyFont="1" applyBorder="1" applyAlignment="1">
      <alignment horizontal="left" wrapText="1"/>
    </xf>
    <xf numFmtId="49" fontId="38" fillId="0" borderId="0" xfId="260" applyNumberFormat="1" applyFont="1" applyAlignment="1">
      <alignment horizontal="left" wrapText="1"/>
    </xf>
    <xf numFmtId="49" fontId="38" fillId="0" borderId="5" xfId="275" applyNumberFormat="1" applyFont="1" applyBorder="1" applyAlignment="1">
      <alignment horizontal="left" wrapText="1"/>
    </xf>
    <xf numFmtId="49" fontId="38" fillId="0" borderId="5" xfId="274" applyNumberFormat="1" applyFont="1" applyBorder="1"/>
    <xf numFmtId="49" fontId="38" fillId="0" borderId="6" xfId="275" applyNumberFormat="1" applyFont="1" applyBorder="1" applyAlignment="1">
      <alignment horizontal="left" wrapText="1"/>
    </xf>
    <xf numFmtId="1" fontId="38" fillId="0" borderId="5" xfId="0" applyNumberFormat="1" applyFont="1" applyBorder="1" applyAlignment="1">
      <alignment horizontal="left" vertical="top" wrapText="1"/>
    </xf>
    <xf numFmtId="0" fontId="38" fillId="0" borderId="5" xfId="278" applyFont="1" applyBorder="1" applyAlignment="1">
      <alignment horizontal="left" vertical="top" wrapText="1"/>
    </xf>
    <xf numFmtId="49" fontId="38" fillId="0" borderId="5" xfId="279" applyNumberFormat="1" applyFont="1" applyBorder="1" applyAlignment="1">
      <alignment horizontal="left" wrapText="1"/>
    </xf>
    <xf numFmtId="49" fontId="38" fillId="0" borderId="5" xfId="278" applyNumberFormat="1" applyFont="1" applyBorder="1" applyAlignment="1">
      <alignment horizontal="left"/>
    </xf>
    <xf numFmtId="1" fontId="13" fillId="0" borderId="5" xfId="221" applyNumberFormat="1" applyFont="1" applyBorder="1" applyAlignment="1">
      <alignment horizontal="left" vertical="top" wrapText="1"/>
    </xf>
    <xf numFmtId="49" fontId="38" fillId="0" borderId="5" xfId="281" applyNumberFormat="1" applyFont="1" applyBorder="1" applyAlignment="1">
      <alignment horizontal="left" wrapText="1"/>
    </xf>
    <xf numFmtId="49" fontId="38" fillId="0" borderId="5" xfId="280" applyNumberFormat="1" applyFont="1" applyBorder="1"/>
    <xf numFmtId="168" fontId="38" fillId="0" borderId="5" xfId="0" applyNumberFormat="1" applyFont="1" applyBorder="1" applyAlignment="1">
      <alignment horizontal="right" wrapText="1"/>
    </xf>
    <xf numFmtId="49" fontId="38" fillId="0" borderId="5" xfId="285" applyNumberFormat="1" applyFont="1" applyBorder="1" applyAlignment="1">
      <alignment horizontal="left" wrapText="1"/>
    </xf>
    <xf numFmtId="49" fontId="38" fillId="0" borderId="5" xfId="284" applyNumberFormat="1" applyFont="1" applyBorder="1" applyAlignment="1">
      <alignment horizontal="left"/>
    </xf>
    <xf numFmtId="49" fontId="38" fillId="0" borderId="5" xfId="287" applyNumberFormat="1" applyFont="1" applyBorder="1" applyAlignment="1">
      <alignment horizontal="left" wrapText="1"/>
    </xf>
    <xf numFmtId="49" fontId="38" fillId="0" borderId="5" xfId="286" applyNumberFormat="1" applyFont="1" applyBorder="1"/>
    <xf numFmtId="49" fontId="38" fillId="0" borderId="5" xfId="289" applyNumberFormat="1" applyFont="1" applyBorder="1" applyAlignment="1">
      <alignment horizontal="left" wrapText="1"/>
    </xf>
    <xf numFmtId="49" fontId="38" fillId="0" borderId="5" xfId="288" applyNumberFormat="1" applyFont="1" applyBorder="1"/>
    <xf numFmtId="49" fontId="38" fillId="0" borderId="5" xfId="292" applyNumberFormat="1" applyFont="1" applyBorder="1" applyAlignment="1">
      <alignment horizontal="left" wrapText="1"/>
    </xf>
    <xf numFmtId="49" fontId="38" fillId="0" borderId="5" xfId="290" applyNumberFormat="1" applyFont="1" applyBorder="1"/>
    <xf numFmtId="168" fontId="38" fillId="0" borderId="5" xfId="296" applyNumberFormat="1" applyFont="1" applyBorder="1" applyAlignment="1">
      <alignment horizontal="right" wrapText="1"/>
    </xf>
    <xf numFmtId="49" fontId="38" fillId="0" borderId="5" xfId="294" applyNumberFormat="1" applyFont="1" applyBorder="1" applyAlignment="1">
      <alignment horizontal="left" wrapText="1"/>
    </xf>
    <xf numFmtId="49" fontId="38" fillId="0" borderId="5" xfId="293" applyNumberFormat="1" applyFont="1" applyBorder="1"/>
    <xf numFmtId="168" fontId="38" fillId="0" borderId="5" xfId="296" applyNumberFormat="1" applyFont="1" applyBorder="1" applyAlignment="1">
      <alignment wrapText="1"/>
    </xf>
    <xf numFmtId="49" fontId="38" fillId="0" borderId="1" xfId="0" applyNumberFormat="1" applyFont="1" applyBorder="1" applyAlignment="1">
      <alignment horizontal="left" wrapText="1"/>
    </xf>
    <xf numFmtId="49" fontId="38" fillId="0" borderId="9" xfId="0" applyNumberFormat="1" applyFont="1" applyBorder="1" applyAlignment="1">
      <alignment horizontal="left" wrapText="1"/>
    </xf>
    <xf numFmtId="49" fontId="38" fillId="0" borderId="5" xfId="290" applyNumberFormat="1" applyFont="1" applyBorder="1" applyAlignment="1">
      <alignment horizontal="left"/>
    </xf>
    <xf numFmtId="49" fontId="38" fillId="0" borderId="5" xfId="290" applyNumberFormat="1" applyFont="1" applyBorder="1" applyAlignment="1">
      <alignment horizontal="center"/>
    </xf>
    <xf numFmtId="166" fontId="13" fillId="18" borderId="5" xfId="4" applyNumberFormat="1" applyFont="1" applyFill="1" applyBorder="1" applyAlignment="1">
      <alignment horizontal="center"/>
    </xf>
    <xf numFmtId="1" fontId="13" fillId="18" borderId="5" xfId="0" applyNumberFormat="1" applyFont="1" applyFill="1" applyBorder="1" applyAlignment="1">
      <alignment horizontal="left" vertical="top" wrapText="1"/>
    </xf>
    <xf numFmtId="49" fontId="13" fillId="18" borderId="5" xfId="4" applyNumberFormat="1" applyFont="1" applyFill="1" applyBorder="1" applyAlignment="1">
      <alignment horizontal="left"/>
    </xf>
    <xf numFmtId="49" fontId="13" fillId="18" borderId="1" xfId="0" applyNumberFormat="1" applyFont="1" applyFill="1" applyBorder="1" applyAlignment="1">
      <alignment horizontal="left" wrapText="1"/>
    </xf>
    <xf numFmtId="49" fontId="13" fillId="18" borderId="5" xfId="4" applyNumberFormat="1" applyFont="1" applyFill="1" applyBorder="1"/>
    <xf numFmtId="1" fontId="38" fillId="18" borderId="5" xfId="194" applyNumberFormat="1" applyFont="1" applyFill="1" applyBorder="1" applyAlignment="1">
      <alignment horizontal="left" vertical="top" wrapText="1"/>
    </xf>
    <xf numFmtId="49" fontId="38" fillId="18" borderId="5" xfId="285" applyNumberFormat="1" applyFont="1" applyFill="1" applyBorder="1" applyAlignment="1">
      <alignment horizontal="left" wrapText="1"/>
    </xf>
    <xf numFmtId="49" fontId="38" fillId="18" borderId="5" xfId="284" applyNumberFormat="1" applyFont="1" applyFill="1" applyBorder="1" applyAlignment="1">
      <alignment horizontal="left"/>
    </xf>
    <xf numFmtId="49" fontId="38" fillId="18" borderId="5" xfId="0" applyNumberFormat="1" applyFont="1" applyFill="1" applyBorder="1" applyAlignment="1"/>
    <xf numFmtId="168" fontId="38" fillId="18" borderId="5" xfId="0" applyNumberFormat="1" applyFont="1" applyFill="1" applyBorder="1" applyAlignment="1">
      <alignment wrapText="1"/>
    </xf>
    <xf numFmtId="49" fontId="38" fillId="18" borderId="5" xfId="286" applyNumberFormat="1" applyFont="1" applyFill="1" applyBorder="1"/>
    <xf numFmtId="49" fontId="38" fillId="18" borderId="5" xfId="287" applyNumberFormat="1" applyFont="1" applyFill="1" applyBorder="1" applyAlignment="1">
      <alignment horizontal="left" wrapText="1"/>
    </xf>
    <xf numFmtId="49" fontId="38" fillId="18" borderId="5" xfId="289" applyNumberFormat="1" applyFont="1" applyFill="1" applyBorder="1" applyAlignment="1">
      <alignment horizontal="left" wrapText="1"/>
    </xf>
    <xf numFmtId="49" fontId="38" fillId="18" borderId="5" xfId="288" applyNumberFormat="1" applyFont="1" applyFill="1" applyBorder="1"/>
    <xf numFmtId="49" fontId="38" fillId="18" borderId="5" xfId="266" applyNumberFormat="1" applyFont="1" applyFill="1" applyBorder="1" applyAlignment="1">
      <alignment horizontal="left" wrapText="1"/>
    </xf>
    <xf numFmtId="49" fontId="38" fillId="18" borderId="5" xfId="265" applyNumberFormat="1" applyFont="1" applyFill="1" applyBorder="1"/>
    <xf numFmtId="49" fontId="38" fillId="18" borderId="9" xfId="0" applyNumberFormat="1" applyFont="1" applyFill="1" applyBorder="1" applyAlignment="1">
      <alignment horizontal="left" wrapText="1"/>
    </xf>
    <xf numFmtId="49" fontId="38" fillId="18" borderId="75" xfId="0" applyNumberFormat="1" applyFont="1" applyFill="1" applyBorder="1" applyAlignment="1">
      <alignment horizontal="left" wrapText="1"/>
    </xf>
    <xf numFmtId="49" fontId="38" fillId="18" borderId="5" xfId="4" applyNumberFormat="1" applyFont="1" applyFill="1" applyBorder="1"/>
    <xf numFmtId="49" fontId="38" fillId="18" borderId="5" xfId="296" applyNumberFormat="1" applyFont="1" applyFill="1" applyBorder="1" applyAlignment="1"/>
    <xf numFmtId="168" fontId="38" fillId="18" borderId="5" xfId="296" applyNumberFormat="1" applyFont="1" applyFill="1" applyBorder="1" applyAlignment="1">
      <alignment wrapText="1"/>
    </xf>
    <xf numFmtId="49" fontId="38" fillId="18" borderId="1" xfId="0" applyNumberFormat="1" applyFont="1" applyFill="1" applyBorder="1" applyAlignment="1">
      <alignment horizontal="left" wrapText="1"/>
    </xf>
    <xf numFmtId="49" fontId="13" fillId="18" borderId="75" xfId="0" applyNumberFormat="1" applyFont="1" applyFill="1" applyBorder="1" applyAlignment="1">
      <alignment horizontal="left" wrapText="1"/>
    </xf>
    <xf numFmtId="49" fontId="13" fillId="18" borderId="5" xfId="0" applyNumberFormat="1" applyFont="1" applyFill="1" applyBorder="1" applyAlignment="1">
      <alignment horizontal="left" wrapText="1"/>
    </xf>
    <xf numFmtId="49" fontId="38" fillId="18" borderId="5" xfId="280" applyNumberFormat="1" applyFont="1" applyFill="1" applyBorder="1"/>
    <xf numFmtId="168" fontId="13" fillId="18" borderId="5" xfId="0" applyNumberFormat="1" applyFont="1" applyFill="1" applyBorder="1" applyAlignment="1"/>
    <xf numFmtId="4" fontId="13" fillId="18" borderId="5" xfId="4" applyNumberFormat="1" applyFont="1" applyFill="1" applyBorder="1" applyAlignment="1">
      <alignment horizontal="center"/>
    </xf>
    <xf numFmtId="0" fontId="13" fillId="18" borderId="5" xfId="0" applyNumberFormat="1" applyFont="1" applyFill="1" applyBorder="1" applyAlignment="1">
      <alignment horizontal="left" vertical="top" wrapText="1"/>
    </xf>
    <xf numFmtId="166" fontId="36" fillId="18" borderId="5" xfId="4" applyNumberFormat="1" applyFont="1" applyFill="1" applyBorder="1" applyAlignment="1">
      <alignment horizontal="center"/>
    </xf>
    <xf numFmtId="49" fontId="38" fillId="18" borderId="5" xfId="198" applyNumberFormat="1" applyFont="1" applyFill="1" applyBorder="1" applyAlignment="1">
      <alignment horizontal="left" wrapText="1"/>
    </xf>
    <xf numFmtId="49" fontId="38" fillId="18" borderId="5" xfId="197" applyNumberFormat="1" applyFont="1" applyFill="1" applyBorder="1"/>
    <xf numFmtId="166" fontId="38" fillId="18" borderId="5" xfId="0" applyNumberFormat="1" applyFont="1" applyFill="1" applyBorder="1" applyAlignment="1">
      <alignment horizontal="right" wrapText="1"/>
    </xf>
    <xf numFmtId="166" fontId="13" fillId="0" borderId="0" xfId="0" applyNumberFormat="1" applyFont="1" applyAlignment="1">
      <alignment horizontal="left" vertical="top" wrapText="1"/>
    </xf>
    <xf numFmtId="165" fontId="15" fillId="0" borderId="0" xfId="0" applyFont="1" applyAlignment="1">
      <alignment horizontal="center" vertical="top" wrapText="1"/>
    </xf>
    <xf numFmtId="165" fontId="14" fillId="0" borderId="5" xfId="0" applyFont="1" applyBorder="1" applyAlignment="1">
      <alignment horizontal="center" vertical="center"/>
    </xf>
    <xf numFmtId="166" fontId="14" fillId="0" borderId="5" xfId="0" applyNumberFormat="1" applyFont="1" applyBorder="1" applyAlignment="1">
      <alignment horizontal="center" vertical="center"/>
    </xf>
    <xf numFmtId="165" fontId="13" fillId="0" borderId="0" xfId="0" applyFont="1">
      <alignment vertical="top" wrapText="1"/>
    </xf>
    <xf numFmtId="0" fontId="13" fillId="0" borderId="0" xfId="0" applyNumberFormat="1" applyFont="1" applyAlignment="1">
      <alignment horizontal="left" vertical="top" wrapText="1"/>
    </xf>
    <xf numFmtId="165" fontId="13" fillId="0" borderId="0" xfId="0" applyFont="1" applyAlignment="1">
      <alignment horizontal="left" vertical="top" wrapText="1"/>
    </xf>
    <xf numFmtId="0" fontId="13" fillId="0" borderId="0" xfId="0" applyNumberFormat="1" applyFont="1" applyAlignment="1">
      <alignment horizontal="center" vertical="top" wrapText="1"/>
    </xf>
    <xf numFmtId="0" fontId="15" fillId="0" borderId="0" xfId="0" applyNumberFormat="1" applyFont="1" applyAlignment="1">
      <alignment horizontal="center" vertical="top" wrapText="1"/>
    </xf>
    <xf numFmtId="0" fontId="13" fillId="0" borderId="0" xfId="0" applyNumberFormat="1" applyFont="1" applyAlignment="1">
      <alignment horizontal="right" vertical="top" wrapText="1"/>
    </xf>
    <xf numFmtId="0" fontId="14" fillId="0" borderId="1" xfId="0" applyNumberFormat="1" applyFont="1" applyBorder="1" applyAlignment="1">
      <alignment horizontal="center" vertical="center" wrapText="1"/>
    </xf>
    <xf numFmtId="0" fontId="14" fillId="0" borderId="0" xfId="0" applyNumberFormat="1" applyFont="1" applyAlignment="1">
      <alignment horizontal="center" vertical="top" wrapText="1"/>
    </xf>
    <xf numFmtId="165" fontId="0" fillId="0" borderId="0" xfId="0">
      <alignment vertical="top" wrapText="1"/>
    </xf>
    <xf numFmtId="0" fontId="9" fillId="0" borderId="0" xfId="0" applyNumberFormat="1" applyFont="1" applyAlignment="1">
      <alignment horizontal="left" vertical="top" wrapText="1"/>
    </xf>
    <xf numFmtId="0" fontId="0" fillId="0" borderId="0" xfId="0" applyNumberFormat="1" applyAlignment="1">
      <alignment horizontal="left" vertical="top" wrapText="1"/>
    </xf>
    <xf numFmtId="0" fontId="5" fillId="0" borderId="0" xfId="0" applyNumberFormat="1" applyFont="1" applyAlignment="1">
      <alignment horizontal="center" vertical="top" wrapText="1"/>
    </xf>
    <xf numFmtId="0" fontId="0" fillId="0" borderId="0" xfId="0" applyNumberFormat="1" applyAlignment="1">
      <alignment horizontal="right" vertical="top" wrapText="1"/>
    </xf>
    <xf numFmtId="0" fontId="6" fillId="0" borderId="1" xfId="0" applyNumberFormat="1" applyFont="1" applyBorder="1" applyAlignment="1">
      <alignment horizontal="center" vertical="center" wrapText="1"/>
    </xf>
    <xf numFmtId="0" fontId="6" fillId="0" borderId="9"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0" fontId="15" fillId="0" borderId="0" xfId="356" applyNumberFormat="1" applyFont="1" applyFill="1" applyBorder="1" applyAlignment="1" applyProtection="1">
      <alignment horizontal="center" vertical="center" wrapText="1"/>
    </xf>
    <xf numFmtId="166" fontId="13" fillId="0" borderId="0" xfId="0" applyNumberFormat="1" applyFont="1" applyAlignment="1">
      <alignment horizontal="right"/>
    </xf>
    <xf numFmtId="165" fontId="0" fillId="0" borderId="0" xfId="0" applyAlignment="1"/>
    <xf numFmtId="166" fontId="14" fillId="0" borderId="67" xfId="0" applyNumberFormat="1" applyFont="1" applyBorder="1" applyAlignment="1">
      <alignment horizontal="center" vertical="center"/>
    </xf>
    <xf numFmtId="166" fontId="14" fillId="0" borderId="66" xfId="0" applyNumberFormat="1" applyFont="1" applyBorder="1" applyAlignment="1">
      <alignment horizontal="center" vertical="center"/>
    </xf>
    <xf numFmtId="166" fontId="14" fillId="0" borderId="6" xfId="0" applyNumberFormat="1" applyFont="1" applyBorder="1" applyAlignment="1">
      <alignment horizontal="center" vertical="center"/>
    </xf>
    <xf numFmtId="0" fontId="68" fillId="0" borderId="0" xfId="300" applyFont="1" applyAlignment="1">
      <alignment horizontal="left" vertical="top" wrapText="1"/>
    </xf>
    <xf numFmtId="0" fontId="67" fillId="0" borderId="0" xfId="357" applyFont="1" applyAlignment="1">
      <alignment horizontal="center" vertical="center" wrapText="1"/>
    </xf>
    <xf numFmtId="0" fontId="67" fillId="0" borderId="5" xfId="357" applyFont="1" applyBorder="1" applyAlignment="1">
      <alignment horizontal="center" vertical="center"/>
    </xf>
    <xf numFmtId="0" fontId="66" fillId="0" borderId="5" xfId="357" applyFont="1" applyBorder="1" applyAlignment="1">
      <alignment horizontal="center" vertical="center" wrapText="1"/>
    </xf>
    <xf numFmtId="0" fontId="69" fillId="0" borderId="5" xfId="8" applyFont="1" applyBorder="1" applyAlignment="1">
      <alignment horizontal="center" vertical="center"/>
    </xf>
  </cellXfs>
  <cellStyles count="359">
    <cellStyle name="br" xfId="9" xr:uid="{00000000-0005-0000-0000-000000000000}"/>
    <cellStyle name="col" xfId="10" xr:uid="{00000000-0005-0000-0000-000001000000}"/>
    <cellStyle name="Normal" xfId="11" xr:uid="{00000000-0005-0000-0000-000002000000}"/>
    <cellStyle name="Normal 2" xfId="303" xr:uid="{00000000-0005-0000-0000-000003000000}"/>
    <cellStyle name="style0" xfId="12" xr:uid="{00000000-0005-0000-0000-000004000000}"/>
    <cellStyle name="td" xfId="13" xr:uid="{00000000-0005-0000-0000-000005000000}"/>
    <cellStyle name="tr" xfId="14" xr:uid="{00000000-0005-0000-0000-000006000000}"/>
    <cellStyle name="xl100" xfId="15" xr:uid="{00000000-0005-0000-0000-000007000000}"/>
    <cellStyle name="xl101" xfId="16" xr:uid="{00000000-0005-0000-0000-000008000000}"/>
    <cellStyle name="xl102" xfId="17" xr:uid="{00000000-0005-0000-0000-000009000000}"/>
    <cellStyle name="xl103" xfId="18" xr:uid="{00000000-0005-0000-0000-00000A000000}"/>
    <cellStyle name="xl104" xfId="19" xr:uid="{00000000-0005-0000-0000-00000B000000}"/>
    <cellStyle name="xl105" xfId="20" xr:uid="{00000000-0005-0000-0000-00000C000000}"/>
    <cellStyle name="xl106" xfId="21" xr:uid="{00000000-0005-0000-0000-00000D000000}"/>
    <cellStyle name="xl107" xfId="22" xr:uid="{00000000-0005-0000-0000-00000E000000}"/>
    <cellStyle name="xl108" xfId="23" xr:uid="{00000000-0005-0000-0000-00000F000000}"/>
    <cellStyle name="xl109" xfId="24" xr:uid="{00000000-0005-0000-0000-000010000000}"/>
    <cellStyle name="xl110" xfId="25" xr:uid="{00000000-0005-0000-0000-000011000000}"/>
    <cellStyle name="xl111" xfId="26" xr:uid="{00000000-0005-0000-0000-000012000000}"/>
    <cellStyle name="xl112" xfId="27" xr:uid="{00000000-0005-0000-0000-000013000000}"/>
    <cellStyle name="xl113" xfId="28" xr:uid="{00000000-0005-0000-0000-000014000000}"/>
    <cellStyle name="xl114" xfId="29" xr:uid="{00000000-0005-0000-0000-000015000000}"/>
    <cellStyle name="xl115" xfId="30" xr:uid="{00000000-0005-0000-0000-000016000000}"/>
    <cellStyle name="xl116" xfId="31" xr:uid="{00000000-0005-0000-0000-000017000000}"/>
    <cellStyle name="xl117" xfId="32" xr:uid="{00000000-0005-0000-0000-000018000000}"/>
    <cellStyle name="xl118" xfId="33" xr:uid="{00000000-0005-0000-0000-000019000000}"/>
    <cellStyle name="xl119" xfId="34" xr:uid="{00000000-0005-0000-0000-00001A000000}"/>
    <cellStyle name="xl120" xfId="35" xr:uid="{00000000-0005-0000-0000-00001B000000}"/>
    <cellStyle name="xl121" xfId="36" xr:uid="{00000000-0005-0000-0000-00001C000000}"/>
    <cellStyle name="xl121 2" xfId="304" xr:uid="{00000000-0005-0000-0000-00001D000000}"/>
    <cellStyle name="xl122" xfId="37" xr:uid="{00000000-0005-0000-0000-00001E000000}"/>
    <cellStyle name="xl123" xfId="38" xr:uid="{00000000-0005-0000-0000-00001F000000}"/>
    <cellStyle name="xl124" xfId="39" xr:uid="{00000000-0005-0000-0000-000020000000}"/>
    <cellStyle name="xl125" xfId="40" xr:uid="{00000000-0005-0000-0000-000021000000}"/>
    <cellStyle name="xl126" xfId="41" xr:uid="{00000000-0005-0000-0000-000022000000}"/>
    <cellStyle name="xl126 2" xfId="305" xr:uid="{00000000-0005-0000-0000-000023000000}"/>
    <cellStyle name="xl127" xfId="42" xr:uid="{00000000-0005-0000-0000-000024000000}"/>
    <cellStyle name="xl128" xfId="43" xr:uid="{00000000-0005-0000-0000-000025000000}"/>
    <cellStyle name="xl129" xfId="44" xr:uid="{00000000-0005-0000-0000-000026000000}"/>
    <cellStyle name="xl130" xfId="45" xr:uid="{00000000-0005-0000-0000-000027000000}"/>
    <cellStyle name="xl131" xfId="46" xr:uid="{00000000-0005-0000-0000-000028000000}"/>
    <cellStyle name="xl132" xfId="47" xr:uid="{00000000-0005-0000-0000-000029000000}"/>
    <cellStyle name="xl133" xfId="48" xr:uid="{00000000-0005-0000-0000-00002A000000}"/>
    <cellStyle name="xl134" xfId="49" xr:uid="{00000000-0005-0000-0000-00002B000000}"/>
    <cellStyle name="xl135" xfId="50" xr:uid="{00000000-0005-0000-0000-00002C000000}"/>
    <cellStyle name="xl136" xfId="51" xr:uid="{00000000-0005-0000-0000-00002D000000}"/>
    <cellStyle name="xl137" xfId="52" xr:uid="{00000000-0005-0000-0000-00002E000000}"/>
    <cellStyle name="xl138" xfId="53" xr:uid="{00000000-0005-0000-0000-00002F000000}"/>
    <cellStyle name="xl139" xfId="54" xr:uid="{00000000-0005-0000-0000-000030000000}"/>
    <cellStyle name="xl140" xfId="55" xr:uid="{00000000-0005-0000-0000-000031000000}"/>
    <cellStyle name="xl141" xfId="56" xr:uid="{00000000-0005-0000-0000-000032000000}"/>
    <cellStyle name="xl142" xfId="57" xr:uid="{00000000-0005-0000-0000-000033000000}"/>
    <cellStyle name="xl143" xfId="58" xr:uid="{00000000-0005-0000-0000-000034000000}"/>
    <cellStyle name="xl144" xfId="59" xr:uid="{00000000-0005-0000-0000-000035000000}"/>
    <cellStyle name="xl145" xfId="60" xr:uid="{00000000-0005-0000-0000-000036000000}"/>
    <cellStyle name="xl146" xfId="61" xr:uid="{00000000-0005-0000-0000-000037000000}"/>
    <cellStyle name="xl147" xfId="62" xr:uid="{00000000-0005-0000-0000-000038000000}"/>
    <cellStyle name="xl148" xfId="63" xr:uid="{00000000-0005-0000-0000-000039000000}"/>
    <cellStyle name="xl149" xfId="64" xr:uid="{00000000-0005-0000-0000-00003A000000}"/>
    <cellStyle name="xl150" xfId="65" xr:uid="{00000000-0005-0000-0000-00003B000000}"/>
    <cellStyle name="xl151" xfId="66" xr:uid="{00000000-0005-0000-0000-00003C000000}"/>
    <cellStyle name="xl152" xfId="67" xr:uid="{00000000-0005-0000-0000-00003D000000}"/>
    <cellStyle name="xl153" xfId="68" xr:uid="{00000000-0005-0000-0000-00003E000000}"/>
    <cellStyle name="xl154" xfId="69" xr:uid="{00000000-0005-0000-0000-00003F000000}"/>
    <cellStyle name="xl155" xfId="70" xr:uid="{00000000-0005-0000-0000-000040000000}"/>
    <cellStyle name="xl156" xfId="71" xr:uid="{00000000-0005-0000-0000-000041000000}"/>
    <cellStyle name="xl157" xfId="72" xr:uid="{00000000-0005-0000-0000-000042000000}"/>
    <cellStyle name="xl158" xfId="73" xr:uid="{00000000-0005-0000-0000-000043000000}"/>
    <cellStyle name="xl159" xfId="74" xr:uid="{00000000-0005-0000-0000-000044000000}"/>
    <cellStyle name="xl160" xfId="75" xr:uid="{00000000-0005-0000-0000-000045000000}"/>
    <cellStyle name="xl161" xfId="76" xr:uid="{00000000-0005-0000-0000-000046000000}"/>
    <cellStyle name="xl162" xfId="77" xr:uid="{00000000-0005-0000-0000-000047000000}"/>
    <cellStyle name="xl163" xfId="78" xr:uid="{00000000-0005-0000-0000-000048000000}"/>
    <cellStyle name="xl164" xfId="79" xr:uid="{00000000-0005-0000-0000-000049000000}"/>
    <cellStyle name="xl165" xfId="80" xr:uid="{00000000-0005-0000-0000-00004A000000}"/>
    <cellStyle name="xl166" xfId="81" xr:uid="{00000000-0005-0000-0000-00004B000000}"/>
    <cellStyle name="xl167" xfId="82" xr:uid="{00000000-0005-0000-0000-00004C000000}"/>
    <cellStyle name="xl168" xfId="83" xr:uid="{00000000-0005-0000-0000-00004D000000}"/>
    <cellStyle name="xl169" xfId="84" xr:uid="{00000000-0005-0000-0000-00004E000000}"/>
    <cellStyle name="xl170" xfId="85" xr:uid="{00000000-0005-0000-0000-00004F000000}"/>
    <cellStyle name="xl171" xfId="86" xr:uid="{00000000-0005-0000-0000-000050000000}"/>
    <cellStyle name="xl172" xfId="87" xr:uid="{00000000-0005-0000-0000-000051000000}"/>
    <cellStyle name="xl173" xfId="88" xr:uid="{00000000-0005-0000-0000-000052000000}"/>
    <cellStyle name="xl174" xfId="89" xr:uid="{00000000-0005-0000-0000-000053000000}"/>
    <cellStyle name="xl175" xfId="90" xr:uid="{00000000-0005-0000-0000-000054000000}"/>
    <cellStyle name="xl176" xfId="91" xr:uid="{00000000-0005-0000-0000-000055000000}"/>
    <cellStyle name="xl177" xfId="92" xr:uid="{00000000-0005-0000-0000-000056000000}"/>
    <cellStyle name="xl178" xfId="93" xr:uid="{00000000-0005-0000-0000-000057000000}"/>
    <cellStyle name="xl179" xfId="94" xr:uid="{00000000-0005-0000-0000-000058000000}"/>
    <cellStyle name="xl180" xfId="95" xr:uid="{00000000-0005-0000-0000-000059000000}"/>
    <cellStyle name="xl181" xfId="96" xr:uid="{00000000-0005-0000-0000-00005A000000}"/>
    <cellStyle name="xl182" xfId="97" xr:uid="{00000000-0005-0000-0000-00005B000000}"/>
    <cellStyle name="xl183" xfId="98" xr:uid="{00000000-0005-0000-0000-00005C000000}"/>
    <cellStyle name="xl184" xfId="99" xr:uid="{00000000-0005-0000-0000-00005D000000}"/>
    <cellStyle name="xl185" xfId="100" xr:uid="{00000000-0005-0000-0000-00005E000000}"/>
    <cellStyle name="xl186" xfId="101" xr:uid="{00000000-0005-0000-0000-00005F000000}"/>
    <cellStyle name="xl187" xfId="102" xr:uid="{00000000-0005-0000-0000-000060000000}"/>
    <cellStyle name="xl188" xfId="103" xr:uid="{00000000-0005-0000-0000-000061000000}"/>
    <cellStyle name="xl189" xfId="104" xr:uid="{00000000-0005-0000-0000-000062000000}"/>
    <cellStyle name="xl190" xfId="105" xr:uid="{00000000-0005-0000-0000-000063000000}"/>
    <cellStyle name="xl191" xfId="106" xr:uid="{00000000-0005-0000-0000-000064000000}"/>
    <cellStyle name="xl192" xfId="107" xr:uid="{00000000-0005-0000-0000-000065000000}"/>
    <cellStyle name="xl193" xfId="108" xr:uid="{00000000-0005-0000-0000-000066000000}"/>
    <cellStyle name="xl194" xfId="109" xr:uid="{00000000-0005-0000-0000-000067000000}"/>
    <cellStyle name="xl195" xfId="110" xr:uid="{00000000-0005-0000-0000-000068000000}"/>
    <cellStyle name="xl196" xfId="111" xr:uid="{00000000-0005-0000-0000-000069000000}"/>
    <cellStyle name="xl197" xfId="112" xr:uid="{00000000-0005-0000-0000-00006A000000}"/>
    <cellStyle name="xl198" xfId="113" xr:uid="{00000000-0005-0000-0000-00006B000000}"/>
    <cellStyle name="xl21" xfId="114" xr:uid="{00000000-0005-0000-0000-00006C000000}"/>
    <cellStyle name="xl22" xfId="115" xr:uid="{00000000-0005-0000-0000-00006D000000}"/>
    <cellStyle name="xl23" xfId="116" xr:uid="{00000000-0005-0000-0000-00006E000000}"/>
    <cellStyle name="xl24" xfId="117" xr:uid="{00000000-0005-0000-0000-00006F000000}"/>
    <cellStyle name="xl25" xfId="118" xr:uid="{00000000-0005-0000-0000-000070000000}"/>
    <cellStyle name="xl26" xfId="119" xr:uid="{00000000-0005-0000-0000-000071000000}"/>
    <cellStyle name="xl27" xfId="120" xr:uid="{00000000-0005-0000-0000-000072000000}"/>
    <cellStyle name="xl28" xfId="121" xr:uid="{00000000-0005-0000-0000-000073000000}"/>
    <cellStyle name="xl29" xfId="122" xr:uid="{00000000-0005-0000-0000-000074000000}"/>
    <cellStyle name="xl30" xfId="123" xr:uid="{00000000-0005-0000-0000-000075000000}"/>
    <cellStyle name="xl31" xfId="124" xr:uid="{00000000-0005-0000-0000-000076000000}"/>
    <cellStyle name="xl31 2" xfId="307" xr:uid="{00000000-0005-0000-0000-000077000000}"/>
    <cellStyle name="xl31 3" xfId="308" xr:uid="{00000000-0005-0000-0000-000078000000}"/>
    <cellStyle name="xl31 3 2" xfId="353" xr:uid="{00000000-0005-0000-0000-000079000000}"/>
    <cellStyle name="xl31 4" xfId="306" xr:uid="{00000000-0005-0000-0000-00007A000000}"/>
    <cellStyle name="xl32" xfId="125" xr:uid="{00000000-0005-0000-0000-00007B000000}"/>
    <cellStyle name="xl33" xfId="126" xr:uid="{00000000-0005-0000-0000-00007C000000}"/>
    <cellStyle name="xl34" xfId="127" xr:uid="{00000000-0005-0000-0000-00007D000000}"/>
    <cellStyle name="xl35" xfId="128" xr:uid="{00000000-0005-0000-0000-00007E000000}"/>
    <cellStyle name="xl36" xfId="129" xr:uid="{00000000-0005-0000-0000-00007F000000}"/>
    <cellStyle name="xl37" xfId="130" xr:uid="{00000000-0005-0000-0000-000080000000}"/>
    <cellStyle name="xl38" xfId="131" xr:uid="{00000000-0005-0000-0000-000081000000}"/>
    <cellStyle name="xl39" xfId="132" xr:uid="{00000000-0005-0000-0000-000082000000}"/>
    <cellStyle name="xl40" xfId="133" xr:uid="{00000000-0005-0000-0000-000083000000}"/>
    <cellStyle name="xl41" xfId="134" xr:uid="{00000000-0005-0000-0000-000084000000}"/>
    <cellStyle name="xl42" xfId="135" xr:uid="{00000000-0005-0000-0000-000085000000}"/>
    <cellStyle name="xl43" xfId="136" xr:uid="{00000000-0005-0000-0000-000086000000}"/>
    <cellStyle name="xl43 2" xfId="310" xr:uid="{00000000-0005-0000-0000-000087000000}"/>
    <cellStyle name="xl43 2 2" xfId="354" xr:uid="{00000000-0005-0000-0000-000088000000}"/>
    <cellStyle name="xl43 3" xfId="309" xr:uid="{00000000-0005-0000-0000-000089000000}"/>
    <cellStyle name="xl44" xfId="137" xr:uid="{00000000-0005-0000-0000-00008A000000}"/>
    <cellStyle name="xl44 2" xfId="311" xr:uid="{00000000-0005-0000-0000-00008B000000}"/>
    <cellStyle name="xl45" xfId="138" xr:uid="{00000000-0005-0000-0000-00008C000000}"/>
    <cellStyle name="xl46" xfId="139" xr:uid="{00000000-0005-0000-0000-00008D000000}"/>
    <cellStyle name="xl47" xfId="140" xr:uid="{00000000-0005-0000-0000-00008E000000}"/>
    <cellStyle name="xl48" xfId="141" xr:uid="{00000000-0005-0000-0000-00008F000000}"/>
    <cellStyle name="xl49" xfId="142" xr:uid="{00000000-0005-0000-0000-000090000000}"/>
    <cellStyle name="xl50" xfId="143" xr:uid="{00000000-0005-0000-0000-000091000000}"/>
    <cellStyle name="xl51" xfId="144" xr:uid="{00000000-0005-0000-0000-000092000000}"/>
    <cellStyle name="xl52" xfId="145" xr:uid="{00000000-0005-0000-0000-000093000000}"/>
    <cellStyle name="xl53" xfId="146" xr:uid="{00000000-0005-0000-0000-000094000000}"/>
    <cellStyle name="xl54" xfId="147" xr:uid="{00000000-0005-0000-0000-000095000000}"/>
    <cellStyle name="xl55" xfId="148" xr:uid="{00000000-0005-0000-0000-000096000000}"/>
    <cellStyle name="xl56" xfId="149" xr:uid="{00000000-0005-0000-0000-000097000000}"/>
    <cellStyle name="xl57" xfId="150" xr:uid="{00000000-0005-0000-0000-000098000000}"/>
    <cellStyle name="xl58" xfId="151" xr:uid="{00000000-0005-0000-0000-000099000000}"/>
    <cellStyle name="xl59" xfId="152" xr:uid="{00000000-0005-0000-0000-00009A000000}"/>
    <cellStyle name="xl60" xfId="153" xr:uid="{00000000-0005-0000-0000-00009B000000}"/>
    <cellStyle name="xl61" xfId="154" xr:uid="{00000000-0005-0000-0000-00009C000000}"/>
    <cellStyle name="xl62" xfId="155" xr:uid="{00000000-0005-0000-0000-00009D000000}"/>
    <cellStyle name="xl63" xfId="156" xr:uid="{00000000-0005-0000-0000-00009E000000}"/>
    <cellStyle name="xl64" xfId="157" xr:uid="{00000000-0005-0000-0000-00009F000000}"/>
    <cellStyle name="xl65" xfId="158" xr:uid="{00000000-0005-0000-0000-0000A0000000}"/>
    <cellStyle name="xl66" xfId="159" xr:uid="{00000000-0005-0000-0000-0000A1000000}"/>
    <cellStyle name="xl67" xfId="160" xr:uid="{00000000-0005-0000-0000-0000A2000000}"/>
    <cellStyle name="xl68" xfId="161" xr:uid="{00000000-0005-0000-0000-0000A3000000}"/>
    <cellStyle name="xl69" xfId="162" xr:uid="{00000000-0005-0000-0000-0000A4000000}"/>
    <cellStyle name="xl70" xfId="163" xr:uid="{00000000-0005-0000-0000-0000A5000000}"/>
    <cellStyle name="xl71" xfId="164" xr:uid="{00000000-0005-0000-0000-0000A6000000}"/>
    <cellStyle name="xl72" xfId="165" xr:uid="{00000000-0005-0000-0000-0000A7000000}"/>
    <cellStyle name="xl73" xfId="166" xr:uid="{00000000-0005-0000-0000-0000A8000000}"/>
    <cellStyle name="xl74" xfId="167" xr:uid="{00000000-0005-0000-0000-0000A9000000}"/>
    <cellStyle name="xl75" xfId="168" xr:uid="{00000000-0005-0000-0000-0000AA000000}"/>
    <cellStyle name="xl76" xfId="169" xr:uid="{00000000-0005-0000-0000-0000AB000000}"/>
    <cellStyle name="xl77" xfId="170" xr:uid="{00000000-0005-0000-0000-0000AC000000}"/>
    <cellStyle name="xl78" xfId="171" xr:uid="{00000000-0005-0000-0000-0000AD000000}"/>
    <cellStyle name="xl79" xfId="172" xr:uid="{00000000-0005-0000-0000-0000AE000000}"/>
    <cellStyle name="xl80" xfId="173" xr:uid="{00000000-0005-0000-0000-0000AF000000}"/>
    <cellStyle name="xl81" xfId="174" xr:uid="{00000000-0005-0000-0000-0000B0000000}"/>
    <cellStyle name="xl82" xfId="175" xr:uid="{00000000-0005-0000-0000-0000B1000000}"/>
    <cellStyle name="xl83" xfId="176" xr:uid="{00000000-0005-0000-0000-0000B2000000}"/>
    <cellStyle name="xl84" xfId="177" xr:uid="{00000000-0005-0000-0000-0000B3000000}"/>
    <cellStyle name="xl85" xfId="178" xr:uid="{00000000-0005-0000-0000-0000B4000000}"/>
    <cellStyle name="xl86" xfId="179" xr:uid="{00000000-0005-0000-0000-0000B5000000}"/>
    <cellStyle name="xl87" xfId="180" xr:uid="{00000000-0005-0000-0000-0000B6000000}"/>
    <cellStyle name="xl88" xfId="181" xr:uid="{00000000-0005-0000-0000-0000B7000000}"/>
    <cellStyle name="xl89" xfId="182" xr:uid="{00000000-0005-0000-0000-0000B8000000}"/>
    <cellStyle name="xl90" xfId="183" xr:uid="{00000000-0005-0000-0000-0000B9000000}"/>
    <cellStyle name="xl91" xfId="184" xr:uid="{00000000-0005-0000-0000-0000BA000000}"/>
    <cellStyle name="xl92" xfId="185" xr:uid="{00000000-0005-0000-0000-0000BB000000}"/>
    <cellStyle name="xl93" xfId="186" xr:uid="{00000000-0005-0000-0000-0000BC000000}"/>
    <cellStyle name="xl94" xfId="187" xr:uid="{00000000-0005-0000-0000-0000BD000000}"/>
    <cellStyle name="xl95" xfId="188" xr:uid="{00000000-0005-0000-0000-0000BE000000}"/>
    <cellStyle name="xl96" xfId="189" xr:uid="{00000000-0005-0000-0000-0000BF000000}"/>
    <cellStyle name="xl97" xfId="190" xr:uid="{00000000-0005-0000-0000-0000C0000000}"/>
    <cellStyle name="xl98" xfId="191" xr:uid="{00000000-0005-0000-0000-0000C1000000}"/>
    <cellStyle name="xl99" xfId="192" xr:uid="{00000000-0005-0000-0000-0000C2000000}"/>
    <cellStyle name="Акцент1 2" xfId="312" xr:uid="{00000000-0005-0000-0000-0000C3000000}"/>
    <cellStyle name="Акцент2 2" xfId="313" xr:uid="{00000000-0005-0000-0000-0000C4000000}"/>
    <cellStyle name="Акцент3 2" xfId="314" xr:uid="{00000000-0005-0000-0000-0000C5000000}"/>
    <cellStyle name="Акцент4 2" xfId="315" xr:uid="{00000000-0005-0000-0000-0000C6000000}"/>
    <cellStyle name="Акцент5 2" xfId="316" xr:uid="{00000000-0005-0000-0000-0000C7000000}"/>
    <cellStyle name="Акцент6 2" xfId="317" xr:uid="{00000000-0005-0000-0000-0000C8000000}"/>
    <cellStyle name="Ввод  2" xfId="318" xr:uid="{00000000-0005-0000-0000-0000C9000000}"/>
    <cellStyle name="Вывод 2" xfId="319" xr:uid="{00000000-0005-0000-0000-0000CA000000}"/>
    <cellStyle name="Вычисление 2" xfId="320" xr:uid="{00000000-0005-0000-0000-0000CB000000}"/>
    <cellStyle name="Заголовок 1 2" xfId="321" xr:uid="{00000000-0005-0000-0000-0000CC000000}"/>
    <cellStyle name="Заголовок 2 2" xfId="322" xr:uid="{00000000-0005-0000-0000-0000CD000000}"/>
    <cellStyle name="Заголовок 3 2" xfId="323" xr:uid="{00000000-0005-0000-0000-0000CE000000}"/>
    <cellStyle name="Заголовок 4 2" xfId="324" xr:uid="{00000000-0005-0000-0000-0000CF000000}"/>
    <cellStyle name="Итог 2" xfId="325" xr:uid="{00000000-0005-0000-0000-0000D0000000}"/>
    <cellStyle name="Контрольная ячейка 2" xfId="326" xr:uid="{00000000-0005-0000-0000-0000D1000000}"/>
    <cellStyle name="Название 2" xfId="327" xr:uid="{00000000-0005-0000-0000-0000D2000000}"/>
    <cellStyle name="Нейтральный 2" xfId="328" xr:uid="{00000000-0005-0000-0000-0000D3000000}"/>
    <cellStyle name="Обычный" xfId="0" builtinId="0"/>
    <cellStyle name="Обычный 10" xfId="196" xr:uid="{00000000-0005-0000-0000-0000D5000000}"/>
    <cellStyle name="Обычный 11" xfId="200" xr:uid="{00000000-0005-0000-0000-0000D6000000}"/>
    <cellStyle name="Обычный 12" xfId="204" xr:uid="{00000000-0005-0000-0000-0000D7000000}"/>
    <cellStyle name="Обычный 13" xfId="206" xr:uid="{00000000-0005-0000-0000-0000D8000000}"/>
    <cellStyle name="Обычный 14" xfId="210" xr:uid="{00000000-0005-0000-0000-0000D9000000}"/>
    <cellStyle name="Обычный 15" xfId="212" xr:uid="{00000000-0005-0000-0000-0000DA000000}"/>
    <cellStyle name="Обычный 16" xfId="214" xr:uid="{00000000-0005-0000-0000-0000DB000000}"/>
    <cellStyle name="Обычный 17" xfId="216" xr:uid="{00000000-0005-0000-0000-0000DC000000}"/>
    <cellStyle name="Обычный 18" xfId="302" xr:uid="{00000000-0005-0000-0000-0000DD000000}"/>
    <cellStyle name="Обычный 2" xfId="2" xr:uid="{00000000-0005-0000-0000-0000DE000000}"/>
    <cellStyle name="Обычный 2 2" xfId="4" xr:uid="{00000000-0005-0000-0000-0000DF000000}"/>
    <cellStyle name="Обычный 2 2 10" xfId="209" xr:uid="{00000000-0005-0000-0000-0000E0000000}"/>
    <cellStyle name="Обычный 2 2 11" xfId="211" xr:uid="{00000000-0005-0000-0000-0000E1000000}"/>
    <cellStyle name="Обычный 2 2 12" xfId="213" xr:uid="{00000000-0005-0000-0000-0000E2000000}"/>
    <cellStyle name="Обычный 2 2 13" xfId="215" xr:uid="{00000000-0005-0000-0000-0000E3000000}"/>
    <cellStyle name="Обычный 2 2 15" xfId="223" xr:uid="{00000000-0005-0000-0000-0000E4000000}"/>
    <cellStyle name="Обычный 2 2 16" xfId="225" xr:uid="{00000000-0005-0000-0000-0000E5000000}"/>
    <cellStyle name="Обычный 2 2 17" xfId="201" xr:uid="{00000000-0005-0000-0000-0000E6000000}"/>
    <cellStyle name="Обычный 2 2 18" xfId="207" xr:uid="{00000000-0005-0000-0000-0000E7000000}"/>
    <cellStyle name="Обычный 2 2 19" xfId="217" xr:uid="{00000000-0005-0000-0000-0000E8000000}"/>
    <cellStyle name="Обычный 2 2 2" xfId="330" xr:uid="{00000000-0005-0000-0000-0000E9000000}"/>
    <cellStyle name="Обычный 2 2 20" xfId="219" xr:uid="{00000000-0005-0000-0000-0000EA000000}"/>
    <cellStyle name="Обычный 2 2 21" xfId="221" xr:uid="{00000000-0005-0000-0000-0000EB000000}"/>
    <cellStyle name="Обычный 2 2 22" xfId="228" xr:uid="{00000000-0005-0000-0000-0000EC000000}"/>
    <cellStyle name="Обычный 2 2 23" xfId="231" xr:uid="{00000000-0005-0000-0000-0000ED000000}"/>
    <cellStyle name="Обычный 2 2 24" xfId="232" xr:uid="{00000000-0005-0000-0000-0000EE000000}"/>
    <cellStyle name="Обычный 2 2 25" xfId="235" xr:uid="{00000000-0005-0000-0000-0000EF000000}"/>
    <cellStyle name="Обычный 2 2 26" xfId="237" xr:uid="{00000000-0005-0000-0000-0000F0000000}"/>
    <cellStyle name="Обычный 2 2 27" xfId="240" xr:uid="{00000000-0005-0000-0000-0000F1000000}"/>
    <cellStyle name="Обычный 2 2 28" xfId="242" xr:uid="{00000000-0005-0000-0000-0000F2000000}"/>
    <cellStyle name="Обычный 2 2 29" xfId="244" xr:uid="{00000000-0005-0000-0000-0000F3000000}"/>
    <cellStyle name="Обычный 2 2 3" xfId="329" xr:uid="{00000000-0005-0000-0000-0000F4000000}"/>
    <cellStyle name="Обычный 2 2 30" xfId="247" xr:uid="{00000000-0005-0000-0000-0000F5000000}"/>
    <cellStyle name="Обычный 2 2 31" xfId="248" xr:uid="{00000000-0005-0000-0000-0000F6000000}"/>
    <cellStyle name="Обычный 2 2 32" xfId="251" xr:uid="{00000000-0005-0000-0000-0000F7000000}"/>
    <cellStyle name="Обычный 2 2 33" xfId="253" xr:uid="{00000000-0005-0000-0000-0000F8000000}"/>
    <cellStyle name="Обычный 2 2 34" xfId="255" xr:uid="{00000000-0005-0000-0000-0000F9000000}"/>
    <cellStyle name="Обычный 2 2 35" xfId="257" xr:uid="{00000000-0005-0000-0000-0000FA000000}"/>
    <cellStyle name="Обычный 2 2 36" xfId="259" xr:uid="{00000000-0005-0000-0000-0000FB000000}"/>
    <cellStyle name="Обычный 2 2 37" xfId="261" xr:uid="{00000000-0005-0000-0000-0000FC000000}"/>
    <cellStyle name="Обычный 2 2 38" xfId="263" xr:uid="{00000000-0005-0000-0000-0000FD000000}"/>
    <cellStyle name="Обычный 2 2 39" xfId="265" xr:uid="{00000000-0005-0000-0000-0000FE000000}"/>
    <cellStyle name="Обычный 2 2 40" xfId="268" xr:uid="{00000000-0005-0000-0000-0000FF000000}"/>
    <cellStyle name="Обычный 2 2 41" xfId="270" xr:uid="{00000000-0005-0000-0000-000000010000}"/>
    <cellStyle name="Обычный 2 2 42" xfId="272" xr:uid="{00000000-0005-0000-0000-000001010000}"/>
    <cellStyle name="Обычный 2 2 43" xfId="274" xr:uid="{00000000-0005-0000-0000-000002010000}"/>
    <cellStyle name="Обычный 2 2 44" xfId="276" xr:uid="{00000000-0005-0000-0000-000003010000}"/>
    <cellStyle name="Обычный 2 2 45" xfId="278" xr:uid="{00000000-0005-0000-0000-000004010000}"/>
    <cellStyle name="Обычный 2 2 46" xfId="280" xr:uid="{00000000-0005-0000-0000-000005010000}"/>
    <cellStyle name="Обычный 2 2 47" xfId="283" xr:uid="{00000000-0005-0000-0000-000006010000}"/>
    <cellStyle name="Обычный 2 2 48" xfId="284" xr:uid="{00000000-0005-0000-0000-000007010000}"/>
    <cellStyle name="Обычный 2 2 49" xfId="286" xr:uid="{00000000-0005-0000-0000-000008010000}"/>
    <cellStyle name="Обычный 2 2 5" xfId="197" xr:uid="{00000000-0005-0000-0000-000009010000}"/>
    <cellStyle name="Обычный 2 2 50" xfId="288" xr:uid="{00000000-0005-0000-0000-00000A010000}"/>
    <cellStyle name="Обычный 2 2 51" xfId="290" xr:uid="{00000000-0005-0000-0000-00000B010000}"/>
    <cellStyle name="Обычный 2 2 52" xfId="293" xr:uid="{00000000-0005-0000-0000-00000C010000}"/>
    <cellStyle name="Обычный 2 2 53" xfId="194" xr:uid="{00000000-0005-0000-0000-00000D010000}"/>
    <cellStyle name="Обычный 2 2 55" xfId="224" xr:uid="{00000000-0005-0000-0000-00000E010000}"/>
    <cellStyle name="Обычный 2 2 56" xfId="227" xr:uid="{00000000-0005-0000-0000-00000F010000}"/>
    <cellStyle name="Обычный 2 2 57" xfId="234" xr:uid="{00000000-0005-0000-0000-000010010000}"/>
    <cellStyle name="Обычный 2 2 58" xfId="239" xr:uid="{00000000-0005-0000-0000-000011010000}"/>
    <cellStyle name="Обычный 2 2 6" xfId="195" xr:uid="{00000000-0005-0000-0000-000012010000}"/>
    <cellStyle name="Обычный 2 2 60" xfId="250" xr:uid="{00000000-0005-0000-0000-000013010000}"/>
    <cellStyle name="Обычный 2 2 61" xfId="269" xr:uid="{00000000-0005-0000-0000-000014010000}"/>
    <cellStyle name="Обычный 2 2 62" xfId="291" xr:uid="{00000000-0005-0000-0000-000015010000}"/>
    <cellStyle name="Обычный 2 2 7" xfId="199" xr:uid="{00000000-0005-0000-0000-000016010000}"/>
    <cellStyle name="Обычный 2 2 8" xfId="203" xr:uid="{00000000-0005-0000-0000-000017010000}"/>
    <cellStyle name="Обычный 2 2 9" xfId="205" xr:uid="{00000000-0005-0000-0000-000018010000}"/>
    <cellStyle name="Обычный 2 3" xfId="8" xr:uid="{00000000-0005-0000-0000-000019010000}"/>
    <cellStyle name="Обычный 20" xfId="226" xr:uid="{00000000-0005-0000-0000-00001A010000}"/>
    <cellStyle name="Обычный 21" xfId="202" xr:uid="{00000000-0005-0000-0000-00001B010000}"/>
    <cellStyle name="Обычный 22" xfId="208" xr:uid="{00000000-0005-0000-0000-00001C010000}"/>
    <cellStyle name="Обычный 23" xfId="218" xr:uid="{00000000-0005-0000-0000-00001D010000}"/>
    <cellStyle name="Обычный 24" xfId="220" xr:uid="{00000000-0005-0000-0000-00001E010000}"/>
    <cellStyle name="Обычный 25" xfId="222" xr:uid="{00000000-0005-0000-0000-00001F010000}"/>
    <cellStyle name="Обычный 26" xfId="229" xr:uid="{00000000-0005-0000-0000-000020010000}"/>
    <cellStyle name="Обычный 27" xfId="230" xr:uid="{00000000-0005-0000-0000-000021010000}"/>
    <cellStyle name="Обычный 28" xfId="233" xr:uid="{00000000-0005-0000-0000-000022010000}"/>
    <cellStyle name="Обычный 29" xfId="236" xr:uid="{00000000-0005-0000-0000-000023010000}"/>
    <cellStyle name="Обычный 3" xfId="3" xr:uid="{00000000-0005-0000-0000-000024010000}"/>
    <cellStyle name="Обычный 3 2" xfId="331" xr:uid="{00000000-0005-0000-0000-000025010000}"/>
    <cellStyle name="Обычный 3 3" xfId="332" xr:uid="{00000000-0005-0000-0000-000026010000}"/>
    <cellStyle name="Обычный 3 4" xfId="333" xr:uid="{00000000-0005-0000-0000-000027010000}"/>
    <cellStyle name="Обычный 3 5" xfId="334" xr:uid="{00000000-0005-0000-0000-000028010000}"/>
    <cellStyle name="Обычный 3_ОБМ Приложения к проекту бюджетаисправ" xfId="335" xr:uid="{00000000-0005-0000-0000-000029010000}"/>
    <cellStyle name="Обычный 30" xfId="238" xr:uid="{00000000-0005-0000-0000-00002A010000}"/>
    <cellStyle name="Обычный 31" xfId="241" xr:uid="{00000000-0005-0000-0000-00002B010000}"/>
    <cellStyle name="Обычный 32" xfId="243" xr:uid="{00000000-0005-0000-0000-00002C010000}"/>
    <cellStyle name="Обычный 33" xfId="245" xr:uid="{00000000-0005-0000-0000-00002D010000}"/>
    <cellStyle name="Обычный 34" xfId="246" xr:uid="{00000000-0005-0000-0000-00002E010000}"/>
    <cellStyle name="Обычный 35" xfId="249" xr:uid="{00000000-0005-0000-0000-00002F010000}"/>
    <cellStyle name="Обычный 36" xfId="252" xr:uid="{00000000-0005-0000-0000-000030010000}"/>
    <cellStyle name="Обычный 37" xfId="254" xr:uid="{00000000-0005-0000-0000-000031010000}"/>
    <cellStyle name="Обычный 38" xfId="256" xr:uid="{00000000-0005-0000-0000-000032010000}"/>
    <cellStyle name="Обычный 39" xfId="258" xr:uid="{00000000-0005-0000-0000-000033010000}"/>
    <cellStyle name="Обычный 4" xfId="6" xr:uid="{00000000-0005-0000-0000-000034010000}"/>
    <cellStyle name="Обычный 4 2" xfId="299" xr:uid="{00000000-0005-0000-0000-000035010000}"/>
    <cellStyle name="Обычный 4 2 2" xfId="337" xr:uid="{00000000-0005-0000-0000-000036010000}"/>
    <cellStyle name="Обычный 4 3" xfId="338" xr:uid="{00000000-0005-0000-0000-000037010000}"/>
    <cellStyle name="Обычный 4 4" xfId="336" xr:uid="{00000000-0005-0000-0000-000038010000}"/>
    <cellStyle name="Обычный 40" xfId="260" xr:uid="{00000000-0005-0000-0000-000039010000}"/>
    <cellStyle name="Обычный 41" xfId="262" xr:uid="{00000000-0005-0000-0000-00003A010000}"/>
    <cellStyle name="Обычный 42" xfId="264" xr:uid="{00000000-0005-0000-0000-00003B010000}"/>
    <cellStyle name="Обычный 43" xfId="266" xr:uid="{00000000-0005-0000-0000-00003C010000}"/>
    <cellStyle name="Обычный 44" xfId="267" xr:uid="{00000000-0005-0000-0000-00003D010000}"/>
    <cellStyle name="Обычный 45" xfId="271" xr:uid="{00000000-0005-0000-0000-00003E010000}"/>
    <cellStyle name="Обычный 46" xfId="273" xr:uid="{00000000-0005-0000-0000-00003F010000}"/>
    <cellStyle name="Обычный 47" xfId="275" xr:uid="{00000000-0005-0000-0000-000040010000}"/>
    <cellStyle name="Обычный 48" xfId="277" xr:uid="{00000000-0005-0000-0000-000041010000}"/>
    <cellStyle name="Обычный 49" xfId="279" xr:uid="{00000000-0005-0000-0000-000042010000}"/>
    <cellStyle name="Обычный 5" xfId="7" xr:uid="{00000000-0005-0000-0000-000043010000}"/>
    <cellStyle name="Обычный 5 2" xfId="300" xr:uid="{00000000-0005-0000-0000-000044010000}"/>
    <cellStyle name="Обычный 5 2 2" xfId="340" xr:uid="{00000000-0005-0000-0000-000045010000}"/>
    <cellStyle name="Обычный 5 3" xfId="339" xr:uid="{00000000-0005-0000-0000-000046010000}"/>
    <cellStyle name="Обычный 50" xfId="281" xr:uid="{00000000-0005-0000-0000-000047010000}"/>
    <cellStyle name="Обычный 51" xfId="282" xr:uid="{00000000-0005-0000-0000-000048010000}"/>
    <cellStyle name="Обычный 52" xfId="285" xr:uid="{00000000-0005-0000-0000-000049010000}"/>
    <cellStyle name="Обычный 53" xfId="287" xr:uid="{00000000-0005-0000-0000-00004A010000}"/>
    <cellStyle name="Обычный 54" xfId="289" xr:uid="{00000000-0005-0000-0000-00004B010000}"/>
    <cellStyle name="Обычный 55" xfId="292" xr:uid="{00000000-0005-0000-0000-00004C010000}"/>
    <cellStyle name="Обычный 56" xfId="294" xr:uid="{00000000-0005-0000-0000-00004D010000}"/>
    <cellStyle name="Обычный 6" xfId="296" xr:uid="{00000000-0005-0000-0000-00004E010000}"/>
    <cellStyle name="Обычный 6 2" xfId="341" xr:uid="{00000000-0005-0000-0000-00004F010000}"/>
    <cellStyle name="Обычный 7" xfId="5" xr:uid="{00000000-0005-0000-0000-000050010000}"/>
    <cellStyle name="Обычный 7 2" xfId="298" xr:uid="{00000000-0005-0000-0000-000051010000}"/>
    <cellStyle name="Обычный 7 3" xfId="301" xr:uid="{00000000-0005-0000-0000-000052010000}"/>
    <cellStyle name="Обычный 7 4" xfId="342" xr:uid="{00000000-0005-0000-0000-000053010000}"/>
    <cellStyle name="Обычный 7 5" xfId="355" xr:uid="{00000000-0005-0000-0000-000054010000}"/>
    <cellStyle name="Обычный 8" xfId="295" xr:uid="{00000000-0005-0000-0000-000055010000}"/>
    <cellStyle name="Обычный 9" xfId="198" xr:uid="{00000000-0005-0000-0000-000056010000}"/>
    <cellStyle name="Обычный_tmp305" xfId="356" xr:uid="{00000000-0005-0000-0000-000057010000}"/>
    <cellStyle name="Обычный_З_15_Приложение 16 - Источники дефицита" xfId="357" xr:uid="{00000000-0005-0000-0000-000058010000}"/>
    <cellStyle name="Плохой 2" xfId="343" xr:uid="{00000000-0005-0000-0000-000059010000}"/>
    <cellStyle name="Пояснение 2" xfId="344" xr:uid="{00000000-0005-0000-0000-00005A010000}"/>
    <cellStyle name="Примечание 2" xfId="345" xr:uid="{00000000-0005-0000-0000-00005B010000}"/>
    <cellStyle name="Связанная ячейка 2" xfId="346" xr:uid="{00000000-0005-0000-0000-00005C010000}"/>
    <cellStyle name="Стиль 1" xfId="1" xr:uid="{00000000-0005-0000-0000-00005D010000}"/>
    <cellStyle name="Текст предупреждения 2" xfId="347" xr:uid="{00000000-0005-0000-0000-00005E010000}"/>
    <cellStyle name="Финансовый" xfId="358" builtinId="3"/>
    <cellStyle name="Финансовый 2" xfId="193" xr:uid="{00000000-0005-0000-0000-000060010000}"/>
    <cellStyle name="Финансовый 2 2" xfId="348" xr:uid="{00000000-0005-0000-0000-000061010000}"/>
    <cellStyle name="Финансовый 3" xfId="297" xr:uid="{00000000-0005-0000-0000-000062010000}"/>
    <cellStyle name="Финансовый 3 2" xfId="350" xr:uid="{00000000-0005-0000-0000-000063010000}"/>
    <cellStyle name="Финансовый 3 3" xfId="349" xr:uid="{00000000-0005-0000-0000-000064010000}"/>
    <cellStyle name="Финансовый 4" xfId="351" xr:uid="{00000000-0005-0000-0000-000065010000}"/>
    <cellStyle name="Хороший 2" xfId="352" xr:uid="{00000000-0005-0000-0000-000066010000}"/>
  </cellStyles>
  <dxfs count="88">
    <dxf>
      <fill>
        <patternFill patternType="solid">
          <fgColor indexed="26"/>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i val="0"/>
        <condense val="0"/>
        <extend val="0"/>
      </font>
    </dxf>
    <dxf>
      <font>
        <b val="0"/>
        <i/>
        <condense val="0"/>
        <extend val="0"/>
      </font>
    </dxf>
    <dxf>
      <font>
        <b/>
        <i/>
        <condense val="0"/>
        <extend val="0"/>
      </font>
    </dxf>
    <dxf>
      <font>
        <b val="0"/>
        <i/>
        <condense val="0"/>
        <extend val="0"/>
      </font>
    </dxf>
    <dxf>
      <font>
        <b/>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val="0"/>
        <condense val="0"/>
        <extend val="0"/>
      </font>
    </dxf>
    <dxf>
      <font>
        <b/>
        <i/>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i/>
        <condense val="0"/>
        <extend val="0"/>
      </font>
    </dxf>
    <dxf>
      <font>
        <b val="0"/>
        <i/>
        <condense val="0"/>
        <extend val="0"/>
      </font>
    </dxf>
    <dxf>
      <font>
        <b/>
        <i val="0"/>
        <condense val="0"/>
        <extend val="0"/>
      </font>
    </dxf>
    <dxf>
      <font>
        <b/>
        <i/>
        <condense val="0"/>
        <extend val="0"/>
      </font>
    </dxf>
    <dxf>
      <font>
        <b/>
        <i val="0"/>
        <condense val="0"/>
        <extend val="0"/>
      </font>
    </dxf>
    <dxf>
      <font>
        <b val="0"/>
        <i/>
        <condense val="0"/>
        <extend val="0"/>
      </font>
    </dxf>
    <dxf>
      <font>
        <b/>
        <i val="0"/>
        <condense val="0"/>
        <extend val="0"/>
      </font>
    </dxf>
    <dxf>
      <font>
        <b/>
        <i val="0"/>
        <condense val="0"/>
        <extend val="0"/>
      </font>
    </dxf>
    <dxf>
      <font>
        <b val="0"/>
        <i/>
        <condense val="0"/>
        <extend val="0"/>
      </font>
    </dxf>
    <dxf>
      <font>
        <b/>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10.bin"/><Relationship Id="rId5" Type="http://schemas.openxmlformats.org/officeDocument/2006/relationships/printerSettings" Target="../printerSettings/printerSettings9.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1.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printerSettings" Target="../printerSettings/printerSettings2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view="pageBreakPreview" zoomScale="80" zoomScaleSheetLayoutView="80" workbookViewId="0">
      <selection activeCell="C57" sqref="C57"/>
    </sheetView>
  </sheetViews>
  <sheetFormatPr defaultRowHeight="12.75"/>
  <cols>
    <col min="1" max="1" width="30.5" style="110" customWidth="1"/>
    <col min="2" max="2" width="63.83203125" style="3" customWidth="1"/>
    <col min="3" max="3" width="16.6640625" style="3" customWidth="1"/>
    <col min="4" max="4" width="16" style="3" customWidth="1"/>
    <col min="5" max="5" width="16.5" style="1" customWidth="1"/>
    <col min="6" max="6" width="17" style="2" customWidth="1"/>
    <col min="7" max="7" width="13.83203125" style="3" bestFit="1" customWidth="1"/>
    <col min="8" max="8" width="12.5" style="3" bestFit="1" customWidth="1"/>
    <col min="9" max="16384" width="9.33203125" style="3"/>
  </cols>
  <sheetData>
    <row r="1" spans="1:7" ht="141.75" customHeight="1">
      <c r="C1" s="364" t="s">
        <v>521</v>
      </c>
      <c r="D1" s="364"/>
      <c r="E1" s="364"/>
    </row>
    <row r="2" spans="1:7" ht="96" customHeight="1">
      <c r="C2" s="364" t="s">
        <v>434</v>
      </c>
      <c r="D2" s="364"/>
      <c r="E2" s="364"/>
    </row>
    <row r="3" spans="1:7" ht="49.5" customHeight="1">
      <c r="A3" s="365" t="s">
        <v>484</v>
      </c>
      <c r="B3" s="365"/>
      <c r="C3" s="365"/>
      <c r="D3" s="365"/>
      <c r="E3" s="365"/>
    </row>
    <row r="4" spans="1:7">
      <c r="A4" s="111"/>
      <c r="B4" s="4"/>
      <c r="C4" s="4"/>
      <c r="D4" s="4"/>
      <c r="E4" s="5" t="s">
        <v>1</v>
      </c>
    </row>
    <row r="5" spans="1:7">
      <c r="A5" s="366" t="s">
        <v>23</v>
      </c>
      <c r="B5" s="366" t="s">
        <v>2</v>
      </c>
      <c r="C5" s="367" t="s">
        <v>7</v>
      </c>
      <c r="D5" s="367"/>
      <c r="E5" s="367"/>
    </row>
    <row r="6" spans="1:7" ht="16.5" customHeight="1">
      <c r="A6" s="366"/>
      <c r="B6" s="366"/>
      <c r="C6" s="102" t="s">
        <v>24</v>
      </c>
      <c r="D6" s="102" t="s">
        <v>396</v>
      </c>
      <c r="E6" s="102" t="s">
        <v>441</v>
      </c>
      <c r="G6" s="1"/>
    </row>
    <row r="7" spans="1:7" s="7" customFormat="1">
      <c r="A7" s="6">
        <v>1</v>
      </c>
      <c r="B7" s="6">
        <v>2</v>
      </c>
      <c r="C7" s="6" t="s">
        <v>10</v>
      </c>
      <c r="D7" s="6" t="s">
        <v>11</v>
      </c>
      <c r="E7" s="6" t="s">
        <v>12</v>
      </c>
      <c r="F7" s="2"/>
    </row>
    <row r="8" spans="1:7" ht="15.75">
      <c r="A8" s="84" t="s">
        <v>25</v>
      </c>
      <c r="B8" s="98" t="s">
        <v>26</v>
      </c>
      <c r="C8" s="97">
        <f>C9</f>
        <v>472306.69999999995</v>
      </c>
      <c r="D8" s="97">
        <f>D9</f>
        <v>317232.5</v>
      </c>
      <c r="E8" s="97">
        <f>E9</f>
        <v>291375.79999999993</v>
      </c>
    </row>
    <row r="9" spans="1:7" ht="30">
      <c r="A9" s="84" t="s">
        <v>27</v>
      </c>
      <c r="B9" s="96" t="s">
        <v>28</v>
      </c>
      <c r="C9" s="97">
        <f>C10+C15+C32+C56</f>
        <v>472306.69999999995</v>
      </c>
      <c r="D9" s="97">
        <f>D10+D15+D32+D56</f>
        <v>317232.5</v>
      </c>
      <c r="E9" s="97">
        <f>E10+E15+E32+E56</f>
        <v>291375.79999999993</v>
      </c>
    </row>
    <row r="10" spans="1:7" ht="30">
      <c r="A10" s="84" t="s">
        <v>29</v>
      </c>
      <c r="B10" s="96" t="s">
        <v>30</v>
      </c>
      <c r="C10" s="112">
        <f>C11+C13</f>
        <v>96437.9</v>
      </c>
      <c r="D10" s="112">
        <f t="shared" ref="D10:E10" si="0">D11+D13</f>
        <v>84722.7</v>
      </c>
      <c r="E10" s="112">
        <f t="shared" si="0"/>
        <v>35677.800000000003</v>
      </c>
    </row>
    <row r="11" spans="1:7" ht="22.5" customHeight="1">
      <c r="A11" s="84" t="s">
        <v>31</v>
      </c>
      <c r="B11" s="96" t="s">
        <v>32</v>
      </c>
      <c r="C11" s="113">
        <f t="shared" ref="C11:E11" si="1">C12</f>
        <v>83473</v>
      </c>
      <c r="D11" s="113">
        <f t="shared" si="1"/>
        <v>84722.7</v>
      </c>
      <c r="E11" s="113">
        <f t="shared" si="1"/>
        <v>35677.800000000003</v>
      </c>
    </row>
    <row r="12" spans="1:7" ht="45">
      <c r="A12" s="84" t="s">
        <v>33</v>
      </c>
      <c r="B12" s="85" t="s">
        <v>34</v>
      </c>
      <c r="C12" s="113">
        <v>83473</v>
      </c>
      <c r="D12" s="113">
        <v>84722.7</v>
      </c>
      <c r="E12" s="113">
        <v>35677.800000000003</v>
      </c>
    </row>
    <row r="13" spans="1:7" ht="30">
      <c r="A13" s="84" t="s">
        <v>583</v>
      </c>
      <c r="B13" s="85" t="s">
        <v>584</v>
      </c>
      <c r="C13" s="113">
        <f>C14</f>
        <v>12964.9</v>
      </c>
      <c r="D13" s="113">
        <f t="shared" ref="D13:E13" si="2">D14</f>
        <v>0</v>
      </c>
      <c r="E13" s="113">
        <f t="shared" si="2"/>
        <v>0</v>
      </c>
    </row>
    <row r="14" spans="1:7" ht="30">
      <c r="A14" s="84" t="s">
        <v>585</v>
      </c>
      <c r="B14" s="85" t="s">
        <v>586</v>
      </c>
      <c r="C14" s="113">
        <v>12964.9</v>
      </c>
      <c r="D14" s="113"/>
      <c r="E14" s="113"/>
    </row>
    <row r="15" spans="1:7" ht="30">
      <c r="A15" s="94" t="s">
        <v>35</v>
      </c>
      <c r="B15" s="95" t="s">
        <v>36</v>
      </c>
      <c r="C15" s="113">
        <f>C16+C18+C22+C28+C24+C30+C20+C26</f>
        <v>97088.8</v>
      </c>
      <c r="D15" s="113">
        <f t="shared" ref="D15:E15" si="3">D16+D18+D22+D28+D24+D30+D20</f>
        <v>8248.7999999999993</v>
      </c>
      <c r="E15" s="113">
        <f t="shared" si="3"/>
        <v>8248.7999999999993</v>
      </c>
    </row>
    <row r="16" spans="1:7" ht="54.75" customHeight="1">
      <c r="A16" s="114" t="s">
        <v>37</v>
      </c>
      <c r="B16" s="115" t="s">
        <v>38</v>
      </c>
      <c r="C16" s="116">
        <f>C17</f>
        <v>76847.3</v>
      </c>
      <c r="D16" s="117">
        <f>D17</f>
        <v>0</v>
      </c>
      <c r="E16" s="117">
        <f>E17</f>
        <v>0</v>
      </c>
    </row>
    <row r="17" spans="1:6" ht="60">
      <c r="A17" s="114" t="s">
        <v>39</v>
      </c>
      <c r="B17" s="115" t="s">
        <v>40</v>
      </c>
      <c r="C17" s="116">
        <v>76847.3</v>
      </c>
      <c r="D17" s="117">
        <v>0</v>
      </c>
      <c r="E17" s="117">
        <v>0</v>
      </c>
    </row>
    <row r="18" spans="1:6" ht="60">
      <c r="A18" s="94" t="s">
        <v>41</v>
      </c>
      <c r="B18" s="95" t="s">
        <v>42</v>
      </c>
      <c r="C18" s="118">
        <f>C19</f>
        <v>8380.7000000000007</v>
      </c>
      <c r="D18" s="118">
        <f>D19</f>
        <v>8248.7999999999993</v>
      </c>
      <c r="E18" s="118">
        <f>E19</f>
        <v>8248.7999999999993</v>
      </c>
    </row>
    <row r="19" spans="1:6" ht="75">
      <c r="A19" s="94" t="s">
        <v>43</v>
      </c>
      <c r="B19" s="95" t="s">
        <v>44</v>
      </c>
      <c r="C19" s="118">
        <v>8380.7000000000007</v>
      </c>
      <c r="D19" s="118">
        <v>8248.7999999999993</v>
      </c>
      <c r="E19" s="118">
        <v>8248.7999999999993</v>
      </c>
    </row>
    <row r="20" spans="1:6" ht="60">
      <c r="A20" s="94" t="s">
        <v>517</v>
      </c>
      <c r="B20" s="95" t="s">
        <v>518</v>
      </c>
      <c r="C20" s="119">
        <f>C21</f>
        <v>427.9</v>
      </c>
      <c r="D20" s="119">
        <f t="shared" ref="D20:E20" si="4">D21</f>
        <v>0</v>
      </c>
      <c r="E20" s="119">
        <f t="shared" si="4"/>
        <v>0</v>
      </c>
    </row>
    <row r="21" spans="1:6" ht="60">
      <c r="A21" s="94" t="s">
        <v>519</v>
      </c>
      <c r="B21" s="95" t="s">
        <v>520</v>
      </c>
      <c r="C21" s="119">
        <v>427.9</v>
      </c>
      <c r="D21" s="120">
        <v>0</v>
      </c>
      <c r="E21" s="120">
        <v>0</v>
      </c>
    </row>
    <row r="22" spans="1:6" ht="30">
      <c r="A22" s="121" t="s">
        <v>403</v>
      </c>
      <c r="B22" s="115" t="s">
        <v>404</v>
      </c>
      <c r="C22" s="122">
        <f>C23</f>
        <v>2603.1999999999998</v>
      </c>
      <c r="D22" s="122">
        <f>D23</f>
        <v>0</v>
      </c>
      <c r="E22" s="122">
        <f>E23</f>
        <v>0</v>
      </c>
      <c r="F22" s="3"/>
    </row>
    <row r="23" spans="1:6" ht="45">
      <c r="A23" s="121" t="s">
        <v>405</v>
      </c>
      <c r="B23" s="123" t="s">
        <v>406</v>
      </c>
      <c r="C23" s="122">
        <v>2603.1999999999998</v>
      </c>
      <c r="D23" s="122">
        <v>0</v>
      </c>
      <c r="E23" s="122">
        <v>0</v>
      </c>
      <c r="F23" s="3"/>
    </row>
    <row r="24" spans="1:6" ht="30">
      <c r="A24" s="121" t="s">
        <v>498</v>
      </c>
      <c r="B24" s="123" t="s">
        <v>497</v>
      </c>
      <c r="C24" s="122">
        <f>C25</f>
        <v>113</v>
      </c>
      <c r="D24" s="122">
        <f t="shared" ref="D24:E24" si="5">D25</f>
        <v>0</v>
      </c>
      <c r="E24" s="122">
        <f t="shared" si="5"/>
        <v>0</v>
      </c>
      <c r="F24" s="3"/>
    </row>
    <row r="25" spans="1:6" ht="30">
      <c r="A25" s="121" t="s">
        <v>496</v>
      </c>
      <c r="B25" s="121" t="s">
        <v>495</v>
      </c>
      <c r="C25" s="122">
        <v>113</v>
      </c>
      <c r="D25" s="122">
        <v>0</v>
      </c>
      <c r="E25" s="122">
        <v>0</v>
      </c>
      <c r="F25" s="3"/>
    </row>
    <row r="26" spans="1:6" ht="15.75">
      <c r="A26" s="121" t="s">
        <v>513</v>
      </c>
      <c r="B26" s="123" t="s">
        <v>514</v>
      </c>
      <c r="C26" s="124">
        <f>C27</f>
        <v>153.1</v>
      </c>
      <c r="D26" s="124">
        <f t="shared" ref="D26:E26" si="6">D27</f>
        <v>0</v>
      </c>
      <c r="E26" s="124">
        <f t="shared" si="6"/>
        <v>0</v>
      </c>
      <c r="F26" s="3"/>
    </row>
    <row r="27" spans="1:6" ht="30">
      <c r="A27" s="121" t="s">
        <v>515</v>
      </c>
      <c r="B27" s="123" t="s">
        <v>516</v>
      </c>
      <c r="C27" s="124">
        <v>153.1</v>
      </c>
      <c r="D27" s="124">
        <v>0</v>
      </c>
      <c r="E27" s="124">
        <v>0</v>
      </c>
      <c r="F27" s="3"/>
    </row>
    <row r="28" spans="1:6" ht="60">
      <c r="A28" s="121" t="s">
        <v>491</v>
      </c>
      <c r="B28" s="121" t="s">
        <v>492</v>
      </c>
      <c r="C28" s="122">
        <f>C29</f>
        <v>3790</v>
      </c>
      <c r="D28" s="122">
        <f t="shared" ref="D28:E28" si="7">D29</f>
        <v>0</v>
      </c>
      <c r="E28" s="122">
        <f t="shared" si="7"/>
        <v>0</v>
      </c>
      <c r="F28" s="3"/>
    </row>
    <row r="29" spans="1:6" ht="75">
      <c r="A29" s="121" t="s">
        <v>493</v>
      </c>
      <c r="B29" s="121" t="s">
        <v>494</v>
      </c>
      <c r="C29" s="122">
        <v>3790</v>
      </c>
      <c r="D29" s="122">
        <v>0</v>
      </c>
      <c r="E29" s="122">
        <v>0</v>
      </c>
      <c r="F29" s="3"/>
    </row>
    <row r="30" spans="1:6" ht="15.75">
      <c r="A30" s="121" t="s">
        <v>505</v>
      </c>
      <c r="B30" s="125" t="s">
        <v>506</v>
      </c>
      <c r="C30" s="126">
        <f>C31</f>
        <v>4773.6000000000004</v>
      </c>
      <c r="D30" s="126">
        <f t="shared" ref="D30:E30" si="8">D31</f>
        <v>0</v>
      </c>
      <c r="E30" s="126">
        <f t="shared" si="8"/>
        <v>0</v>
      </c>
      <c r="F30" s="3"/>
    </row>
    <row r="31" spans="1:6" ht="15.75">
      <c r="A31" s="121" t="s">
        <v>507</v>
      </c>
      <c r="B31" s="125" t="s">
        <v>508</v>
      </c>
      <c r="C31" s="126">
        <v>4773.6000000000004</v>
      </c>
      <c r="D31" s="126">
        <v>0</v>
      </c>
      <c r="E31" s="126">
        <v>0</v>
      </c>
      <c r="F31" s="3"/>
    </row>
    <row r="32" spans="1:6" ht="30">
      <c r="A32" s="94" t="s">
        <v>45</v>
      </c>
      <c r="B32" s="92" t="s">
        <v>46</v>
      </c>
      <c r="C32" s="113">
        <f>C33+C46+C48+C50+C52+C54</f>
        <v>254279.69999999995</v>
      </c>
      <c r="D32" s="113">
        <f>D33+D46+D48+D50+D52+D54</f>
        <v>212573.59999999995</v>
      </c>
      <c r="E32" s="113">
        <f>E33+E46+E48+E50+E52+E54</f>
        <v>235476.59999999998</v>
      </c>
      <c r="F32" s="3"/>
    </row>
    <row r="33" spans="1:6" ht="45">
      <c r="A33" s="94" t="s">
        <v>47</v>
      </c>
      <c r="B33" s="92" t="s">
        <v>48</v>
      </c>
      <c r="C33" s="113">
        <f>C34</f>
        <v>236817.39999999997</v>
      </c>
      <c r="D33" s="113">
        <f>D34</f>
        <v>196944.69999999995</v>
      </c>
      <c r="E33" s="113">
        <f>E34</f>
        <v>217405.3</v>
      </c>
      <c r="F33" s="3"/>
    </row>
    <row r="34" spans="1:6" ht="45">
      <c r="A34" s="94" t="s">
        <v>49</v>
      </c>
      <c r="B34" s="92" t="s">
        <v>50</v>
      </c>
      <c r="C34" s="113">
        <f>SUM(C35:C45)</f>
        <v>236817.39999999997</v>
      </c>
      <c r="D34" s="113">
        <f>SUM(D35:D45)</f>
        <v>196944.69999999995</v>
      </c>
      <c r="E34" s="113">
        <f>SUM(E35:E45)</f>
        <v>217405.3</v>
      </c>
      <c r="F34" s="3"/>
    </row>
    <row r="35" spans="1:6" ht="90">
      <c r="A35" s="94" t="s">
        <v>49</v>
      </c>
      <c r="B35" s="91" t="s">
        <v>472</v>
      </c>
      <c r="C35" s="113">
        <v>4658.6000000000004</v>
      </c>
      <c r="D35" s="113">
        <v>4844.5</v>
      </c>
      <c r="E35" s="113">
        <v>5036.8999999999996</v>
      </c>
      <c r="F35" s="3"/>
    </row>
    <row r="36" spans="1:6" ht="105">
      <c r="A36" s="84" t="s">
        <v>49</v>
      </c>
      <c r="B36" s="91" t="s">
        <v>473</v>
      </c>
      <c r="C36" s="113">
        <v>4.3</v>
      </c>
      <c r="D36" s="113">
        <v>4.5999999999999996</v>
      </c>
      <c r="E36" s="113">
        <v>4.7</v>
      </c>
      <c r="F36" s="3"/>
    </row>
    <row r="37" spans="1:6" ht="181.5" customHeight="1">
      <c r="A37" s="84" t="s">
        <v>49</v>
      </c>
      <c r="B37" s="127" t="s">
        <v>474</v>
      </c>
      <c r="C37" s="113">
        <v>155199.29999999999</v>
      </c>
      <c r="D37" s="113">
        <v>130950.7</v>
      </c>
      <c r="E37" s="113">
        <v>147501.79999999999</v>
      </c>
      <c r="F37" s="3"/>
    </row>
    <row r="38" spans="1:6" ht="151.5" customHeight="1">
      <c r="A38" s="84" t="s">
        <v>49</v>
      </c>
      <c r="B38" s="127" t="s">
        <v>475</v>
      </c>
      <c r="C38" s="113">
        <v>72716.100000000006</v>
      </c>
      <c r="D38" s="113">
        <v>57151.8</v>
      </c>
      <c r="E38" s="113">
        <v>60512</v>
      </c>
      <c r="F38" s="3"/>
    </row>
    <row r="39" spans="1:6" ht="255">
      <c r="A39" s="84" t="s">
        <v>49</v>
      </c>
      <c r="B39" s="93" t="s">
        <v>477</v>
      </c>
      <c r="C39" s="113">
        <v>20.7</v>
      </c>
      <c r="D39" s="113">
        <v>82</v>
      </c>
      <c r="E39" s="113">
        <v>142.80000000000001</v>
      </c>
      <c r="F39" s="3"/>
    </row>
    <row r="40" spans="1:6" ht="210">
      <c r="A40" s="84" t="s">
        <v>49</v>
      </c>
      <c r="B40" s="93" t="s">
        <v>476</v>
      </c>
      <c r="C40" s="113">
        <v>449.8</v>
      </c>
      <c r="D40" s="113">
        <v>346</v>
      </c>
      <c r="E40" s="113">
        <v>517.20000000000005</v>
      </c>
      <c r="F40" s="3"/>
    </row>
    <row r="41" spans="1:6" ht="225">
      <c r="A41" s="84" t="s">
        <v>49</v>
      </c>
      <c r="B41" s="93" t="s">
        <v>478</v>
      </c>
      <c r="C41" s="113">
        <v>588.4</v>
      </c>
      <c r="D41" s="113">
        <v>377.3</v>
      </c>
      <c r="E41" s="113">
        <v>475.5</v>
      </c>
      <c r="F41" s="3"/>
    </row>
    <row r="42" spans="1:6" ht="63" customHeight="1">
      <c r="A42" s="84" t="s">
        <v>49</v>
      </c>
      <c r="B42" s="92" t="s">
        <v>479</v>
      </c>
      <c r="C42" s="113">
        <v>572.29999999999995</v>
      </c>
      <c r="D42" s="113">
        <v>545.1</v>
      </c>
      <c r="E42" s="113">
        <v>545.1</v>
      </c>
      <c r="F42" s="3"/>
    </row>
    <row r="43" spans="1:6" ht="60">
      <c r="A43" s="84" t="s">
        <v>49</v>
      </c>
      <c r="B43" s="115" t="s">
        <v>480</v>
      </c>
      <c r="C43" s="113">
        <v>1977.8</v>
      </c>
      <c r="D43" s="113">
        <v>1977.8</v>
      </c>
      <c r="E43" s="113">
        <v>1977.8</v>
      </c>
      <c r="F43" s="3"/>
    </row>
    <row r="44" spans="1:6" ht="75">
      <c r="A44" s="84" t="s">
        <v>49</v>
      </c>
      <c r="B44" s="92" t="s">
        <v>482</v>
      </c>
      <c r="C44" s="113">
        <v>226.2</v>
      </c>
      <c r="D44" s="113">
        <v>238.6</v>
      </c>
      <c r="E44" s="113">
        <v>248.1</v>
      </c>
      <c r="F44" s="3"/>
    </row>
    <row r="45" spans="1:6" ht="120">
      <c r="A45" s="84" t="s">
        <v>49</v>
      </c>
      <c r="B45" s="91" t="s">
        <v>481</v>
      </c>
      <c r="C45" s="113">
        <v>403.9</v>
      </c>
      <c r="D45" s="113">
        <v>426.3</v>
      </c>
      <c r="E45" s="113">
        <v>443.4</v>
      </c>
      <c r="F45" s="3"/>
    </row>
    <row r="46" spans="1:6" ht="60">
      <c r="A46" s="84" t="s">
        <v>61</v>
      </c>
      <c r="B46" s="123" t="s">
        <v>400</v>
      </c>
      <c r="C46" s="113">
        <f>C47</f>
        <v>4334.3</v>
      </c>
      <c r="D46" s="113">
        <f>D47</f>
        <v>4916.3</v>
      </c>
      <c r="E46" s="113">
        <f>E47</f>
        <v>4916.8999999999996</v>
      </c>
      <c r="F46" s="3"/>
    </row>
    <row r="47" spans="1:6" ht="75">
      <c r="A47" s="84" t="s">
        <v>62</v>
      </c>
      <c r="B47" s="123" t="s">
        <v>401</v>
      </c>
      <c r="C47" s="113">
        <v>4334.3</v>
      </c>
      <c r="D47" s="113">
        <v>4916.3</v>
      </c>
      <c r="E47" s="113">
        <v>4916.8999999999996</v>
      </c>
      <c r="F47" s="3"/>
    </row>
    <row r="48" spans="1:6" ht="75">
      <c r="A48" s="84" t="s">
        <v>63</v>
      </c>
      <c r="B48" s="123" t="s">
        <v>560</v>
      </c>
      <c r="C48" s="113">
        <f>C49</f>
        <v>11897.1</v>
      </c>
      <c r="D48" s="113">
        <f>D49</f>
        <v>9420.6</v>
      </c>
      <c r="E48" s="113">
        <f>E49</f>
        <v>11778.9</v>
      </c>
      <c r="F48" s="3"/>
    </row>
    <row r="49" spans="1:6" ht="69" customHeight="1">
      <c r="A49" s="84" t="s">
        <v>64</v>
      </c>
      <c r="B49" s="123" t="s">
        <v>559</v>
      </c>
      <c r="C49" s="113">
        <v>11897.1</v>
      </c>
      <c r="D49" s="113">
        <v>9420.6</v>
      </c>
      <c r="E49" s="113">
        <v>11778.9</v>
      </c>
      <c r="F49" s="3"/>
    </row>
    <row r="50" spans="1:6" ht="65.25" customHeight="1">
      <c r="A50" s="84" t="s">
        <v>433</v>
      </c>
      <c r="B50" s="115" t="s">
        <v>432</v>
      </c>
      <c r="C50" s="90">
        <f>C51</f>
        <v>0</v>
      </c>
      <c r="D50" s="90">
        <f>D51</f>
        <v>0</v>
      </c>
      <c r="E50" s="119">
        <f>E51</f>
        <v>36</v>
      </c>
      <c r="F50" s="3"/>
    </row>
    <row r="51" spans="1:6" ht="75">
      <c r="A51" s="84" t="s">
        <v>431</v>
      </c>
      <c r="B51" s="115" t="s">
        <v>430</v>
      </c>
      <c r="C51" s="119">
        <v>0</v>
      </c>
      <c r="D51" s="119">
        <v>0</v>
      </c>
      <c r="E51" s="119">
        <v>36</v>
      </c>
      <c r="F51" s="3"/>
    </row>
    <row r="52" spans="1:6" ht="30">
      <c r="A52" s="84" t="s">
        <v>311</v>
      </c>
      <c r="B52" s="115" t="s">
        <v>65</v>
      </c>
      <c r="C52" s="113">
        <f>C53</f>
        <v>546.79999999999995</v>
      </c>
      <c r="D52" s="113">
        <f>D53</f>
        <v>572.5</v>
      </c>
      <c r="E52" s="113">
        <f>E53</f>
        <v>592.70000000000005</v>
      </c>
      <c r="F52" s="3"/>
    </row>
    <row r="53" spans="1:6" ht="45">
      <c r="A53" s="84" t="s">
        <v>66</v>
      </c>
      <c r="B53" s="115" t="s">
        <v>67</v>
      </c>
      <c r="C53" s="113">
        <v>546.79999999999995</v>
      </c>
      <c r="D53" s="113">
        <v>572.5</v>
      </c>
      <c r="E53" s="113">
        <v>592.70000000000005</v>
      </c>
      <c r="F53" s="3"/>
    </row>
    <row r="54" spans="1:6" ht="15.75">
      <c r="A54" s="128" t="s">
        <v>68</v>
      </c>
      <c r="B54" s="129" t="s">
        <v>69</v>
      </c>
      <c r="C54" s="113">
        <f>C55</f>
        <v>684.1</v>
      </c>
      <c r="D54" s="113">
        <f>D55</f>
        <v>719.5</v>
      </c>
      <c r="E54" s="113">
        <f>E55</f>
        <v>746.8</v>
      </c>
      <c r="F54" s="3"/>
    </row>
    <row r="55" spans="1:6" ht="15.75">
      <c r="A55" s="128" t="s">
        <v>70</v>
      </c>
      <c r="B55" s="129" t="s">
        <v>71</v>
      </c>
      <c r="C55" s="113">
        <v>684.1</v>
      </c>
      <c r="D55" s="113">
        <v>719.5</v>
      </c>
      <c r="E55" s="113">
        <v>746.8</v>
      </c>
      <c r="F55" s="3"/>
    </row>
    <row r="56" spans="1:6" ht="61.5" customHeight="1">
      <c r="A56" s="128" t="s">
        <v>412</v>
      </c>
      <c r="B56" s="130" t="s">
        <v>72</v>
      </c>
      <c r="C56" s="119">
        <f>C61+C59+C63+C57</f>
        <v>24500.300000000003</v>
      </c>
      <c r="D56" s="119">
        <f t="shared" ref="D56:E56" si="9">D61+D59+D63</f>
        <v>11687.400000000001</v>
      </c>
      <c r="E56" s="119">
        <f t="shared" si="9"/>
        <v>11972.6</v>
      </c>
      <c r="F56" s="3"/>
    </row>
    <row r="57" spans="1:6" ht="61.5" customHeight="1">
      <c r="A57" s="128" t="s">
        <v>592</v>
      </c>
      <c r="B57" s="115" t="s">
        <v>593</v>
      </c>
      <c r="C57" s="119">
        <f>C58</f>
        <v>260.39999999999998</v>
      </c>
      <c r="D57" s="119">
        <f t="shared" ref="D57:E57" si="10">D58</f>
        <v>0</v>
      </c>
      <c r="E57" s="119">
        <f t="shared" si="10"/>
        <v>0</v>
      </c>
      <c r="F57" s="3"/>
    </row>
    <row r="58" spans="1:6" ht="61.5" customHeight="1">
      <c r="A58" t="s">
        <v>594</v>
      </c>
      <c r="B58" s="115" t="s">
        <v>595</v>
      </c>
      <c r="C58" s="119">
        <v>260.39999999999998</v>
      </c>
      <c r="D58" s="119">
        <v>0</v>
      </c>
      <c r="E58" s="119">
        <v>0</v>
      </c>
      <c r="F58" s="3"/>
    </row>
    <row r="59" spans="1:6" ht="75">
      <c r="A59" s="114" t="s">
        <v>413</v>
      </c>
      <c r="B59" s="115" t="s">
        <v>459</v>
      </c>
      <c r="C59" s="119">
        <f>C60</f>
        <v>1707.7</v>
      </c>
      <c r="D59" s="119">
        <f>D60</f>
        <v>1707.7</v>
      </c>
      <c r="E59" s="119">
        <f>E60</f>
        <v>1992.9</v>
      </c>
      <c r="F59" s="3"/>
    </row>
    <row r="60" spans="1:6" ht="90">
      <c r="A60" s="114" t="s">
        <v>414</v>
      </c>
      <c r="B60" s="115" t="s">
        <v>458</v>
      </c>
      <c r="C60" s="119">
        <v>1707.7</v>
      </c>
      <c r="D60" s="119">
        <v>1707.7</v>
      </c>
      <c r="E60" s="119">
        <v>1992.9</v>
      </c>
      <c r="F60" s="3"/>
    </row>
    <row r="61" spans="1:6" ht="123" customHeight="1">
      <c r="A61" s="128" t="s">
        <v>415</v>
      </c>
      <c r="B61" s="103" t="s">
        <v>460</v>
      </c>
      <c r="C61" s="119">
        <f>C62</f>
        <v>18117.599999999999</v>
      </c>
      <c r="D61" s="119">
        <f t="shared" ref="D61:E61" si="11">D62</f>
        <v>9979.7000000000007</v>
      </c>
      <c r="E61" s="119">
        <f t="shared" si="11"/>
        <v>9979.7000000000007</v>
      </c>
      <c r="F61" s="3"/>
    </row>
    <row r="62" spans="1:6" ht="123" customHeight="1">
      <c r="A62" s="131" t="s">
        <v>416</v>
      </c>
      <c r="B62" s="132" t="s">
        <v>461</v>
      </c>
      <c r="C62" s="133">
        <v>18117.599999999999</v>
      </c>
      <c r="D62" s="134">
        <v>9979.7000000000007</v>
      </c>
      <c r="E62" s="134">
        <v>9979.7000000000007</v>
      </c>
      <c r="F62" s="3"/>
    </row>
    <row r="63" spans="1:6" ht="36" customHeight="1">
      <c r="A63" s="131" t="s">
        <v>509</v>
      </c>
      <c r="B63" s="132" t="s">
        <v>510</v>
      </c>
      <c r="C63" s="135">
        <f>C64</f>
        <v>4414.6000000000004</v>
      </c>
      <c r="D63" s="135">
        <f t="shared" ref="D63:E63" si="12">D64</f>
        <v>0</v>
      </c>
      <c r="E63" s="135">
        <f t="shared" si="12"/>
        <v>0</v>
      </c>
      <c r="F63" s="3"/>
    </row>
    <row r="64" spans="1:6" ht="30">
      <c r="A64" s="131" t="s">
        <v>511</v>
      </c>
      <c r="B64" s="132" t="s">
        <v>512</v>
      </c>
      <c r="C64" s="135">
        <v>4414.6000000000004</v>
      </c>
      <c r="D64" s="135">
        <v>0</v>
      </c>
      <c r="E64" s="135">
        <v>0</v>
      </c>
      <c r="F64" s="3"/>
    </row>
    <row r="65" spans="1:6" ht="15">
      <c r="A65" s="136"/>
      <c r="B65" s="137"/>
      <c r="C65" s="138"/>
      <c r="D65" s="139"/>
      <c r="E65" s="139"/>
      <c r="F65" s="3"/>
    </row>
  </sheetData>
  <customSheetViews>
    <customSheetView guid="{81558BDF-55DB-4F10-A797-FD06B4DBF865}" showPageBreaks="1" printArea="1" view="pageBreakPreview">
      <selection activeCell="C49" sqref="C49:E49"/>
      <pageMargins left="0.51181102362204722" right="0.19685039370078741" top="0.15748031496062992" bottom="0.11811023622047245" header="0.31496062992125984" footer="0.31496062992125984"/>
      <pageSetup paperSize="9" scale="72" orientation="portrait" r:id="rId1"/>
    </customSheetView>
    <customSheetView guid="{D7437CF1-D31F-4DF2-9399-AF82B3DFFC54}" showPageBreaks="1" printArea="1" view="pageBreakPreview" topLeftCell="A10">
      <selection activeCell="C21" sqref="C21"/>
      <pageMargins left="0.51181102362204722" right="0.19685039370078741" top="0.15748031496062992" bottom="0.11811023622047245" header="0.31496062992125984" footer="0.31496062992125984"/>
      <pageSetup paperSize="9" scale="72" orientation="portrait" r:id="rId2"/>
    </customSheetView>
    <customSheetView guid="{D2A2E364-7F41-4DF0-B445-F266635B8190}" showPageBreaks="1" printArea="1" view="pageBreakPreview" topLeftCell="A39">
      <selection activeCell="C16" sqref="C16"/>
      <pageMargins left="0.51181102362204722" right="0.19685039370078741" top="0.15748031496062992" bottom="0.11811023622047245" header="0.31496062992125984" footer="0.31496062992125984"/>
      <pageSetup paperSize="9" scale="72" orientation="portrait" r:id="rId3"/>
    </customSheetView>
  </customSheetViews>
  <mergeCells count="6">
    <mergeCell ref="C1:E1"/>
    <mergeCell ref="A3:E3"/>
    <mergeCell ref="A5:A6"/>
    <mergeCell ref="B5:B6"/>
    <mergeCell ref="C5:E5"/>
    <mergeCell ref="C2:E2"/>
  </mergeCells>
  <pageMargins left="0.51181102362204722" right="0.19685039370078741" top="0.15748031496062992" bottom="0.11811023622047245" header="0.31496062992125984" footer="0.31496062992125984"/>
  <pageSetup paperSize="9" scale="7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78"/>
  <sheetViews>
    <sheetView view="pageBreakPreview" zoomScaleSheetLayoutView="100" workbookViewId="0">
      <selection activeCell="K11" sqref="K11"/>
    </sheetView>
  </sheetViews>
  <sheetFormatPr defaultRowHeight="12.75"/>
  <cols>
    <col min="1" max="1" width="37.5" style="178" customWidth="1"/>
    <col min="2" max="2" width="5.5" style="178" customWidth="1"/>
    <col min="3" max="3" width="4.1640625" style="178" customWidth="1"/>
    <col min="4" max="4" width="4.5" style="178" customWidth="1"/>
    <col min="5" max="7" width="4.1640625" style="178" customWidth="1"/>
    <col min="8" max="8" width="8.33203125" style="178" customWidth="1"/>
    <col min="9" max="9" width="4.1640625" style="178" customWidth="1"/>
    <col min="10" max="10" width="14" style="178" customWidth="1"/>
    <col min="11" max="11" width="16.33203125" style="178" customWidth="1"/>
    <col min="12" max="12" width="14" style="178" customWidth="1"/>
    <col min="13" max="13" width="10.83203125" style="178" bestFit="1" customWidth="1"/>
    <col min="14" max="16384" width="9.33203125" style="178"/>
  </cols>
  <sheetData>
    <row r="1" spans="1:12" ht="141.75" customHeight="1">
      <c r="I1" s="364" t="s">
        <v>522</v>
      </c>
      <c r="J1" s="364"/>
      <c r="K1" s="364"/>
      <c r="L1" s="368"/>
    </row>
    <row r="2" spans="1:12" ht="99" customHeight="1">
      <c r="A2" s="179"/>
      <c r="B2" s="180"/>
      <c r="C2" s="180"/>
      <c r="D2" s="160"/>
      <c r="E2" s="160"/>
      <c r="F2" s="160"/>
      <c r="G2" s="160"/>
      <c r="H2" s="160"/>
      <c r="I2" s="369" t="s">
        <v>435</v>
      </c>
      <c r="J2" s="370"/>
      <c r="K2" s="370"/>
      <c r="L2" s="370"/>
    </row>
    <row r="3" spans="1:12" ht="50.25" customHeight="1">
      <c r="A3" s="371" t="s">
        <v>438</v>
      </c>
      <c r="B3" s="372"/>
      <c r="C3" s="372"/>
      <c r="D3" s="372"/>
      <c r="E3" s="372"/>
      <c r="F3" s="372"/>
      <c r="G3" s="372"/>
      <c r="H3" s="372"/>
      <c r="I3" s="372"/>
      <c r="J3" s="372"/>
      <c r="K3" s="372"/>
      <c r="L3" s="372"/>
    </row>
    <row r="4" spans="1:12" ht="15" customHeight="1">
      <c r="A4" s="181" t="s">
        <v>0</v>
      </c>
      <c r="B4" s="181" t="s">
        <v>0</v>
      </c>
      <c r="C4" s="181" t="s">
        <v>0</v>
      </c>
      <c r="D4" s="181" t="s">
        <v>0</v>
      </c>
      <c r="E4" s="181" t="s">
        <v>0</v>
      </c>
      <c r="F4" s="181" t="s">
        <v>0</v>
      </c>
      <c r="G4" s="181" t="s">
        <v>0</v>
      </c>
      <c r="H4" s="181" t="s">
        <v>0</v>
      </c>
      <c r="I4" s="373" t="s">
        <v>1</v>
      </c>
      <c r="J4" s="373"/>
      <c r="K4" s="373"/>
      <c r="L4" s="373"/>
    </row>
    <row r="5" spans="1:12" ht="19.899999999999999" customHeight="1">
      <c r="A5" s="374" t="s">
        <v>2</v>
      </c>
      <c r="B5" s="374" t="s">
        <v>21</v>
      </c>
      <c r="C5" s="374" t="s">
        <v>3</v>
      </c>
      <c r="D5" s="374" t="s">
        <v>4</v>
      </c>
      <c r="E5" s="374" t="s">
        <v>5</v>
      </c>
      <c r="F5" s="374"/>
      <c r="G5" s="374"/>
      <c r="H5" s="374"/>
      <c r="I5" s="374" t="s">
        <v>6</v>
      </c>
      <c r="J5" s="374" t="s">
        <v>7</v>
      </c>
      <c r="K5" s="374"/>
      <c r="L5" s="374"/>
    </row>
    <row r="6" spans="1:12" ht="16.350000000000001" customHeight="1">
      <c r="A6" s="374" t="s">
        <v>0</v>
      </c>
      <c r="B6" s="374" t="s">
        <v>0</v>
      </c>
      <c r="C6" s="374" t="s">
        <v>0</v>
      </c>
      <c r="D6" s="374" t="s">
        <v>0</v>
      </c>
      <c r="E6" s="374" t="s">
        <v>0</v>
      </c>
      <c r="F6" s="374"/>
      <c r="G6" s="374"/>
      <c r="H6" s="374"/>
      <c r="I6" s="374" t="s">
        <v>0</v>
      </c>
      <c r="J6" s="182" t="s">
        <v>24</v>
      </c>
      <c r="K6" s="182" t="s">
        <v>396</v>
      </c>
      <c r="L6" s="182" t="s">
        <v>441</v>
      </c>
    </row>
    <row r="7" spans="1:12" ht="14.45" customHeight="1">
      <c r="A7" s="183" t="s">
        <v>8</v>
      </c>
      <c r="B7" s="183" t="s">
        <v>9</v>
      </c>
      <c r="C7" s="183" t="s">
        <v>10</v>
      </c>
      <c r="D7" s="183" t="s">
        <v>11</v>
      </c>
      <c r="E7" s="183" t="s">
        <v>12</v>
      </c>
      <c r="F7" s="183" t="s">
        <v>13</v>
      </c>
      <c r="G7" s="183" t="s">
        <v>14</v>
      </c>
      <c r="H7" s="183" t="s">
        <v>15</v>
      </c>
      <c r="I7" s="183" t="s">
        <v>16</v>
      </c>
      <c r="J7" s="183" t="s">
        <v>17</v>
      </c>
      <c r="K7" s="183" t="s">
        <v>18</v>
      </c>
      <c r="L7" s="183" t="s">
        <v>20</v>
      </c>
    </row>
    <row r="8" spans="1:12" ht="14.45" customHeight="1">
      <c r="A8" s="140" t="s">
        <v>19</v>
      </c>
      <c r="B8" s="141"/>
      <c r="C8" s="141"/>
      <c r="D8" s="141"/>
      <c r="E8" s="184" t="s">
        <v>0</v>
      </c>
      <c r="F8" s="184" t="s">
        <v>0</v>
      </c>
      <c r="G8" s="184" t="s">
        <v>0</v>
      </c>
      <c r="H8" s="184" t="s">
        <v>0</v>
      </c>
      <c r="I8" s="141" t="s">
        <v>0</v>
      </c>
      <c r="J8" s="142">
        <f>J9+J259+J327</f>
        <v>612880.1</v>
      </c>
      <c r="K8" s="142">
        <f>K9+K259+K327</f>
        <v>428620.80000000005</v>
      </c>
      <c r="L8" s="142">
        <f>L9+L259+L327</f>
        <v>410696.29999999993</v>
      </c>
    </row>
    <row r="9" spans="1:12" ht="38.25">
      <c r="A9" s="140" t="s">
        <v>312</v>
      </c>
      <c r="B9" s="143" t="s">
        <v>73</v>
      </c>
      <c r="C9" s="143"/>
      <c r="D9" s="143"/>
      <c r="E9" s="184"/>
      <c r="F9" s="184"/>
      <c r="G9" s="184"/>
      <c r="H9" s="184"/>
      <c r="I9" s="141"/>
      <c r="J9" s="142">
        <f>J10+J113+J125+J210+J252+J198+J185</f>
        <v>176494.00000000003</v>
      </c>
      <c r="K9" s="142">
        <f>K10+K113+K125+K210+K252+K198+K185</f>
        <v>61885</v>
      </c>
      <c r="L9" s="142">
        <f>L10+L113+L125+L210+L252+L198+L185</f>
        <v>62119.9</v>
      </c>
    </row>
    <row r="10" spans="1:12">
      <c r="A10" s="140" t="s">
        <v>74</v>
      </c>
      <c r="B10" s="143" t="s">
        <v>73</v>
      </c>
      <c r="C10" s="143" t="s">
        <v>75</v>
      </c>
      <c r="D10" s="144"/>
      <c r="E10" s="185"/>
      <c r="F10" s="185"/>
      <c r="G10" s="185"/>
      <c r="H10" s="185"/>
      <c r="I10" s="12"/>
      <c r="J10" s="145">
        <f>J11+J20+J75+J81+J69</f>
        <v>38274.800000000003</v>
      </c>
      <c r="K10" s="145">
        <f>K11+K20+K75+K81+K69</f>
        <v>29008.7</v>
      </c>
      <c r="L10" s="145">
        <f>L11+L20+L75+L81+L69</f>
        <v>26073.7</v>
      </c>
    </row>
    <row r="11" spans="1:12" ht="51">
      <c r="A11" s="146" t="s">
        <v>76</v>
      </c>
      <c r="B11" s="144" t="s">
        <v>73</v>
      </c>
      <c r="C11" s="144" t="s">
        <v>75</v>
      </c>
      <c r="D11" s="144" t="s">
        <v>77</v>
      </c>
      <c r="E11" s="185"/>
      <c r="F11" s="185"/>
      <c r="G11" s="185"/>
      <c r="H11" s="185"/>
      <c r="I11" s="144"/>
      <c r="J11" s="145">
        <f>J12</f>
        <v>2666.8</v>
      </c>
      <c r="K11" s="145">
        <f>K12</f>
        <v>2143.9</v>
      </c>
      <c r="L11" s="145">
        <f>L12</f>
        <v>1843.1</v>
      </c>
    </row>
    <row r="12" spans="1:12" ht="51">
      <c r="A12" s="146" t="s">
        <v>313</v>
      </c>
      <c r="B12" s="144" t="s">
        <v>73</v>
      </c>
      <c r="C12" s="144" t="s">
        <v>75</v>
      </c>
      <c r="D12" s="144" t="s">
        <v>77</v>
      </c>
      <c r="E12" s="169">
        <v>65</v>
      </c>
      <c r="F12" s="169">
        <v>0</v>
      </c>
      <c r="G12" s="169"/>
      <c r="H12" s="169"/>
      <c r="I12" s="144"/>
      <c r="J12" s="145">
        <f>J13+J17</f>
        <v>2666.8</v>
      </c>
      <c r="K12" s="145">
        <f t="shared" ref="J12:L14" si="0">K13</f>
        <v>2143.9</v>
      </c>
      <c r="L12" s="145">
        <f t="shared" si="0"/>
        <v>1843.1</v>
      </c>
    </row>
    <row r="13" spans="1:12">
      <c r="A13" s="146" t="s">
        <v>78</v>
      </c>
      <c r="B13" s="144" t="s">
        <v>73</v>
      </c>
      <c r="C13" s="144" t="s">
        <v>75</v>
      </c>
      <c r="D13" s="144" t="s">
        <v>77</v>
      </c>
      <c r="E13" s="169">
        <v>65</v>
      </c>
      <c r="F13" s="169">
        <v>1</v>
      </c>
      <c r="G13" s="169"/>
      <c r="H13" s="169"/>
      <c r="I13" s="144"/>
      <c r="J13" s="145">
        <f>J14</f>
        <v>2588</v>
      </c>
      <c r="K13" s="145">
        <f t="shared" si="0"/>
        <v>2143.9</v>
      </c>
      <c r="L13" s="145">
        <f t="shared" si="0"/>
        <v>1843.1</v>
      </c>
    </row>
    <row r="14" spans="1:12" ht="30" customHeight="1">
      <c r="A14" s="146" t="s">
        <v>79</v>
      </c>
      <c r="B14" s="144" t="s">
        <v>73</v>
      </c>
      <c r="C14" s="144" t="s">
        <v>75</v>
      </c>
      <c r="D14" s="144" t="s">
        <v>77</v>
      </c>
      <c r="E14" s="169">
        <v>65</v>
      </c>
      <c r="F14" s="169">
        <v>1</v>
      </c>
      <c r="G14" s="169" t="s">
        <v>153</v>
      </c>
      <c r="H14" s="169" t="s">
        <v>247</v>
      </c>
      <c r="I14" s="144"/>
      <c r="J14" s="145">
        <f t="shared" si="0"/>
        <v>2588</v>
      </c>
      <c r="K14" s="145">
        <f t="shared" si="0"/>
        <v>2143.9</v>
      </c>
      <c r="L14" s="145">
        <f t="shared" si="0"/>
        <v>1843.1</v>
      </c>
    </row>
    <row r="15" spans="1:12" ht="89.25">
      <c r="A15" s="146" t="s">
        <v>80</v>
      </c>
      <c r="B15" s="144" t="s">
        <v>73</v>
      </c>
      <c r="C15" s="144" t="s">
        <v>75</v>
      </c>
      <c r="D15" s="144" t="s">
        <v>77</v>
      </c>
      <c r="E15" s="169">
        <v>65</v>
      </c>
      <c r="F15" s="169">
        <v>1</v>
      </c>
      <c r="G15" s="169" t="s">
        <v>153</v>
      </c>
      <c r="H15" s="169" t="s">
        <v>247</v>
      </c>
      <c r="I15" s="144" t="s">
        <v>225</v>
      </c>
      <c r="J15" s="145">
        <f>J16</f>
        <v>2588</v>
      </c>
      <c r="K15" s="145">
        <f>K16</f>
        <v>2143.9</v>
      </c>
      <c r="L15" s="145">
        <f>L16</f>
        <v>1843.1</v>
      </c>
    </row>
    <row r="16" spans="1:12" ht="38.25">
      <c r="A16" s="146" t="s">
        <v>81</v>
      </c>
      <c r="B16" s="144" t="s">
        <v>73</v>
      </c>
      <c r="C16" s="144" t="s">
        <v>75</v>
      </c>
      <c r="D16" s="144" t="s">
        <v>77</v>
      </c>
      <c r="E16" s="169">
        <v>65</v>
      </c>
      <c r="F16" s="169">
        <v>1</v>
      </c>
      <c r="G16" s="169" t="s">
        <v>153</v>
      </c>
      <c r="H16" s="169" t="s">
        <v>247</v>
      </c>
      <c r="I16" s="144" t="s">
        <v>226</v>
      </c>
      <c r="J16" s="145">
        <v>2588</v>
      </c>
      <c r="K16" s="145">
        <v>2143.9</v>
      </c>
      <c r="L16" s="145">
        <v>1843.1</v>
      </c>
    </row>
    <row r="17" spans="1:12" ht="54.75" customHeight="1">
      <c r="A17" s="333" t="s">
        <v>587</v>
      </c>
      <c r="B17" s="334" t="s">
        <v>73</v>
      </c>
      <c r="C17" s="334" t="s">
        <v>75</v>
      </c>
      <c r="D17" s="334" t="s">
        <v>77</v>
      </c>
      <c r="E17" s="335">
        <v>65</v>
      </c>
      <c r="F17" s="335">
        <v>1</v>
      </c>
      <c r="G17" s="335" t="s">
        <v>153</v>
      </c>
      <c r="H17" s="335" t="s">
        <v>588</v>
      </c>
      <c r="I17" s="334"/>
      <c r="J17" s="332">
        <f>J18</f>
        <v>78.8</v>
      </c>
      <c r="K17" s="332">
        <f t="shared" ref="K17:L18" si="1">K18</f>
        <v>0</v>
      </c>
      <c r="L17" s="332">
        <f t="shared" si="1"/>
        <v>0</v>
      </c>
    </row>
    <row r="18" spans="1:12" ht="89.25">
      <c r="A18" s="333" t="s">
        <v>80</v>
      </c>
      <c r="B18" s="334" t="s">
        <v>73</v>
      </c>
      <c r="C18" s="334" t="s">
        <v>75</v>
      </c>
      <c r="D18" s="334" t="s">
        <v>77</v>
      </c>
      <c r="E18" s="335">
        <v>65</v>
      </c>
      <c r="F18" s="335">
        <v>1</v>
      </c>
      <c r="G18" s="335" t="s">
        <v>153</v>
      </c>
      <c r="H18" s="335" t="s">
        <v>588</v>
      </c>
      <c r="I18" s="334" t="s">
        <v>225</v>
      </c>
      <c r="J18" s="332">
        <f>J19</f>
        <v>78.8</v>
      </c>
      <c r="K18" s="332">
        <f t="shared" si="1"/>
        <v>0</v>
      </c>
      <c r="L18" s="332">
        <f t="shared" si="1"/>
        <v>0</v>
      </c>
    </row>
    <row r="19" spans="1:12" ht="38.25">
      <c r="A19" s="333" t="s">
        <v>81</v>
      </c>
      <c r="B19" s="334" t="s">
        <v>73</v>
      </c>
      <c r="C19" s="334" t="s">
        <v>75</v>
      </c>
      <c r="D19" s="334" t="s">
        <v>77</v>
      </c>
      <c r="E19" s="335">
        <v>65</v>
      </c>
      <c r="F19" s="335">
        <v>1</v>
      </c>
      <c r="G19" s="335" t="s">
        <v>153</v>
      </c>
      <c r="H19" s="335" t="s">
        <v>588</v>
      </c>
      <c r="I19" s="334" t="s">
        <v>226</v>
      </c>
      <c r="J19" s="332">
        <v>78.8</v>
      </c>
      <c r="K19" s="332">
        <v>0</v>
      </c>
      <c r="L19" s="332">
        <v>0</v>
      </c>
    </row>
    <row r="20" spans="1:12" ht="69.75" customHeight="1">
      <c r="A20" s="146" t="s">
        <v>468</v>
      </c>
      <c r="B20" s="144" t="s">
        <v>73</v>
      </c>
      <c r="C20" s="144" t="s">
        <v>75</v>
      </c>
      <c r="D20" s="144" t="s">
        <v>82</v>
      </c>
      <c r="E20" s="169"/>
      <c r="F20" s="169"/>
      <c r="G20" s="169"/>
      <c r="H20" s="169"/>
      <c r="I20" s="12"/>
      <c r="J20" s="145">
        <f>J35+J53+J21</f>
        <v>31252.6</v>
      </c>
      <c r="K20" s="145">
        <f>K35+K53+K21</f>
        <v>24022.6</v>
      </c>
      <c r="L20" s="145">
        <f>L35+L53+L21</f>
        <v>21502.400000000001</v>
      </c>
    </row>
    <row r="21" spans="1:12" ht="69" customHeight="1">
      <c r="A21" s="146" t="s">
        <v>83</v>
      </c>
      <c r="B21" s="144" t="s">
        <v>73</v>
      </c>
      <c r="C21" s="144" t="s">
        <v>75</v>
      </c>
      <c r="D21" s="144" t="s">
        <v>82</v>
      </c>
      <c r="E21" s="169" t="s">
        <v>499</v>
      </c>
      <c r="F21" s="169" t="s">
        <v>258</v>
      </c>
      <c r="G21" s="169"/>
      <c r="H21" s="169"/>
      <c r="I21" s="12"/>
      <c r="J21" s="145">
        <f>J28+J22</f>
        <v>634.4</v>
      </c>
      <c r="K21" s="145">
        <f>K28+K22</f>
        <v>669.5</v>
      </c>
      <c r="L21" s="145">
        <f>L28+L22</f>
        <v>696.2</v>
      </c>
    </row>
    <row r="22" spans="1:12" ht="106.5" customHeight="1">
      <c r="A22" s="146" t="s">
        <v>84</v>
      </c>
      <c r="B22" s="144" t="s">
        <v>73</v>
      </c>
      <c r="C22" s="144" t="s">
        <v>75</v>
      </c>
      <c r="D22" s="144" t="s">
        <v>82</v>
      </c>
      <c r="E22" s="169" t="s">
        <v>499</v>
      </c>
      <c r="F22" s="169" t="s">
        <v>258</v>
      </c>
      <c r="G22" s="169" t="s">
        <v>98</v>
      </c>
      <c r="H22" s="169"/>
      <c r="I22" s="12"/>
      <c r="J22" s="145">
        <f>J23</f>
        <v>403.9</v>
      </c>
      <c r="K22" s="145">
        <f t="shared" ref="K22:L22" si="2">K23</f>
        <v>426.3</v>
      </c>
      <c r="L22" s="145">
        <f t="shared" si="2"/>
        <v>443.40000000000003</v>
      </c>
    </row>
    <row r="23" spans="1:12" ht="152.25" customHeight="1">
      <c r="A23" s="146" t="s">
        <v>59</v>
      </c>
      <c r="B23" s="144" t="s">
        <v>73</v>
      </c>
      <c r="C23" s="144" t="s">
        <v>75</v>
      </c>
      <c r="D23" s="144" t="s">
        <v>82</v>
      </c>
      <c r="E23" s="169" t="s">
        <v>499</v>
      </c>
      <c r="F23" s="169" t="s">
        <v>258</v>
      </c>
      <c r="G23" s="169" t="s">
        <v>98</v>
      </c>
      <c r="H23" s="169" t="s">
        <v>252</v>
      </c>
      <c r="I23" s="12"/>
      <c r="J23" s="147">
        <f>J24+J26</f>
        <v>403.9</v>
      </c>
      <c r="K23" s="147">
        <f>K24+K26</f>
        <v>426.3</v>
      </c>
      <c r="L23" s="147">
        <f>L24+L26</f>
        <v>443.40000000000003</v>
      </c>
    </row>
    <row r="24" spans="1:12" ht="88.5" customHeight="1">
      <c r="A24" s="146" t="s">
        <v>80</v>
      </c>
      <c r="B24" s="144" t="s">
        <v>73</v>
      </c>
      <c r="C24" s="144" t="s">
        <v>75</v>
      </c>
      <c r="D24" s="144" t="s">
        <v>82</v>
      </c>
      <c r="E24" s="169" t="s">
        <v>499</v>
      </c>
      <c r="F24" s="169" t="s">
        <v>258</v>
      </c>
      <c r="G24" s="169" t="s">
        <v>98</v>
      </c>
      <c r="H24" s="169" t="s">
        <v>252</v>
      </c>
      <c r="I24" s="12" t="s">
        <v>225</v>
      </c>
      <c r="J24" s="147">
        <f t="shared" ref="J24:L24" si="3">J25</f>
        <v>399.7</v>
      </c>
      <c r="K24" s="147">
        <f t="shared" si="3"/>
        <v>368.1</v>
      </c>
      <c r="L24" s="147">
        <f t="shared" si="3"/>
        <v>382.8</v>
      </c>
    </row>
    <row r="25" spans="1:12" ht="39.75" customHeight="1">
      <c r="A25" s="146" t="s">
        <v>81</v>
      </c>
      <c r="B25" s="144" t="s">
        <v>73</v>
      </c>
      <c r="C25" s="144" t="s">
        <v>75</v>
      </c>
      <c r="D25" s="144" t="s">
        <v>82</v>
      </c>
      <c r="E25" s="169" t="s">
        <v>499</v>
      </c>
      <c r="F25" s="169" t="s">
        <v>258</v>
      </c>
      <c r="G25" s="169" t="s">
        <v>98</v>
      </c>
      <c r="H25" s="169" t="s">
        <v>252</v>
      </c>
      <c r="I25" s="12" t="s">
        <v>226</v>
      </c>
      <c r="J25" s="147">
        <v>399.7</v>
      </c>
      <c r="K25" s="147">
        <v>368.1</v>
      </c>
      <c r="L25" s="147">
        <v>382.8</v>
      </c>
    </row>
    <row r="26" spans="1:12" ht="39" customHeight="1">
      <c r="A26" s="146" t="s">
        <v>86</v>
      </c>
      <c r="B26" s="144" t="s">
        <v>73</v>
      </c>
      <c r="C26" s="144" t="s">
        <v>75</v>
      </c>
      <c r="D26" s="144" t="s">
        <v>82</v>
      </c>
      <c r="E26" s="169" t="s">
        <v>499</v>
      </c>
      <c r="F26" s="169" t="s">
        <v>258</v>
      </c>
      <c r="G26" s="169" t="s">
        <v>98</v>
      </c>
      <c r="H26" s="169" t="s">
        <v>252</v>
      </c>
      <c r="I26" s="12" t="s">
        <v>227</v>
      </c>
      <c r="J26" s="145">
        <f>J27</f>
        <v>4.2</v>
      </c>
      <c r="K26" s="145">
        <f>K27</f>
        <v>58.2</v>
      </c>
      <c r="L26" s="145">
        <f>L27</f>
        <v>60.6</v>
      </c>
    </row>
    <row r="27" spans="1:12" ht="41.25" customHeight="1">
      <c r="A27" s="146" t="s">
        <v>87</v>
      </c>
      <c r="B27" s="144" t="s">
        <v>73</v>
      </c>
      <c r="C27" s="144" t="s">
        <v>75</v>
      </c>
      <c r="D27" s="144" t="s">
        <v>82</v>
      </c>
      <c r="E27" s="169" t="s">
        <v>499</v>
      </c>
      <c r="F27" s="169" t="s">
        <v>258</v>
      </c>
      <c r="G27" s="169" t="s">
        <v>98</v>
      </c>
      <c r="H27" s="169" t="s">
        <v>252</v>
      </c>
      <c r="I27" s="12" t="s">
        <v>228</v>
      </c>
      <c r="J27" s="145">
        <v>4.2</v>
      </c>
      <c r="K27" s="145">
        <v>58.2</v>
      </c>
      <c r="L27" s="145">
        <v>60.6</v>
      </c>
    </row>
    <row r="28" spans="1:12" ht="37.5" customHeight="1">
      <c r="A28" s="146" t="s">
        <v>500</v>
      </c>
      <c r="B28" s="144" t="s">
        <v>73</v>
      </c>
      <c r="C28" s="144" t="s">
        <v>75</v>
      </c>
      <c r="D28" s="144" t="s">
        <v>82</v>
      </c>
      <c r="E28" s="169" t="s">
        <v>499</v>
      </c>
      <c r="F28" s="169" t="s">
        <v>258</v>
      </c>
      <c r="G28" s="169" t="s">
        <v>116</v>
      </c>
      <c r="H28" s="169"/>
      <c r="I28" s="12"/>
      <c r="J28" s="145">
        <f>J29+J32</f>
        <v>230.5</v>
      </c>
      <c r="K28" s="145">
        <f t="shared" ref="K28:L28" si="4">K29+K32</f>
        <v>243.2</v>
      </c>
      <c r="L28" s="145">
        <f t="shared" si="4"/>
        <v>252.79999999999998</v>
      </c>
    </row>
    <row r="29" spans="1:12" ht="80.25" customHeight="1">
      <c r="A29" s="146" t="s">
        <v>58</v>
      </c>
      <c r="B29" s="144" t="s">
        <v>73</v>
      </c>
      <c r="C29" s="144" t="s">
        <v>75</v>
      </c>
      <c r="D29" s="144" t="s">
        <v>82</v>
      </c>
      <c r="E29" s="169" t="s">
        <v>499</v>
      </c>
      <c r="F29" s="169" t="s">
        <v>258</v>
      </c>
      <c r="G29" s="169" t="s">
        <v>116</v>
      </c>
      <c r="H29" s="169" t="s">
        <v>251</v>
      </c>
      <c r="I29" s="12"/>
      <c r="J29" s="145">
        <f t="shared" ref="J29:L29" si="5">J30</f>
        <v>226.2</v>
      </c>
      <c r="K29" s="145">
        <f t="shared" si="5"/>
        <v>238.6</v>
      </c>
      <c r="L29" s="145">
        <f t="shared" si="5"/>
        <v>248.1</v>
      </c>
    </row>
    <row r="30" spans="1:12" ht="39.75" customHeight="1">
      <c r="A30" s="146" t="s">
        <v>80</v>
      </c>
      <c r="B30" s="144" t="s">
        <v>73</v>
      </c>
      <c r="C30" s="144" t="s">
        <v>75</v>
      </c>
      <c r="D30" s="144" t="s">
        <v>82</v>
      </c>
      <c r="E30" s="169" t="s">
        <v>499</v>
      </c>
      <c r="F30" s="169" t="s">
        <v>258</v>
      </c>
      <c r="G30" s="169" t="s">
        <v>116</v>
      </c>
      <c r="H30" s="169" t="s">
        <v>251</v>
      </c>
      <c r="I30" s="12" t="s">
        <v>225</v>
      </c>
      <c r="J30" s="145">
        <f>J31</f>
        <v>226.2</v>
      </c>
      <c r="K30" s="145">
        <f>K31</f>
        <v>238.6</v>
      </c>
      <c r="L30" s="145">
        <f>L31</f>
        <v>248.1</v>
      </c>
    </row>
    <row r="31" spans="1:12" ht="37.5" customHeight="1">
      <c r="A31" s="146" t="s">
        <v>81</v>
      </c>
      <c r="B31" s="144" t="s">
        <v>73</v>
      </c>
      <c r="C31" s="144" t="s">
        <v>75</v>
      </c>
      <c r="D31" s="144" t="s">
        <v>82</v>
      </c>
      <c r="E31" s="169" t="s">
        <v>499</v>
      </c>
      <c r="F31" s="169" t="s">
        <v>258</v>
      </c>
      <c r="G31" s="169" t="s">
        <v>116</v>
      </c>
      <c r="H31" s="169" t="s">
        <v>251</v>
      </c>
      <c r="I31" s="12" t="s">
        <v>226</v>
      </c>
      <c r="J31" s="145">
        <v>226.2</v>
      </c>
      <c r="K31" s="145">
        <v>238.6</v>
      </c>
      <c r="L31" s="145">
        <v>248.1</v>
      </c>
    </row>
    <row r="32" spans="1:12" ht="134.25" customHeight="1">
      <c r="A32" s="146" t="s">
        <v>52</v>
      </c>
      <c r="B32" s="144" t="s">
        <v>73</v>
      </c>
      <c r="C32" s="144" t="s">
        <v>75</v>
      </c>
      <c r="D32" s="144" t="s">
        <v>82</v>
      </c>
      <c r="E32" s="169" t="s">
        <v>499</v>
      </c>
      <c r="F32" s="169" t="s">
        <v>258</v>
      </c>
      <c r="G32" s="169" t="s">
        <v>116</v>
      </c>
      <c r="H32" s="169" t="s">
        <v>253</v>
      </c>
      <c r="I32" s="12"/>
      <c r="J32" s="147">
        <f t="shared" ref="J32:L33" si="6">J33</f>
        <v>4.3</v>
      </c>
      <c r="K32" s="147">
        <f t="shared" si="6"/>
        <v>4.5999999999999996</v>
      </c>
      <c r="L32" s="147">
        <f t="shared" si="6"/>
        <v>4.7</v>
      </c>
    </row>
    <row r="33" spans="1:12" ht="37.5" customHeight="1">
      <c r="A33" s="146" t="s">
        <v>86</v>
      </c>
      <c r="B33" s="144" t="s">
        <v>73</v>
      </c>
      <c r="C33" s="144" t="s">
        <v>75</v>
      </c>
      <c r="D33" s="144" t="s">
        <v>82</v>
      </c>
      <c r="E33" s="169" t="s">
        <v>499</v>
      </c>
      <c r="F33" s="169" t="s">
        <v>258</v>
      </c>
      <c r="G33" s="169" t="s">
        <v>116</v>
      </c>
      <c r="H33" s="169" t="s">
        <v>253</v>
      </c>
      <c r="I33" s="12" t="s">
        <v>227</v>
      </c>
      <c r="J33" s="147">
        <f t="shared" si="6"/>
        <v>4.3</v>
      </c>
      <c r="K33" s="147">
        <f t="shared" si="6"/>
        <v>4.5999999999999996</v>
      </c>
      <c r="L33" s="147">
        <f t="shared" si="6"/>
        <v>4.7</v>
      </c>
    </row>
    <row r="34" spans="1:12" ht="37.5" customHeight="1">
      <c r="A34" s="146" t="s">
        <v>87</v>
      </c>
      <c r="B34" s="144" t="s">
        <v>73</v>
      </c>
      <c r="C34" s="144" t="s">
        <v>75</v>
      </c>
      <c r="D34" s="144" t="s">
        <v>82</v>
      </c>
      <c r="E34" s="169" t="s">
        <v>499</v>
      </c>
      <c r="F34" s="169" t="s">
        <v>258</v>
      </c>
      <c r="G34" s="169" t="s">
        <v>116</v>
      </c>
      <c r="H34" s="169" t="s">
        <v>253</v>
      </c>
      <c r="I34" s="12" t="s">
        <v>228</v>
      </c>
      <c r="J34" s="147">
        <v>4.3</v>
      </c>
      <c r="K34" s="147">
        <v>4.5999999999999996</v>
      </c>
      <c r="L34" s="147">
        <v>4.7</v>
      </c>
    </row>
    <row r="35" spans="1:12" ht="51">
      <c r="A35" s="146" t="s">
        <v>314</v>
      </c>
      <c r="B35" s="144" t="s">
        <v>73</v>
      </c>
      <c r="C35" s="144" t="s">
        <v>75</v>
      </c>
      <c r="D35" s="144" t="s">
        <v>82</v>
      </c>
      <c r="E35" s="169">
        <v>65</v>
      </c>
      <c r="F35" s="169">
        <v>0</v>
      </c>
      <c r="G35" s="169"/>
      <c r="H35" s="169"/>
      <c r="I35" s="12"/>
      <c r="J35" s="145">
        <f t="shared" ref="J35:L35" si="7">J36</f>
        <v>30206.6</v>
      </c>
      <c r="K35" s="145">
        <f t="shared" si="7"/>
        <v>22921</v>
      </c>
      <c r="L35" s="145">
        <f t="shared" si="7"/>
        <v>20358.3</v>
      </c>
    </row>
    <row r="36" spans="1:12" ht="25.5">
      <c r="A36" s="146" t="s">
        <v>90</v>
      </c>
      <c r="B36" s="144" t="s">
        <v>73</v>
      </c>
      <c r="C36" s="144" t="s">
        <v>75</v>
      </c>
      <c r="D36" s="144" t="s">
        <v>82</v>
      </c>
      <c r="E36" s="169">
        <v>65</v>
      </c>
      <c r="F36" s="169">
        <v>2</v>
      </c>
      <c r="G36" s="169"/>
      <c r="H36" s="169"/>
      <c r="I36" s="12"/>
      <c r="J36" s="145">
        <f>J37+J40+J50+J47</f>
        <v>30206.6</v>
      </c>
      <c r="K36" s="145">
        <f t="shared" ref="K36:L36" si="8">K37+K40+K50+K47</f>
        <v>22921</v>
      </c>
      <c r="L36" s="145">
        <f t="shared" si="8"/>
        <v>20358.3</v>
      </c>
    </row>
    <row r="37" spans="1:12" ht="38.25">
      <c r="A37" s="146" t="s">
        <v>91</v>
      </c>
      <c r="B37" s="144" t="s">
        <v>73</v>
      </c>
      <c r="C37" s="144" t="s">
        <v>75</v>
      </c>
      <c r="D37" s="144" t="s">
        <v>82</v>
      </c>
      <c r="E37" s="169">
        <v>65</v>
      </c>
      <c r="F37" s="169">
        <v>2</v>
      </c>
      <c r="G37" s="169" t="s">
        <v>153</v>
      </c>
      <c r="H37" s="169" t="s">
        <v>249</v>
      </c>
      <c r="I37" s="12"/>
      <c r="J37" s="145">
        <f t="shared" ref="J37:L38" si="9">J38</f>
        <v>23825.1</v>
      </c>
      <c r="K37" s="145">
        <f t="shared" si="9"/>
        <v>20070.3</v>
      </c>
      <c r="L37" s="145">
        <f t="shared" si="9"/>
        <v>18070.3</v>
      </c>
    </row>
    <row r="38" spans="1:12" ht="89.25">
      <c r="A38" s="146" t="s">
        <v>80</v>
      </c>
      <c r="B38" s="144" t="s">
        <v>73</v>
      </c>
      <c r="C38" s="144" t="s">
        <v>75</v>
      </c>
      <c r="D38" s="144" t="s">
        <v>82</v>
      </c>
      <c r="E38" s="169">
        <v>65</v>
      </c>
      <c r="F38" s="169">
        <v>2</v>
      </c>
      <c r="G38" s="169" t="s">
        <v>153</v>
      </c>
      <c r="H38" s="169" t="s">
        <v>249</v>
      </c>
      <c r="I38" s="12" t="s">
        <v>225</v>
      </c>
      <c r="J38" s="145">
        <f t="shared" si="9"/>
        <v>23825.1</v>
      </c>
      <c r="K38" s="145">
        <f t="shared" si="9"/>
        <v>20070.3</v>
      </c>
      <c r="L38" s="145">
        <f t="shared" si="9"/>
        <v>18070.3</v>
      </c>
    </row>
    <row r="39" spans="1:12" ht="38.25">
      <c r="A39" s="146" t="s">
        <v>81</v>
      </c>
      <c r="B39" s="144" t="s">
        <v>73</v>
      </c>
      <c r="C39" s="144" t="s">
        <v>75</v>
      </c>
      <c r="D39" s="144" t="s">
        <v>82</v>
      </c>
      <c r="E39" s="169">
        <v>65</v>
      </c>
      <c r="F39" s="169">
        <v>2</v>
      </c>
      <c r="G39" s="169" t="s">
        <v>153</v>
      </c>
      <c r="H39" s="169" t="s">
        <v>249</v>
      </c>
      <c r="I39" s="12" t="s">
        <v>226</v>
      </c>
      <c r="J39" s="145">
        <v>23825.1</v>
      </c>
      <c r="K39" s="145">
        <v>20070.3</v>
      </c>
      <c r="L39" s="145">
        <v>18070.3</v>
      </c>
    </row>
    <row r="40" spans="1:12" ht="36.75" customHeight="1">
      <c r="A40" s="146" t="s">
        <v>92</v>
      </c>
      <c r="B40" s="144" t="s">
        <v>73</v>
      </c>
      <c r="C40" s="144" t="s">
        <v>75</v>
      </c>
      <c r="D40" s="144" t="s">
        <v>82</v>
      </c>
      <c r="E40" s="169">
        <v>65</v>
      </c>
      <c r="F40" s="169">
        <v>2</v>
      </c>
      <c r="G40" s="169" t="s">
        <v>153</v>
      </c>
      <c r="H40" s="169" t="s">
        <v>250</v>
      </c>
      <c r="I40" s="12"/>
      <c r="J40" s="145">
        <f t="shared" ref="J40" si="10">+J43+J45+J41</f>
        <v>2438.1999999999998</v>
      </c>
      <c r="K40" s="145">
        <f t="shared" ref="K40:L40" si="11">+K43+K45+K41</f>
        <v>2850.7000000000003</v>
      </c>
      <c r="L40" s="145">
        <f t="shared" si="11"/>
        <v>2288</v>
      </c>
    </row>
    <row r="41" spans="1:12" ht="89.25">
      <c r="A41" s="146" t="s">
        <v>80</v>
      </c>
      <c r="B41" s="144" t="s">
        <v>73</v>
      </c>
      <c r="C41" s="144" t="s">
        <v>75</v>
      </c>
      <c r="D41" s="144" t="s">
        <v>82</v>
      </c>
      <c r="E41" s="169">
        <v>65</v>
      </c>
      <c r="F41" s="169">
        <v>2</v>
      </c>
      <c r="G41" s="169" t="s">
        <v>153</v>
      </c>
      <c r="H41" s="169" t="s">
        <v>250</v>
      </c>
      <c r="I41" s="12" t="s">
        <v>225</v>
      </c>
      <c r="J41" s="145">
        <f t="shared" ref="J41:L41" si="12">J42</f>
        <v>87</v>
      </c>
      <c r="K41" s="145">
        <f t="shared" si="12"/>
        <v>60.9</v>
      </c>
      <c r="L41" s="145">
        <f t="shared" si="12"/>
        <v>63.7</v>
      </c>
    </row>
    <row r="42" spans="1:12" ht="38.25">
      <c r="A42" s="146" t="s">
        <v>81</v>
      </c>
      <c r="B42" s="144" t="s">
        <v>73</v>
      </c>
      <c r="C42" s="144" t="s">
        <v>75</v>
      </c>
      <c r="D42" s="144" t="s">
        <v>82</v>
      </c>
      <c r="E42" s="169">
        <v>65</v>
      </c>
      <c r="F42" s="169">
        <v>2</v>
      </c>
      <c r="G42" s="169" t="s">
        <v>153</v>
      </c>
      <c r="H42" s="169" t="s">
        <v>250</v>
      </c>
      <c r="I42" s="12" t="s">
        <v>226</v>
      </c>
      <c r="J42" s="145">
        <v>87</v>
      </c>
      <c r="K42" s="145">
        <v>60.9</v>
      </c>
      <c r="L42" s="145">
        <v>63.7</v>
      </c>
    </row>
    <row r="43" spans="1:12" ht="51" customHeight="1">
      <c r="A43" s="146" t="s">
        <v>86</v>
      </c>
      <c r="B43" s="144" t="s">
        <v>73</v>
      </c>
      <c r="C43" s="144" t="s">
        <v>75</v>
      </c>
      <c r="D43" s="144" t="s">
        <v>82</v>
      </c>
      <c r="E43" s="169">
        <v>65</v>
      </c>
      <c r="F43" s="169">
        <v>2</v>
      </c>
      <c r="G43" s="169" t="s">
        <v>153</v>
      </c>
      <c r="H43" s="169" t="s">
        <v>250</v>
      </c>
      <c r="I43" s="12" t="s">
        <v>227</v>
      </c>
      <c r="J43" s="145">
        <f t="shared" ref="J43:L43" si="13">J44</f>
        <v>2268.1999999999998</v>
      </c>
      <c r="K43" s="145">
        <f t="shared" si="13"/>
        <v>2594.8000000000002</v>
      </c>
      <c r="L43" s="145">
        <f t="shared" si="13"/>
        <v>2224.3000000000002</v>
      </c>
    </row>
    <row r="44" spans="1:12" ht="38.25">
      <c r="A44" s="146" t="s">
        <v>87</v>
      </c>
      <c r="B44" s="144" t="s">
        <v>73</v>
      </c>
      <c r="C44" s="144" t="s">
        <v>75</v>
      </c>
      <c r="D44" s="144" t="s">
        <v>82</v>
      </c>
      <c r="E44" s="169">
        <v>65</v>
      </c>
      <c r="F44" s="169">
        <v>2</v>
      </c>
      <c r="G44" s="169" t="s">
        <v>153</v>
      </c>
      <c r="H44" s="169" t="s">
        <v>250</v>
      </c>
      <c r="I44" s="12" t="s">
        <v>228</v>
      </c>
      <c r="J44" s="145">
        <v>2268.1999999999998</v>
      </c>
      <c r="K44" s="145">
        <v>2594.8000000000002</v>
      </c>
      <c r="L44" s="145">
        <v>2224.3000000000002</v>
      </c>
    </row>
    <row r="45" spans="1:12">
      <c r="A45" s="146" t="s">
        <v>93</v>
      </c>
      <c r="B45" s="144" t="s">
        <v>73</v>
      </c>
      <c r="C45" s="144" t="s">
        <v>75</v>
      </c>
      <c r="D45" s="144" t="s">
        <v>82</v>
      </c>
      <c r="E45" s="169">
        <v>65</v>
      </c>
      <c r="F45" s="169">
        <v>2</v>
      </c>
      <c r="G45" s="169" t="s">
        <v>153</v>
      </c>
      <c r="H45" s="169" t="s">
        <v>250</v>
      </c>
      <c r="I45" s="12" t="s">
        <v>229</v>
      </c>
      <c r="J45" s="145">
        <f>J46</f>
        <v>83</v>
      </c>
      <c r="K45" s="145">
        <f>K46</f>
        <v>195</v>
      </c>
      <c r="L45" s="145">
        <f>L46</f>
        <v>0</v>
      </c>
    </row>
    <row r="46" spans="1:12" ht="25.5">
      <c r="A46" s="146" t="s">
        <v>94</v>
      </c>
      <c r="B46" s="144" t="s">
        <v>73</v>
      </c>
      <c r="C46" s="144" t="s">
        <v>75</v>
      </c>
      <c r="D46" s="144" t="s">
        <v>82</v>
      </c>
      <c r="E46" s="169">
        <v>65</v>
      </c>
      <c r="F46" s="169">
        <v>2</v>
      </c>
      <c r="G46" s="169" t="s">
        <v>153</v>
      </c>
      <c r="H46" s="169" t="s">
        <v>250</v>
      </c>
      <c r="I46" s="12" t="s">
        <v>230</v>
      </c>
      <c r="J46" s="145">
        <v>83</v>
      </c>
      <c r="K46" s="145">
        <v>195</v>
      </c>
      <c r="L46" s="145">
        <v>0</v>
      </c>
    </row>
    <row r="47" spans="1:12" ht="53.25" customHeight="1">
      <c r="A47" s="333" t="s">
        <v>587</v>
      </c>
      <c r="B47" s="334" t="s">
        <v>73</v>
      </c>
      <c r="C47" s="334" t="s">
        <v>75</v>
      </c>
      <c r="D47" s="334" t="s">
        <v>82</v>
      </c>
      <c r="E47" s="335">
        <v>65</v>
      </c>
      <c r="F47" s="335">
        <v>2</v>
      </c>
      <c r="G47" s="335" t="s">
        <v>153</v>
      </c>
      <c r="H47" s="335" t="s">
        <v>588</v>
      </c>
      <c r="I47" s="336"/>
      <c r="J47" s="332">
        <f>J48</f>
        <v>858</v>
      </c>
      <c r="K47" s="332">
        <f t="shared" ref="K47:L48" si="14">K48</f>
        <v>0</v>
      </c>
      <c r="L47" s="332">
        <f t="shared" si="14"/>
        <v>0</v>
      </c>
    </row>
    <row r="48" spans="1:12" ht="89.25">
      <c r="A48" s="333" t="s">
        <v>80</v>
      </c>
      <c r="B48" s="334" t="s">
        <v>73</v>
      </c>
      <c r="C48" s="334" t="s">
        <v>75</v>
      </c>
      <c r="D48" s="334" t="s">
        <v>82</v>
      </c>
      <c r="E48" s="335">
        <v>65</v>
      </c>
      <c r="F48" s="335">
        <v>2</v>
      </c>
      <c r="G48" s="335" t="s">
        <v>153</v>
      </c>
      <c r="H48" s="335" t="s">
        <v>588</v>
      </c>
      <c r="I48" s="336" t="s">
        <v>225</v>
      </c>
      <c r="J48" s="332">
        <f>J49</f>
        <v>858</v>
      </c>
      <c r="K48" s="332">
        <f t="shared" si="14"/>
        <v>0</v>
      </c>
      <c r="L48" s="332">
        <f t="shared" si="14"/>
        <v>0</v>
      </c>
    </row>
    <row r="49" spans="1:13" ht="38.25">
      <c r="A49" s="333" t="s">
        <v>81</v>
      </c>
      <c r="B49" s="334" t="s">
        <v>73</v>
      </c>
      <c r="C49" s="334" t="s">
        <v>75</v>
      </c>
      <c r="D49" s="334" t="s">
        <v>82</v>
      </c>
      <c r="E49" s="335">
        <v>65</v>
      </c>
      <c r="F49" s="335">
        <v>2</v>
      </c>
      <c r="G49" s="335" t="s">
        <v>153</v>
      </c>
      <c r="H49" s="335" t="s">
        <v>588</v>
      </c>
      <c r="I49" s="336" t="s">
        <v>226</v>
      </c>
      <c r="J49" s="332">
        <v>858</v>
      </c>
      <c r="K49" s="332">
        <v>0</v>
      </c>
      <c r="L49" s="332">
        <v>0</v>
      </c>
    </row>
    <row r="50" spans="1:13" ht="38.25">
      <c r="A50" s="146" t="s">
        <v>528</v>
      </c>
      <c r="B50" s="144" t="s">
        <v>73</v>
      </c>
      <c r="C50" s="144" t="s">
        <v>75</v>
      </c>
      <c r="D50" s="144" t="s">
        <v>82</v>
      </c>
      <c r="E50" s="169">
        <v>65</v>
      </c>
      <c r="F50" s="169">
        <v>2</v>
      </c>
      <c r="G50" s="169" t="s">
        <v>153</v>
      </c>
      <c r="H50" s="169" t="s">
        <v>529</v>
      </c>
      <c r="I50" s="12"/>
      <c r="J50" s="145">
        <f>J51</f>
        <v>3085.3</v>
      </c>
      <c r="K50" s="145">
        <f t="shared" ref="K50:L51" si="15">K51</f>
        <v>0</v>
      </c>
      <c r="L50" s="145">
        <f t="shared" si="15"/>
        <v>0</v>
      </c>
    </row>
    <row r="51" spans="1:13" ht="89.25">
      <c r="A51" s="146" t="s">
        <v>80</v>
      </c>
      <c r="B51" s="144" t="s">
        <v>73</v>
      </c>
      <c r="C51" s="144" t="s">
        <v>75</v>
      </c>
      <c r="D51" s="144" t="s">
        <v>82</v>
      </c>
      <c r="E51" s="169">
        <v>65</v>
      </c>
      <c r="F51" s="169">
        <v>2</v>
      </c>
      <c r="G51" s="169" t="s">
        <v>153</v>
      </c>
      <c r="H51" s="169" t="s">
        <v>529</v>
      </c>
      <c r="I51" s="12" t="s">
        <v>225</v>
      </c>
      <c r="J51" s="145">
        <f>J52</f>
        <v>3085.3</v>
      </c>
      <c r="K51" s="145">
        <f t="shared" si="15"/>
        <v>0</v>
      </c>
      <c r="L51" s="145">
        <f t="shared" si="15"/>
        <v>0</v>
      </c>
    </row>
    <row r="52" spans="1:13" ht="38.25">
      <c r="A52" s="146" t="s">
        <v>81</v>
      </c>
      <c r="B52" s="144" t="s">
        <v>73</v>
      </c>
      <c r="C52" s="144" t="s">
        <v>75</v>
      </c>
      <c r="D52" s="144" t="s">
        <v>82</v>
      </c>
      <c r="E52" s="169">
        <v>65</v>
      </c>
      <c r="F52" s="169">
        <v>2</v>
      </c>
      <c r="G52" s="169" t="s">
        <v>153</v>
      </c>
      <c r="H52" s="169" t="s">
        <v>529</v>
      </c>
      <c r="I52" s="12" t="s">
        <v>226</v>
      </c>
      <c r="J52" s="145">
        <v>3085.3</v>
      </c>
      <c r="K52" s="145">
        <v>0</v>
      </c>
      <c r="L52" s="145">
        <v>0</v>
      </c>
    </row>
    <row r="53" spans="1:13" ht="48.75" customHeight="1">
      <c r="A53" s="148" t="s">
        <v>334</v>
      </c>
      <c r="B53" s="144" t="s">
        <v>73</v>
      </c>
      <c r="C53" s="144" t="s">
        <v>75</v>
      </c>
      <c r="D53" s="144" t="s">
        <v>82</v>
      </c>
      <c r="E53" s="169">
        <v>89</v>
      </c>
      <c r="F53" s="169">
        <v>0</v>
      </c>
      <c r="G53" s="169"/>
      <c r="H53" s="169"/>
      <c r="I53" s="12"/>
      <c r="J53" s="145">
        <f t="shared" ref="J53:L53" si="16">J54</f>
        <v>411.59999999999997</v>
      </c>
      <c r="K53" s="145">
        <f t="shared" si="16"/>
        <v>432.09999999999997</v>
      </c>
      <c r="L53" s="145">
        <f t="shared" si="16"/>
        <v>447.9</v>
      </c>
    </row>
    <row r="54" spans="1:13" ht="69" customHeight="1">
      <c r="A54" s="146" t="s">
        <v>335</v>
      </c>
      <c r="B54" s="144" t="s">
        <v>73</v>
      </c>
      <c r="C54" s="144" t="s">
        <v>75</v>
      </c>
      <c r="D54" s="144" t="s">
        <v>82</v>
      </c>
      <c r="E54" s="169">
        <v>89</v>
      </c>
      <c r="F54" s="169">
        <v>1</v>
      </c>
      <c r="G54" s="169"/>
      <c r="H54" s="169"/>
      <c r="I54" s="12"/>
      <c r="J54" s="145">
        <f>J55+J58+J61+J64</f>
        <v>411.59999999999997</v>
      </c>
      <c r="K54" s="145">
        <f>K55+K58+K61+K64</f>
        <v>432.09999999999997</v>
      </c>
      <c r="L54" s="145">
        <f>L55+L58+L61+L64</f>
        <v>447.9</v>
      </c>
    </row>
    <row r="55" spans="1:13" ht="90.75" customHeight="1">
      <c r="A55" s="146" t="s">
        <v>95</v>
      </c>
      <c r="B55" s="144" t="s">
        <v>73</v>
      </c>
      <c r="C55" s="144" t="s">
        <v>75</v>
      </c>
      <c r="D55" s="144" t="s">
        <v>82</v>
      </c>
      <c r="E55" s="169" t="s">
        <v>254</v>
      </c>
      <c r="F55" s="169" t="s">
        <v>8</v>
      </c>
      <c r="G55" s="169" t="s">
        <v>153</v>
      </c>
      <c r="H55" s="169" t="s">
        <v>255</v>
      </c>
      <c r="I55" s="12"/>
      <c r="J55" s="145">
        <f t="shared" ref="J55:L56" si="17">J56</f>
        <v>109.1</v>
      </c>
      <c r="K55" s="145">
        <f t="shared" si="17"/>
        <v>114.7</v>
      </c>
      <c r="L55" s="145">
        <f t="shared" si="17"/>
        <v>119</v>
      </c>
    </row>
    <row r="56" spans="1:13" ht="89.25">
      <c r="A56" s="149" t="s">
        <v>80</v>
      </c>
      <c r="B56" s="150" t="s">
        <v>73</v>
      </c>
      <c r="C56" s="150" t="s">
        <v>75</v>
      </c>
      <c r="D56" s="150" t="s">
        <v>82</v>
      </c>
      <c r="E56" s="186" t="s">
        <v>254</v>
      </c>
      <c r="F56" s="186" t="s">
        <v>8</v>
      </c>
      <c r="G56" s="186" t="s">
        <v>153</v>
      </c>
      <c r="H56" s="186" t="s">
        <v>255</v>
      </c>
      <c r="I56" s="151" t="s">
        <v>225</v>
      </c>
      <c r="J56" s="152">
        <f t="shared" si="17"/>
        <v>109.1</v>
      </c>
      <c r="K56" s="152">
        <f t="shared" si="17"/>
        <v>114.7</v>
      </c>
      <c r="L56" s="152">
        <f t="shared" si="17"/>
        <v>119</v>
      </c>
    </row>
    <row r="57" spans="1:13" ht="38.25">
      <c r="A57" s="146" t="s">
        <v>81</v>
      </c>
      <c r="B57" s="144" t="s">
        <v>73</v>
      </c>
      <c r="C57" s="144" t="s">
        <v>75</v>
      </c>
      <c r="D57" s="144" t="s">
        <v>82</v>
      </c>
      <c r="E57" s="187" t="s">
        <v>254</v>
      </c>
      <c r="F57" s="187" t="s">
        <v>8</v>
      </c>
      <c r="G57" s="187" t="s">
        <v>153</v>
      </c>
      <c r="H57" s="187" t="s">
        <v>255</v>
      </c>
      <c r="I57" s="12" t="s">
        <v>226</v>
      </c>
      <c r="J57" s="145">
        <v>109.1</v>
      </c>
      <c r="K57" s="145">
        <v>114.7</v>
      </c>
      <c r="L57" s="145">
        <v>119</v>
      </c>
      <c r="M57" s="153"/>
    </row>
    <row r="58" spans="1:13" ht="127.5">
      <c r="A58" s="154" t="s">
        <v>96</v>
      </c>
      <c r="B58" s="155" t="s">
        <v>73</v>
      </c>
      <c r="C58" s="156" t="s">
        <v>75</v>
      </c>
      <c r="D58" s="156" t="s">
        <v>82</v>
      </c>
      <c r="E58" s="188" t="s">
        <v>254</v>
      </c>
      <c r="F58" s="188" t="s">
        <v>8</v>
      </c>
      <c r="G58" s="188" t="s">
        <v>153</v>
      </c>
      <c r="H58" s="188" t="s">
        <v>256</v>
      </c>
      <c r="I58" s="157"/>
      <c r="J58" s="158">
        <f t="shared" ref="J58:L59" si="18">J59</f>
        <v>271.39999999999998</v>
      </c>
      <c r="K58" s="158">
        <f t="shared" si="18"/>
        <v>286.3</v>
      </c>
      <c r="L58" s="158">
        <f t="shared" si="18"/>
        <v>297.8</v>
      </c>
    </row>
    <row r="59" spans="1:13" ht="89.25">
      <c r="A59" s="146" t="s">
        <v>80</v>
      </c>
      <c r="B59" s="144" t="s">
        <v>73</v>
      </c>
      <c r="C59" s="159" t="s">
        <v>75</v>
      </c>
      <c r="D59" s="159" t="s">
        <v>82</v>
      </c>
      <c r="E59" s="169" t="s">
        <v>254</v>
      </c>
      <c r="F59" s="169" t="s">
        <v>8</v>
      </c>
      <c r="G59" s="169" t="s">
        <v>153</v>
      </c>
      <c r="H59" s="169" t="s">
        <v>256</v>
      </c>
      <c r="I59" s="12" t="s">
        <v>225</v>
      </c>
      <c r="J59" s="147">
        <f t="shared" si="18"/>
        <v>271.39999999999998</v>
      </c>
      <c r="K59" s="147">
        <f t="shared" si="18"/>
        <v>286.3</v>
      </c>
      <c r="L59" s="147">
        <f t="shared" si="18"/>
        <v>297.8</v>
      </c>
    </row>
    <row r="60" spans="1:13" ht="38.25">
      <c r="A60" s="146" t="s">
        <v>81</v>
      </c>
      <c r="B60" s="144" t="s">
        <v>73</v>
      </c>
      <c r="C60" s="159" t="s">
        <v>75</v>
      </c>
      <c r="D60" s="159" t="s">
        <v>82</v>
      </c>
      <c r="E60" s="169" t="s">
        <v>254</v>
      </c>
      <c r="F60" s="169" t="s">
        <v>8</v>
      </c>
      <c r="G60" s="169" t="s">
        <v>153</v>
      </c>
      <c r="H60" s="169" t="s">
        <v>256</v>
      </c>
      <c r="I60" s="12" t="s">
        <v>226</v>
      </c>
      <c r="J60" s="147">
        <v>271.39999999999998</v>
      </c>
      <c r="K60" s="147">
        <v>286.3</v>
      </c>
      <c r="L60" s="147">
        <v>297.8</v>
      </c>
    </row>
    <row r="61" spans="1:13" ht="66" customHeight="1">
      <c r="A61" s="167" t="s">
        <v>97</v>
      </c>
      <c r="B61" s="144" t="s">
        <v>73</v>
      </c>
      <c r="C61" s="144" t="s">
        <v>75</v>
      </c>
      <c r="D61" s="144" t="s">
        <v>82</v>
      </c>
      <c r="E61" s="169" t="s">
        <v>254</v>
      </c>
      <c r="F61" s="169" t="s">
        <v>8</v>
      </c>
      <c r="G61" s="169" t="s">
        <v>153</v>
      </c>
      <c r="H61" s="169" t="s">
        <v>257</v>
      </c>
      <c r="I61" s="12"/>
      <c r="J61" s="147">
        <f t="shared" ref="J61:L62" si="19">J62</f>
        <v>2.2000000000000002</v>
      </c>
      <c r="K61" s="147">
        <f t="shared" si="19"/>
        <v>2.2000000000000002</v>
      </c>
      <c r="L61" s="147">
        <f t="shared" si="19"/>
        <v>2.2000000000000002</v>
      </c>
    </row>
    <row r="62" spans="1:13" ht="47.25" customHeight="1">
      <c r="A62" s="146" t="s">
        <v>86</v>
      </c>
      <c r="B62" s="144" t="s">
        <v>73</v>
      </c>
      <c r="C62" s="144" t="s">
        <v>75</v>
      </c>
      <c r="D62" s="144" t="s">
        <v>82</v>
      </c>
      <c r="E62" s="169" t="s">
        <v>254</v>
      </c>
      <c r="F62" s="169" t="s">
        <v>8</v>
      </c>
      <c r="G62" s="169" t="s">
        <v>153</v>
      </c>
      <c r="H62" s="169" t="s">
        <v>257</v>
      </c>
      <c r="I62" s="12" t="s">
        <v>227</v>
      </c>
      <c r="J62" s="147">
        <f t="shared" si="19"/>
        <v>2.2000000000000002</v>
      </c>
      <c r="K62" s="147">
        <f t="shared" si="19"/>
        <v>2.2000000000000002</v>
      </c>
      <c r="L62" s="147">
        <f t="shared" si="19"/>
        <v>2.2000000000000002</v>
      </c>
    </row>
    <row r="63" spans="1:13" ht="38.25">
      <c r="A63" s="146" t="s">
        <v>87</v>
      </c>
      <c r="B63" s="144" t="s">
        <v>73</v>
      </c>
      <c r="C63" s="144" t="s">
        <v>75</v>
      </c>
      <c r="D63" s="144" t="s">
        <v>82</v>
      </c>
      <c r="E63" s="169" t="s">
        <v>254</v>
      </c>
      <c r="F63" s="169" t="s">
        <v>8</v>
      </c>
      <c r="G63" s="169" t="s">
        <v>153</v>
      </c>
      <c r="H63" s="169" t="s">
        <v>257</v>
      </c>
      <c r="I63" s="12" t="s">
        <v>228</v>
      </c>
      <c r="J63" s="101">
        <v>2.2000000000000002</v>
      </c>
      <c r="K63" s="101">
        <v>2.2000000000000002</v>
      </c>
      <c r="L63" s="101">
        <v>2.2000000000000002</v>
      </c>
    </row>
    <row r="64" spans="1:13" ht="132" customHeight="1">
      <c r="A64" s="160" t="s">
        <v>60</v>
      </c>
      <c r="B64" s="144" t="s">
        <v>73</v>
      </c>
      <c r="C64" s="144" t="s">
        <v>75</v>
      </c>
      <c r="D64" s="144" t="s">
        <v>82</v>
      </c>
      <c r="E64" s="169" t="s">
        <v>254</v>
      </c>
      <c r="F64" s="169" t="s">
        <v>8</v>
      </c>
      <c r="G64" s="169" t="s">
        <v>153</v>
      </c>
      <c r="H64" s="169" t="s">
        <v>304</v>
      </c>
      <c r="I64" s="12"/>
      <c r="J64" s="147">
        <f t="shared" ref="J64:K64" si="20">J65+J67</f>
        <v>28.9</v>
      </c>
      <c r="K64" s="147">
        <f t="shared" si="20"/>
        <v>28.9</v>
      </c>
      <c r="L64" s="147">
        <f t="shared" ref="L64" si="21">L65+L67</f>
        <v>28.9</v>
      </c>
    </row>
    <row r="65" spans="1:12" ht="89.25">
      <c r="A65" s="146" t="s">
        <v>80</v>
      </c>
      <c r="B65" s="144" t="s">
        <v>73</v>
      </c>
      <c r="C65" s="144" t="s">
        <v>75</v>
      </c>
      <c r="D65" s="144" t="s">
        <v>82</v>
      </c>
      <c r="E65" s="169" t="s">
        <v>254</v>
      </c>
      <c r="F65" s="169" t="s">
        <v>8</v>
      </c>
      <c r="G65" s="169" t="s">
        <v>153</v>
      </c>
      <c r="H65" s="169" t="s">
        <v>304</v>
      </c>
      <c r="I65" s="12" t="s">
        <v>225</v>
      </c>
      <c r="J65" s="147">
        <f t="shared" ref="J65:L65" si="22">J66</f>
        <v>27</v>
      </c>
      <c r="K65" s="147">
        <f t="shared" si="22"/>
        <v>27</v>
      </c>
      <c r="L65" s="147">
        <f t="shared" si="22"/>
        <v>27</v>
      </c>
    </row>
    <row r="66" spans="1:12" ht="38.25">
      <c r="A66" s="146" t="s">
        <v>81</v>
      </c>
      <c r="B66" s="144" t="s">
        <v>73</v>
      </c>
      <c r="C66" s="144" t="s">
        <v>75</v>
      </c>
      <c r="D66" s="144" t="s">
        <v>82</v>
      </c>
      <c r="E66" s="169" t="s">
        <v>254</v>
      </c>
      <c r="F66" s="169" t="s">
        <v>8</v>
      </c>
      <c r="G66" s="169" t="s">
        <v>153</v>
      </c>
      <c r="H66" s="169" t="s">
        <v>304</v>
      </c>
      <c r="I66" s="12" t="s">
        <v>226</v>
      </c>
      <c r="J66" s="147">
        <v>27</v>
      </c>
      <c r="K66" s="147">
        <v>27</v>
      </c>
      <c r="L66" s="147">
        <v>27</v>
      </c>
    </row>
    <row r="67" spans="1:12" ht="45" customHeight="1">
      <c r="A67" s="146" t="s">
        <v>86</v>
      </c>
      <c r="B67" s="144" t="s">
        <v>73</v>
      </c>
      <c r="C67" s="144" t="s">
        <v>75</v>
      </c>
      <c r="D67" s="144" t="s">
        <v>82</v>
      </c>
      <c r="E67" s="169" t="s">
        <v>254</v>
      </c>
      <c r="F67" s="169" t="s">
        <v>8</v>
      </c>
      <c r="G67" s="169" t="s">
        <v>153</v>
      </c>
      <c r="H67" s="169" t="s">
        <v>304</v>
      </c>
      <c r="I67" s="12" t="s">
        <v>227</v>
      </c>
      <c r="J67" s="147">
        <f t="shared" ref="J67:L67" si="23">J68</f>
        <v>1.9</v>
      </c>
      <c r="K67" s="147">
        <f t="shared" si="23"/>
        <v>1.9</v>
      </c>
      <c r="L67" s="147">
        <f t="shared" si="23"/>
        <v>1.9</v>
      </c>
    </row>
    <row r="68" spans="1:12" ht="38.25">
      <c r="A68" s="146" t="s">
        <v>87</v>
      </c>
      <c r="B68" s="144" t="s">
        <v>73</v>
      </c>
      <c r="C68" s="144" t="s">
        <v>75</v>
      </c>
      <c r="D68" s="144" t="s">
        <v>82</v>
      </c>
      <c r="E68" s="169" t="s">
        <v>254</v>
      </c>
      <c r="F68" s="169" t="s">
        <v>8</v>
      </c>
      <c r="G68" s="169" t="s">
        <v>153</v>
      </c>
      <c r="H68" s="169" t="s">
        <v>304</v>
      </c>
      <c r="I68" s="12" t="s">
        <v>228</v>
      </c>
      <c r="J68" s="147">
        <v>1.9</v>
      </c>
      <c r="K68" s="147">
        <v>1.9</v>
      </c>
      <c r="L68" s="147">
        <v>1.9</v>
      </c>
    </row>
    <row r="69" spans="1:12">
      <c r="A69" s="161" t="s">
        <v>442</v>
      </c>
      <c r="B69" s="144" t="s">
        <v>73</v>
      </c>
      <c r="C69" s="144" t="s">
        <v>75</v>
      </c>
      <c r="D69" s="144" t="s">
        <v>98</v>
      </c>
      <c r="E69" s="169"/>
      <c r="F69" s="169"/>
      <c r="G69" s="169"/>
      <c r="H69" s="169"/>
      <c r="I69" s="12"/>
      <c r="J69" s="147">
        <f t="shared" ref="J69:L73" si="24">J70</f>
        <v>0</v>
      </c>
      <c r="K69" s="147">
        <f t="shared" si="24"/>
        <v>0</v>
      </c>
      <c r="L69" s="147">
        <f t="shared" si="24"/>
        <v>36</v>
      </c>
    </row>
    <row r="70" spans="1:12" ht="69" customHeight="1">
      <c r="A70" s="189" t="s">
        <v>83</v>
      </c>
      <c r="B70" s="144" t="s">
        <v>73</v>
      </c>
      <c r="C70" s="144" t="s">
        <v>75</v>
      </c>
      <c r="D70" s="144" t="s">
        <v>98</v>
      </c>
      <c r="E70" s="169" t="s">
        <v>499</v>
      </c>
      <c r="F70" s="169" t="s">
        <v>258</v>
      </c>
      <c r="G70" s="169"/>
      <c r="H70" s="169"/>
      <c r="I70" s="12"/>
      <c r="J70" s="147">
        <f t="shared" si="24"/>
        <v>0</v>
      </c>
      <c r="K70" s="147">
        <f t="shared" si="24"/>
        <v>0</v>
      </c>
      <c r="L70" s="147">
        <f t="shared" si="24"/>
        <v>36</v>
      </c>
    </row>
    <row r="71" spans="1:12" ht="25.5">
      <c r="A71" s="161" t="s">
        <v>443</v>
      </c>
      <c r="B71" s="144" t="s">
        <v>73</v>
      </c>
      <c r="C71" s="144" t="s">
        <v>75</v>
      </c>
      <c r="D71" s="144" t="s">
        <v>98</v>
      </c>
      <c r="E71" s="169" t="s">
        <v>499</v>
      </c>
      <c r="F71" s="169" t="s">
        <v>258</v>
      </c>
      <c r="G71" s="169" t="s">
        <v>75</v>
      </c>
      <c r="H71" s="169"/>
      <c r="I71" s="12"/>
      <c r="J71" s="147">
        <f t="shared" si="24"/>
        <v>0</v>
      </c>
      <c r="K71" s="147">
        <f t="shared" si="24"/>
        <v>0</v>
      </c>
      <c r="L71" s="147">
        <f t="shared" si="24"/>
        <v>36</v>
      </c>
    </row>
    <row r="72" spans="1:12" ht="89.25">
      <c r="A72" s="161" t="s">
        <v>444</v>
      </c>
      <c r="B72" s="144" t="s">
        <v>73</v>
      </c>
      <c r="C72" s="144" t="s">
        <v>75</v>
      </c>
      <c r="D72" s="144" t="s">
        <v>98</v>
      </c>
      <c r="E72" s="169" t="s">
        <v>499</v>
      </c>
      <c r="F72" s="169" t="s">
        <v>258</v>
      </c>
      <c r="G72" s="169" t="s">
        <v>75</v>
      </c>
      <c r="H72" s="169" t="s">
        <v>445</v>
      </c>
      <c r="I72" s="12"/>
      <c r="J72" s="147">
        <f t="shared" si="24"/>
        <v>0</v>
      </c>
      <c r="K72" s="147">
        <f t="shared" si="24"/>
        <v>0</v>
      </c>
      <c r="L72" s="147">
        <f t="shared" si="24"/>
        <v>36</v>
      </c>
    </row>
    <row r="73" spans="1:12" ht="38.25">
      <c r="A73" s="146" t="s">
        <v>86</v>
      </c>
      <c r="B73" s="144" t="s">
        <v>73</v>
      </c>
      <c r="C73" s="144" t="s">
        <v>75</v>
      </c>
      <c r="D73" s="144" t="s">
        <v>98</v>
      </c>
      <c r="E73" s="169" t="s">
        <v>499</v>
      </c>
      <c r="F73" s="169" t="s">
        <v>258</v>
      </c>
      <c r="G73" s="169" t="s">
        <v>75</v>
      </c>
      <c r="H73" s="169" t="s">
        <v>445</v>
      </c>
      <c r="I73" s="12" t="s">
        <v>227</v>
      </c>
      <c r="J73" s="147">
        <f t="shared" si="24"/>
        <v>0</v>
      </c>
      <c r="K73" s="147">
        <f t="shared" si="24"/>
        <v>0</v>
      </c>
      <c r="L73" s="147">
        <f t="shared" si="24"/>
        <v>36</v>
      </c>
    </row>
    <row r="74" spans="1:12" ht="38.25">
      <c r="A74" s="146" t="s">
        <v>87</v>
      </c>
      <c r="B74" s="144" t="s">
        <v>73</v>
      </c>
      <c r="C74" s="144" t="s">
        <v>75</v>
      </c>
      <c r="D74" s="144" t="s">
        <v>98</v>
      </c>
      <c r="E74" s="169" t="s">
        <v>499</v>
      </c>
      <c r="F74" s="169" t="s">
        <v>258</v>
      </c>
      <c r="G74" s="169" t="s">
        <v>75</v>
      </c>
      <c r="H74" s="169" t="s">
        <v>445</v>
      </c>
      <c r="I74" s="12" t="s">
        <v>228</v>
      </c>
      <c r="J74" s="147">
        <v>0</v>
      </c>
      <c r="K74" s="147">
        <v>0</v>
      </c>
      <c r="L74" s="147">
        <v>36</v>
      </c>
    </row>
    <row r="75" spans="1:12">
      <c r="A75" s="146" t="s">
        <v>100</v>
      </c>
      <c r="B75" s="144" t="s">
        <v>73</v>
      </c>
      <c r="C75" s="144" t="s">
        <v>75</v>
      </c>
      <c r="D75" s="144" t="s">
        <v>18</v>
      </c>
      <c r="E75" s="169"/>
      <c r="F75" s="169"/>
      <c r="G75" s="169"/>
      <c r="H75" s="169"/>
      <c r="I75" s="12"/>
      <c r="J75" s="145">
        <f t="shared" ref="J75:L77" si="25">J76</f>
        <v>150</v>
      </c>
      <c r="K75" s="145">
        <f t="shared" si="25"/>
        <v>150</v>
      </c>
      <c r="L75" s="145">
        <f t="shared" si="25"/>
        <v>150</v>
      </c>
    </row>
    <row r="76" spans="1:12" ht="50.25" customHeight="1">
      <c r="A76" s="148" t="s">
        <v>334</v>
      </c>
      <c r="B76" s="144" t="s">
        <v>73</v>
      </c>
      <c r="C76" s="144" t="s">
        <v>75</v>
      </c>
      <c r="D76" s="144" t="s">
        <v>18</v>
      </c>
      <c r="E76" s="169" t="s">
        <v>254</v>
      </c>
      <c r="F76" s="169" t="s">
        <v>258</v>
      </c>
      <c r="G76" s="169"/>
      <c r="H76" s="169"/>
      <c r="I76" s="12"/>
      <c r="J76" s="145">
        <f t="shared" si="25"/>
        <v>150</v>
      </c>
      <c r="K76" s="145">
        <f t="shared" si="25"/>
        <v>150</v>
      </c>
      <c r="L76" s="145">
        <f t="shared" si="25"/>
        <v>150</v>
      </c>
    </row>
    <row r="77" spans="1:12" ht="72.75" customHeight="1">
      <c r="A77" s="146" t="s">
        <v>335</v>
      </c>
      <c r="B77" s="144" t="s">
        <v>73</v>
      </c>
      <c r="C77" s="144" t="s">
        <v>75</v>
      </c>
      <c r="D77" s="144" t="s">
        <v>18</v>
      </c>
      <c r="E77" s="169" t="s">
        <v>254</v>
      </c>
      <c r="F77" s="169" t="s">
        <v>8</v>
      </c>
      <c r="G77" s="169"/>
      <c r="H77" s="169"/>
      <c r="I77" s="12"/>
      <c r="J77" s="145">
        <f t="shared" si="25"/>
        <v>150</v>
      </c>
      <c r="K77" s="145">
        <f t="shared" si="25"/>
        <v>150</v>
      </c>
      <c r="L77" s="145">
        <f t="shared" si="25"/>
        <v>150</v>
      </c>
    </row>
    <row r="78" spans="1:12" ht="38.25">
      <c r="A78" s="146" t="s">
        <v>554</v>
      </c>
      <c r="B78" s="144" t="s">
        <v>73</v>
      </c>
      <c r="C78" s="144" t="s">
        <v>75</v>
      </c>
      <c r="D78" s="144" t="s">
        <v>18</v>
      </c>
      <c r="E78" s="169" t="s">
        <v>254</v>
      </c>
      <c r="F78" s="169" t="s">
        <v>8</v>
      </c>
      <c r="G78" s="169" t="s">
        <v>153</v>
      </c>
      <c r="H78" s="169" t="s">
        <v>259</v>
      </c>
      <c r="I78" s="12"/>
      <c r="J78" s="145">
        <f>J80</f>
        <v>150</v>
      </c>
      <c r="K78" s="145">
        <f>K80</f>
        <v>150</v>
      </c>
      <c r="L78" s="145">
        <f>L80</f>
        <v>150</v>
      </c>
    </row>
    <row r="79" spans="1:12">
      <c r="A79" s="146" t="s">
        <v>93</v>
      </c>
      <c r="B79" s="144" t="s">
        <v>73</v>
      </c>
      <c r="C79" s="144" t="s">
        <v>75</v>
      </c>
      <c r="D79" s="144" t="s">
        <v>18</v>
      </c>
      <c r="E79" s="169" t="s">
        <v>254</v>
      </c>
      <c r="F79" s="169" t="s">
        <v>8</v>
      </c>
      <c r="G79" s="169" t="s">
        <v>153</v>
      </c>
      <c r="H79" s="169" t="s">
        <v>259</v>
      </c>
      <c r="I79" s="12" t="s">
        <v>229</v>
      </c>
      <c r="J79" s="145">
        <f>J80</f>
        <v>150</v>
      </c>
      <c r="K79" s="145">
        <f>K80</f>
        <v>150</v>
      </c>
      <c r="L79" s="145">
        <f>L80</f>
        <v>150</v>
      </c>
    </row>
    <row r="80" spans="1:12">
      <c r="A80" s="146" t="s">
        <v>101</v>
      </c>
      <c r="B80" s="144" t="s">
        <v>73</v>
      </c>
      <c r="C80" s="144" t="s">
        <v>75</v>
      </c>
      <c r="D80" s="144" t="s">
        <v>102</v>
      </c>
      <c r="E80" s="169" t="s">
        <v>254</v>
      </c>
      <c r="F80" s="169" t="s">
        <v>8</v>
      </c>
      <c r="G80" s="169" t="s">
        <v>153</v>
      </c>
      <c r="H80" s="169" t="s">
        <v>259</v>
      </c>
      <c r="I80" s="12" t="s">
        <v>231</v>
      </c>
      <c r="J80" s="145">
        <v>150</v>
      </c>
      <c r="K80" s="145">
        <v>150</v>
      </c>
      <c r="L80" s="145">
        <v>150</v>
      </c>
    </row>
    <row r="81" spans="1:12" ht="25.5">
      <c r="A81" s="146" t="s">
        <v>103</v>
      </c>
      <c r="B81" s="144" t="s">
        <v>73</v>
      </c>
      <c r="C81" s="144" t="s">
        <v>75</v>
      </c>
      <c r="D81" s="144" t="s">
        <v>104</v>
      </c>
      <c r="E81" s="169"/>
      <c r="F81" s="169"/>
      <c r="G81" s="169"/>
      <c r="H81" s="169"/>
      <c r="I81" s="12"/>
      <c r="J81" s="145">
        <f>J99+J82</f>
        <v>4205.3999999999996</v>
      </c>
      <c r="K81" s="145">
        <f t="shared" ref="K81:L81" si="26">K99+K82</f>
        <v>2692.2</v>
      </c>
      <c r="L81" s="145">
        <f t="shared" si="26"/>
        <v>2542.1999999999998</v>
      </c>
    </row>
    <row r="82" spans="1:12" ht="63" customHeight="1">
      <c r="A82" s="146" t="s">
        <v>83</v>
      </c>
      <c r="B82" s="144" t="s">
        <v>73</v>
      </c>
      <c r="C82" s="144" t="s">
        <v>75</v>
      </c>
      <c r="D82" s="144" t="s">
        <v>104</v>
      </c>
      <c r="E82" s="169" t="s">
        <v>499</v>
      </c>
      <c r="F82" s="169">
        <v>0</v>
      </c>
      <c r="G82" s="169"/>
      <c r="H82" s="169"/>
      <c r="I82" s="12"/>
      <c r="J82" s="145">
        <f>J87+J91+J95+J83</f>
        <v>16</v>
      </c>
      <c r="K82" s="145">
        <f t="shared" ref="K82:L82" si="27">K87+K91+K95+K83</f>
        <v>6</v>
      </c>
      <c r="L82" s="145">
        <f t="shared" si="27"/>
        <v>6</v>
      </c>
    </row>
    <row r="83" spans="1:12" ht="63" customHeight="1">
      <c r="A83" s="146" t="s">
        <v>402</v>
      </c>
      <c r="B83" s="144" t="s">
        <v>73</v>
      </c>
      <c r="C83" s="144" t="s">
        <v>75</v>
      </c>
      <c r="D83" s="144" t="s">
        <v>104</v>
      </c>
      <c r="E83" s="169" t="s">
        <v>499</v>
      </c>
      <c r="F83" s="169">
        <v>0</v>
      </c>
      <c r="G83" s="169" t="s">
        <v>77</v>
      </c>
      <c r="H83" s="169"/>
      <c r="I83" s="12"/>
      <c r="J83" s="145">
        <f t="shared" ref="J83:L85" si="28">J84</f>
        <v>7</v>
      </c>
      <c r="K83" s="145">
        <f t="shared" si="28"/>
        <v>0</v>
      </c>
      <c r="L83" s="145">
        <f t="shared" si="28"/>
        <v>0</v>
      </c>
    </row>
    <row r="84" spans="1:12" ht="51">
      <c r="A84" s="146" t="s">
        <v>85</v>
      </c>
      <c r="B84" s="144" t="s">
        <v>73</v>
      </c>
      <c r="C84" s="144" t="s">
        <v>75</v>
      </c>
      <c r="D84" s="144" t="s">
        <v>104</v>
      </c>
      <c r="E84" s="169" t="s">
        <v>499</v>
      </c>
      <c r="F84" s="169">
        <v>0</v>
      </c>
      <c r="G84" s="169" t="s">
        <v>77</v>
      </c>
      <c r="H84" s="169" t="s">
        <v>248</v>
      </c>
      <c r="I84" s="12"/>
      <c r="J84" s="145">
        <f t="shared" si="28"/>
        <v>7</v>
      </c>
      <c r="K84" s="145">
        <f t="shared" si="28"/>
        <v>0</v>
      </c>
      <c r="L84" s="145">
        <f t="shared" si="28"/>
        <v>0</v>
      </c>
    </row>
    <row r="85" spans="1:12" ht="38.25">
      <c r="A85" s="146" t="s">
        <v>86</v>
      </c>
      <c r="B85" s="144" t="s">
        <v>73</v>
      </c>
      <c r="C85" s="144" t="s">
        <v>75</v>
      </c>
      <c r="D85" s="144" t="s">
        <v>104</v>
      </c>
      <c r="E85" s="169" t="s">
        <v>499</v>
      </c>
      <c r="F85" s="169">
        <v>0</v>
      </c>
      <c r="G85" s="169" t="s">
        <v>77</v>
      </c>
      <c r="H85" s="169" t="s">
        <v>248</v>
      </c>
      <c r="I85" s="12" t="s">
        <v>227</v>
      </c>
      <c r="J85" s="145">
        <f t="shared" si="28"/>
        <v>7</v>
      </c>
      <c r="K85" s="145">
        <f t="shared" si="28"/>
        <v>0</v>
      </c>
      <c r="L85" s="145">
        <f t="shared" si="28"/>
        <v>0</v>
      </c>
    </row>
    <row r="86" spans="1:12" ht="38.25">
      <c r="A86" s="146" t="s">
        <v>87</v>
      </c>
      <c r="B86" s="144" t="s">
        <v>73</v>
      </c>
      <c r="C86" s="144" t="s">
        <v>75</v>
      </c>
      <c r="D86" s="144" t="s">
        <v>104</v>
      </c>
      <c r="E86" s="169" t="s">
        <v>499</v>
      </c>
      <c r="F86" s="169">
        <v>0</v>
      </c>
      <c r="G86" s="169" t="s">
        <v>77</v>
      </c>
      <c r="H86" s="169" t="s">
        <v>248</v>
      </c>
      <c r="I86" s="12" t="s">
        <v>228</v>
      </c>
      <c r="J86" s="145">
        <v>7</v>
      </c>
      <c r="K86" s="145">
        <v>0</v>
      </c>
      <c r="L86" s="145">
        <v>0</v>
      </c>
    </row>
    <row r="87" spans="1:12" ht="101.25" customHeight="1">
      <c r="A87" s="146" t="s">
        <v>84</v>
      </c>
      <c r="B87" s="144" t="s">
        <v>73</v>
      </c>
      <c r="C87" s="144" t="s">
        <v>75</v>
      </c>
      <c r="D87" s="144" t="s">
        <v>104</v>
      </c>
      <c r="E87" s="169" t="s">
        <v>499</v>
      </c>
      <c r="F87" s="169">
        <v>0</v>
      </c>
      <c r="G87" s="169" t="s">
        <v>98</v>
      </c>
      <c r="H87" s="169"/>
      <c r="I87" s="12"/>
      <c r="J87" s="145">
        <f t="shared" ref="J87:L87" si="29">J88</f>
        <v>2</v>
      </c>
      <c r="K87" s="145">
        <f t="shared" si="29"/>
        <v>2</v>
      </c>
      <c r="L87" s="145">
        <f t="shared" si="29"/>
        <v>2</v>
      </c>
    </row>
    <row r="88" spans="1:12" ht="51">
      <c r="A88" s="146" t="s">
        <v>85</v>
      </c>
      <c r="B88" s="144" t="s">
        <v>73</v>
      </c>
      <c r="C88" s="144" t="s">
        <v>75</v>
      </c>
      <c r="D88" s="144" t="s">
        <v>104</v>
      </c>
      <c r="E88" s="169" t="s">
        <v>499</v>
      </c>
      <c r="F88" s="169">
        <v>0</v>
      </c>
      <c r="G88" s="169" t="s">
        <v>98</v>
      </c>
      <c r="H88" s="169" t="s">
        <v>248</v>
      </c>
      <c r="I88" s="12"/>
      <c r="J88" s="145">
        <f t="shared" ref="J88:J89" si="30">J89</f>
        <v>2</v>
      </c>
      <c r="K88" s="145">
        <f t="shared" ref="K88:L89" si="31">K89</f>
        <v>2</v>
      </c>
      <c r="L88" s="145">
        <f t="shared" si="31"/>
        <v>2</v>
      </c>
    </row>
    <row r="89" spans="1:12" ht="38.25">
      <c r="A89" s="146" t="s">
        <v>86</v>
      </c>
      <c r="B89" s="144" t="s">
        <v>73</v>
      </c>
      <c r="C89" s="144" t="s">
        <v>75</v>
      </c>
      <c r="D89" s="144" t="s">
        <v>104</v>
      </c>
      <c r="E89" s="169" t="s">
        <v>499</v>
      </c>
      <c r="F89" s="169">
        <v>0</v>
      </c>
      <c r="G89" s="169" t="s">
        <v>98</v>
      </c>
      <c r="H89" s="169" t="s">
        <v>248</v>
      </c>
      <c r="I89" s="12" t="s">
        <v>227</v>
      </c>
      <c r="J89" s="145">
        <f t="shared" si="30"/>
        <v>2</v>
      </c>
      <c r="K89" s="145">
        <f t="shared" si="31"/>
        <v>2</v>
      </c>
      <c r="L89" s="145">
        <f t="shared" si="31"/>
        <v>2</v>
      </c>
    </row>
    <row r="90" spans="1:12" ht="38.25">
      <c r="A90" s="146" t="s">
        <v>87</v>
      </c>
      <c r="B90" s="144" t="s">
        <v>73</v>
      </c>
      <c r="C90" s="144" t="s">
        <v>75</v>
      </c>
      <c r="D90" s="144" t="s">
        <v>104</v>
      </c>
      <c r="E90" s="169" t="s">
        <v>499</v>
      </c>
      <c r="F90" s="169">
        <v>0</v>
      </c>
      <c r="G90" s="169" t="s">
        <v>98</v>
      </c>
      <c r="H90" s="169" t="s">
        <v>248</v>
      </c>
      <c r="I90" s="12" t="s">
        <v>228</v>
      </c>
      <c r="J90" s="145">
        <v>2</v>
      </c>
      <c r="K90" s="145">
        <v>2</v>
      </c>
      <c r="L90" s="145">
        <v>2</v>
      </c>
    </row>
    <row r="91" spans="1:12" ht="78" customHeight="1">
      <c r="A91" s="146" t="s">
        <v>88</v>
      </c>
      <c r="B91" s="144" t="s">
        <v>73</v>
      </c>
      <c r="C91" s="144" t="s">
        <v>75</v>
      </c>
      <c r="D91" s="144" t="s">
        <v>104</v>
      </c>
      <c r="E91" s="169" t="s">
        <v>499</v>
      </c>
      <c r="F91" s="169">
        <v>0</v>
      </c>
      <c r="G91" s="169" t="s">
        <v>99</v>
      </c>
      <c r="H91" s="169"/>
      <c r="I91" s="12"/>
      <c r="J91" s="145">
        <f t="shared" ref="J91:L91" si="32">J92</f>
        <v>5</v>
      </c>
      <c r="K91" s="145">
        <f t="shared" si="32"/>
        <v>2</v>
      </c>
      <c r="L91" s="145">
        <f t="shared" si="32"/>
        <v>2</v>
      </c>
    </row>
    <row r="92" spans="1:12" ht="51">
      <c r="A92" s="146" t="s">
        <v>85</v>
      </c>
      <c r="B92" s="144" t="s">
        <v>73</v>
      </c>
      <c r="C92" s="144" t="s">
        <v>75</v>
      </c>
      <c r="D92" s="144" t="s">
        <v>104</v>
      </c>
      <c r="E92" s="169" t="s">
        <v>499</v>
      </c>
      <c r="F92" s="169">
        <v>0</v>
      </c>
      <c r="G92" s="169" t="s">
        <v>99</v>
      </c>
      <c r="H92" s="169" t="s">
        <v>248</v>
      </c>
      <c r="I92" s="12"/>
      <c r="J92" s="145">
        <f t="shared" ref="J92:J93" si="33">J93</f>
        <v>5</v>
      </c>
      <c r="K92" s="145">
        <f t="shared" ref="K92:L93" si="34">K93</f>
        <v>2</v>
      </c>
      <c r="L92" s="145">
        <f t="shared" si="34"/>
        <v>2</v>
      </c>
    </row>
    <row r="93" spans="1:12" ht="38.25">
      <c r="A93" s="146" t="s">
        <v>86</v>
      </c>
      <c r="B93" s="144" t="s">
        <v>73</v>
      </c>
      <c r="C93" s="144" t="s">
        <v>75</v>
      </c>
      <c r="D93" s="144" t="s">
        <v>104</v>
      </c>
      <c r="E93" s="169" t="s">
        <v>499</v>
      </c>
      <c r="F93" s="169">
        <v>0</v>
      </c>
      <c r="G93" s="169" t="s">
        <v>99</v>
      </c>
      <c r="H93" s="169" t="s">
        <v>248</v>
      </c>
      <c r="I93" s="12" t="s">
        <v>227</v>
      </c>
      <c r="J93" s="145">
        <f t="shared" si="33"/>
        <v>5</v>
      </c>
      <c r="K93" s="145">
        <f t="shared" si="34"/>
        <v>2</v>
      </c>
      <c r="L93" s="145">
        <f t="shared" si="34"/>
        <v>2</v>
      </c>
    </row>
    <row r="94" spans="1:12" ht="38.25">
      <c r="A94" s="146" t="s">
        <v>87</v>
      </c>
      <c r="B94" s="144" t="s">
        <v>73</v>
      </c>
      <c r="C94" s="144" t="s">
        <v>75</v>
      </c>
      <c r="D94" s="144" t="s">
        <v>104</v>
      </c>
      <c r="E94" s="169" t="s">
        <v>499</v>
      </c>
      <c r="F94" s="169">
        <v>0</v>
      </c>
      <c r="G94" s="169" t="s">
        <v>99</v>
      </c>
      <c r="H94" s="169" t="s">
        <v>248</v>
      </c>
      <c r="I94" s="12" t="s">
        <v>228</v>
      </c>
      <c r="J94" s="145">
        <v>5</v>
      </c>
      <c r="K94" s="145">
        <v>2</v>
      </c>
      <c r="L94" s="145">
        <v>2</v>
      </c>
    </row>
    <row r="95" spans="1:12" ht="65.25" customHeight="1">
      <c r="A95" s="146" t="s">
        <v>89</v>
      </c>
      <c r="B95" s="144" t="s">
        <v>73</v>
      </c>
      <c r="C95" s="144" t="s">
        <v>75</v>
      </c>
      <c r="D95" s="144" t="s">
        <v>104</v>
      </c>
      <c r="E95" s="169" t="s">
        <v>499</v>
      </c>
      <c r="F95" s="169">
        <v>0</v>
      </c>
      <c r="G95" s="169" t="s">
        <v>114</v>
      </c>
      <c r="H95" s="169"/>
      <c r="I95" s="12"/>
      <c r="J95" s="145">
        <f t="shared" ref="J95:L95" si="35">J96</f>
        <v>2</v>
      </c>
      <c r="K95" s="145">
        <f t="shared" si="35"/>
        <v>2</v>
      </c>
      <c r="L95" s="145">
        <f t="shared" si="35"/>
        <v>2</v>
      </c>
    </row>
    <row r="96" spans="1:12" ht="51">
      <c r="A96" s="146" t="s">
        <v>85</v>
      </c>
      <c r="B96" s="144" t="s">
        <v>73</v>
      </c>
      <c r="C96" s="144" t="s">
        <v>75</v>
      </c>
      <c r="D96" s="144" t="s">
        <v>104</v>
      </c>
      <c r="E96" s="169" t="s">
        <v>499</v>
      </c>
      <c r="F96" s="169">
        <v>0</v>
      </c>
      <c r="G96" s="169" t="s">
        <v>114</v>
      </c>
      <c r="H96" s="169" t="s">
        <v>248</v>
      </c>
      <c r="I96" s="12"/>
      <c r="J96" s="145">
        <f t="shared" ref="J96:J97" si="36">J97</f>
        <v>2</v>
      </c>
      <c r="K96" s="145">
        <f t="shared" ref="K96:L97" si="37">K97</f>
        <v>2</v>
      </c>
      <c r="L96" s="145">
        <f t="shared" si="37"/>
        <v>2</v>
      </c>
    </row>
    <row r="97" spans="1:12" ht="38.25">
      <c r="A97" s="146" t="s">
        <v>86</v>
      </c>
      <c r="B97" s="144" t="s">
        <v>73</v>
      </c>
      <c r="C97" s="144" t="s">
        <v>75</v>
      </c>
      <c r="D97" s="144" t="s">
        <v>104</v>
      </c>
      <c r="E97" s="169" t="s">
        <v>499</v>
      </c>
      <c r="F97" s="169">
        <v>0</v>
      </c>
      <c r="G97" s="169" t="s">
        <v>114</v>
      </c>
      <c r="H97" s="169" t="s">
        <v>248</v>
      </c>
      <c r="I97" s="12" t="s">
        <v>227</v>
      </c>
      <c r="J97" s="145">
        <f t="shared" si="36"/>
        <v>2</v>
      </c>
      <c r="K97" s="145">
        <f t="shared" si="37"/>
        <v>2</v>
      </c>
      <c r="L97" s="145">
        <f t="shared" si="37"/>
        <v>2</v>
      </c>
    </row>
    <row r="98" spans="1:12" ht="38.25">
      <c r="A98" s="146" t="s">
        <v>87</v>
      </c>
      <c r="B98" s="144" t="s">
        <v>73</v>
      </c>
      <c r="C98" s="144" t="s">
        <v>75</v>
      </c>
      <c r="D98" s="144" t="s">
        <v>104</v>
      </c>
      <c r="E98" s="169" t="s">
        <v>499</v>
      </c>
      <c r="F98" s="169">
        <v>0</v>
      </c>
      <c r="G98" s="169" t="s">
        <v>114</v>
      </c>
      <c r="H98" s="169" t="s">
        <v>248</v>
      </c>
      <c r="I98" s="12" t="s">
        <v>228</v>
      </c>
      <c r="J98" s="145">
        <v>2</v>
      </c>
      <c r="K98" s="145">
        <v>2</v>
      </c>
      <c r="L98" s="145">
        <v>2</v>
      </c>
    </row>
    <row r="99" spans="1:12" ht="48">
      <c r="A99" s="148" t="s">
        <v>334</v>
      </c>
      <c r="B99" s="144" t="s">
        <v>73</v>
      </c>
      <c r="C99" s="144" t="s">
        <v>75</v>
      </c>
      <c r="D99" s="144" t="s">
        <v>104</v>
      </c>
      <c r="E99" s="169" t="s">
        <v>254</v>
      </c>
      <c r="F99" s="169" t="s">
        <v>258</v>
      </c>
      <c r="G99" s="169"/>
      <c r="H99" s="169"/>
      <c r="I99" s="12"/>
      <c r="J99" s="145">
        <f t="shared" ref="J99:L99" si="38">J100</f>
        <v>4189.3999999999996</v>
      </c>
      <c r="K99" s="145">
        <f t="shared" si="38"/>
        <v>2686.2</v>
      </c>
      <c r="L99" s="145">
        <f t="shared" si="38"/>
        <v>2536.1999999999998</v>
      </c>
    </row>
    <row r="100" spans="1:12" ht="63.75">
      <c r="A100" s="146" t="s">
        <v>335</v>
      </c>
      <c r="B100" s="144" t="s">
        <v>73</v>
      </c>
      <c r="C100" s="144" t="s">
        <v>75</v>
      </c>
      <c r="D100" s="144" t="s">
        <v>104</v>
      </c>
      <c r="E100" s="169" t="s">
        <v>254</v>
      </c>
      <c r="F100" s="169" t="s">
        <v>8</v>
      </c>
      <c r="G100" s="169"/>
      <c r="H100" s="169"/>
      <c r="I100" s="12"/>
      <c r="J100" s="145">
        <f>J101+J110+J107</f>
        <v>4189.3999999999996</v>
      </c>
      <c r="K100" s="145">
        <f>K101+K110</f>
        <v>2686.2</v>
      </c>
      <c r="L100" s="145">
        <f>L101+L110</f>
        <v>2536.1999999999998</v>
      </c>
    </row>
    <row r="101" spans="1:12" ht="26.25" customHeight="1">
      <c r="A101" s="146" t="s">
        <v>316</v>
      </c>
      <c r="B101" s="144" t="s">
        <v>73</v>
      </c>
      <c r="C101" s="144" t="s">
        <v>75</v>
      </c>
      <c r="D101" s="144" t="s">
        <v>104</v>
      </c>
      <c r="E101" s="169" t="s">
        <v>254</v>
      </c>
      <c r="F101" s="169" t="s">
        <v>8</v>
      </c>
      <c r="G101" s="169" t="s">
        <v>153</v>
      </c>
      <c r="H101" s="169" t="s">
        <v>315</v>
      </c>
      <c r="I101" s="12"/>
      <c r="J101" s="145">
        <f>J102+J104</f>
        <v>3909.4</v>
      </c>
      <c r="K101" s="145">
        <f t="shared" ref="K101:L101" si="39">K102</f>
        <v>2656.2</v>
      </c>
      <c r="L101" s="145">
        <f t="shared" si="39"/>
        <v>2536.1999999999998</v>
      </c>
    </row>
    <row r="102" spans="1:12" ht="38.25">
      <c r="A102" s="146" t="s">
        <v>86</v>
      </c>
      <c r="B102" s="144" t="s">
        <v>73</v>
      </c>
      <c r="C102" s="144" t="s">
        <v>75</v>
      </c>
      <c r="D102" s="144" t="s">
        <v>104</v>
      </c>
      <c r="E102" s="169" t="s">
        <v>254</v>
      </c>
      <c r="F102" s="169" t="s">
        <v>8</v>
      </c>
      <c r="G102" s="169" t="s">
        <v>153</v>
      </c>
      <c r="H102" s="169" t="s">
        <v>315</v>
      </c>
      <c r="I102" s="12" t="s">
        <v>227</v>
      </c>
      <c r="J102" s="145">
        <f t="shared" ref="J102:L102" si="40">J103</f>
        <v>3814.4</v>
      </c>
      <c r="K102" s="145">
        <f t="shared" si="40"/>
        <v>2656.2</v>
      </c>
      <c r="L102" s="145">
        <f t="shared" si="40"/>
        <v>2536.1999999999998</v>
      </c>
    </row>
    <row r="103" spans="1:12" ht="38.25">
      <c r="A103" s="146" t="s">
        <v>87</v>
      </c>
      <c r="B103" s="144" t="s">
        <v>73</v>
      </c>
      <c r="C103" s="144" t="s">
        <v>75</v>
      </c>
      <c r="D103" s="144" t="s">
        <v>104</v>
      </c>
      <c r="E103" s="169" t="s">
        <v>254</v>
      </c>
      <c r="F103" s="169" t="s">
        <v>8</v>
      </c>
      <c r="G103" s="169" t="s">
        <v>153</v>
      </c>
      <c r="H103" s="169" t="s">
        <v>315</v>
      </c>
      <c r="I103" s="12" t="s">
        <v>228</v>
      </c>
      <c r="J103" s="145">
        <v>3814.4</v>
      </c>
      <c r="K103" s="145">
        <v>2656.2</v>
      </c>
      <c r="L103" s="145">
        <v>2536.1999999999998</v>
      </c>
    </row>
    <row r="104" spans="1:12">
      <c r="A104" s="146" t="s">
        <v>93</v>
      </c>
      <c r="B104" s="144" t="s">
        <v>73</v>
      </c>
      <c r="C104" s="144" t="s">
        <v>75</v>
      </c>
      <c r="D104" s="144" t="s">
        <v>104</v>
      </c>
      <c r="E104" s="169" t="s">
        <v>254</v>
      </c>
      <c r="F104" s="169" t="s">
        <v>8</v>
      </c>
      <c r="G104" s="169" t="s">
        <v>153</v>
      </c>
      <c r="H104" s="169" t="s">
        <v>315</v>
      </c>
      <c r="I104" s="12" t="s">
        <v>229</v>
      </c>
      <c r="J104" s="145">
        <f>J105+J106</f>
        <v>95</v>
      </c>
      <c r="K104" s="145">
        <f t="shared" ref="K104:L104" si="41">K105+K106</f>
        <v>0</v>
      </c>
      <c r="L104" s="145">
        <f t="shared" si="41"/>
        <v>0</v>
      </c>
    </row>
    <row r="105" spans="1:12">
      <c r="A105" s="146" t="s">
        <v>555</v>
      </c>
      <c r="B105" s="144" t="s">
        <v>73</v>
      </c>
      <c r="C105" s="144" t="s">
        <v>75</v>
      </c>
      <c r="D105" s="144" t="s">
        <v>104</v>
      </c>
      <c r="E105" s="169" t="s">
        <v>254</v>
      </c>
      <c r="F105" s="169" t="s">
        <v>8</v>
      </c>
      <c r="G105" s="169" t="s">
        <v>153</v>
      </c>
      <c r="H105" s="169" t="s">
        <v>315</v>
      </c>
      <c r="I105" s="12" t="s">
        <v>556</v>
      </c>
      <c r="J105" s="145">
        <v>50</v>
      </c>
      <c r="K105" s="145">
        <v>0</v>
      </c>
      <c r="L105" s="145">
        <v>0</v>
      </c>
    </row>
    <row r="106" spans="1:12" ht="25.5">
      <c r="A106" s="146" t="s">
        <v>94</v>
      </c>
      <c r="B106" s="144" t="s">
        <v>73</v>
      </c>
      <c r="C106" s="144" t="s">
        <v>75</v>
      </c>
      <c r="D106" s="144" t="s">
        <v>104</v>
      </c>
      <c r="E106" s="169" t="s">
        <v>254</v>
      </c>
      <c r="F106" s="169" t="s">
        <v>8</v>
      </c>
      <c r="G106" s="169" t="s">
        <v>153</v>
      </c>
      <c r="H106" s="169" t="s">
        <v>315</v>
      </c>
      <c r="I106" s="12" t="s">
        <v>230</v>
      </c>
      <c r="J106" s="145">
        <v>45</v>
      </c>
      <c r="K106" s="145">
        <v>0</v>
      </c>
      <c r="L106" s="145">
        <v>0</v>
      </c>
    </row>
    <row r="107" spans="1:12" ht="63.75">
      <c r="A107" s="333" t="s">
        <v>591</v>
      </c>
      <c r="B107" s="334" t="s">
        <v>73</v>
      </c>
      <c r="C107" s="334" t="s">
        <v>75</v>
      </c>
      <c r="D107" s="334" t="s">
        <v>104</v>
      </c>
      <c r="E107" s="335" t="s">
        <v>254</v>
      </c>
      <c r="F107" s="335" t="s">
        <v>8</v>
      </c>
      <c r="G107" s="335" t="s">
        <v>153</v>
      </c>
      <c r="H107" s="335" t="s">
        <v>590</v>
      </c>
      <c r="I107" s="336"/>
      <c r="J107" s="332">
        <f>J108</f>
        <v>50</v>
      </c>
      <c r="K107" s="332">
        <f t="shared" ref="K107:L108" si="42">K108</f>
        <v>0</v>
      </c>
      <c r="L107" s="332">
        <f t="shared" si="42"/>
        <v>0</v>
      </c>
    </row>
    <row r="108" spans="1:12" ht="16.5" customHeight="1">
      <c r="A108" s="333" t="s">
        <v>93</v>
      </c>
      <c r="B108" s="334" t="s">
        <v>73</v>
      </c>
      <c r="C108" s="334" t="s">
        <v>75</v>
      </c>
      <c r="D108" s="334" t="s">
        <v>104</v>
      </c>
      <c r="E108" s="335" t="s">
        <v>254</v>
      </c>
      <c r="F108" s="335" t="s">
        <v>8</v>
      </c>
      <c r="G108" s="335" t="s">
        <v>153</v>
      </c>
      <c r="H108" s="335" t="s">
        <v>590</v>
      </c>
      <c r="I108" s="336" t="s">
        <v>229</v>
      </c>
      <c r="J108" s="332">
        <f>J109</f>
        <v>50</v>
      </c>
      <c r="K108" s="332">
        <f t="shared" si="42"/>
        <v>0</v>
      </c>
      <c r="L108" s="332">
        <f t="shared" si="42"/>
        <v>0</v>
      </c>
    </row>
    <row r="109" spans="1:12" ht="25.5">
      <c r="A109" s="333" t="s">
        <v>94</v>
      </c>
      <c r="B109" s="334" t="s">
        <v>73</v>
      </c>
      <c r="C109" s="334" t="s">
        <v>75</v>
      </c>
      <c r="D109" s="334" t="s">
        <v>104</v>
      </c>
      <c r="E109" s="335" t="s">
        <v>254</v>
      </c>
      <c r="F109" s="335" t="s">
        <v>8</v>
      </c>
      <c r="G109" s="335" t="s">
        <v>153</v>
      </c>
      <c r="H109" s="335" t="s">
        <v>590</v>
      </c>
      <c r="I109" s="336" t="s">
        <v>230</v>
      </c>
      <c r="J109" s="332">
        <v>50</v>
      </c>
      <c r="K109" s="332">
        <v>0</v>
      </c>
      <c r="L109" s="332">
        <v>0</v>
      </c>
    </row>
    <row r="110" spans="1:12" ht="38.25">
      <c r="A110" s="146" t="s">
        <v>319</v>
      </c>
      <c r="B110" s="144" t="s">
        <v>73</v>
      </c>
      <c r="C110" s="144" t="s">
        <v>75</v>
      </c>
      <c r="D110" s="144" t="s">
        <v>104</v>
      </c>
      <c r="E110" s="169" t="s">
        <v>254</v>
      </c>
      <c r="F110" s="169" t="s">
        <v>8</v>
      </c>
      <c r="G110" s="169" t="s">
        <v>153</v>
      </c>
      <c r="H110" s="169" t="s">
        <v>318</v>
      </c>
      <c r="I110" s="12"/>
      <c r="J110" s="145">
        <f t="shared" ref="J110:J111" si="43">J111</f>
        <v>230</v>
      </c>
      <c r="K110" s="145">
        <f t="shared" ref="K110:L111" si="44">K111</f>
        <v>30</v>
      </c>
      <c r="L110" s="145">
        <f t="shared" si="44"/>
        <v>0</v>
      </c>
    </row>
    <row r="111" spans="1:12" ht="38.25">
      <c r="A111" s="146" t="s">
        <v>86</v>
      </c>
      <c r="B111" s="144" t="s">
        <v>73</v>
      </c>
      <c r="C111" s="144" t="s">
        <v>75</v>
      </c>
      <c r="D111" s="144" t="s">
        <v>104</v>
      </c>
      <c r="E111" s="169" t="s">
        <v>254</v>
      </c>
      <c r="F111" s="169" t="s">
        <v>8</v>
      </c>
      <c r="G111" s="169" t="s">
        <v>153</v>
      </c>
      <c r="H111" s="169" t="s">
        <v>318</v>
      </c>
      <c r="I111" s="12" t="s">
        <v>227</v>
      </c>
      <c r="J111" s="145">
        <f t="shared" si="43"/>
        <v>230</v>
      </c>
      <c r="K111" s="145">
        <f t="shared" si="44"/>
        <v>30</v>
      </c>
      <c r="L111" s="145">
        <f t="shared" si="44"/>
        <v>0</v>
      </c>
    </row>
    <row r="112" spans="1:12" ht="38.25">
      <c r="A112" s="146" t="s">
        <v>87</v>
      </c>
      <c r="B112" s="144" t="s">
        <v>73</v>
      </c>
      <c r="C112" s="144" t="s">
        <v>75</v>
      </c>
      <c r="D112" s="144" t="s">
        <v>104</v>
      </c>
      <c r="E112" s="169" t="s">
        <v>254</v>
      </c>
      <c r="F112" s="169" t="s">
        <v>8</v>
      </c>
      <c r="G112" s="169" t="s">
        <v>153</v>
      </c>
      <c r="H112" s="169" t="s">
        <v>318</v>
      </c>
      <c r="I112" s="12" t="s">
        <v>228</v>
      </c>
      <c r="J112" s="145">
        <v>230</v>
      </c>
      <c r="K112" s="145">
        <v>30</v>
      </c>
      <c r="L112" s="145">
        <v>0</v>
      </c>
    </row>
    <row r="113" spans="1:12" ht="28.5" customHeight="1">
      <c r="A113" s="146" t="s">
        <v>105</v>
      </c>
      <c r="B113" s="144" t="s">
        <v>73</v>
      </c>
      <c r="C113" s="144" t="s">
        <v>106</v>
      </c>
      <c r="D113" s="144"/>
      <c r="E113" s="169"/>
      <c r="F113" s="169"/>
      <c r="G113" s="169"/>
      <c r="H113" s="169"/>
      <c r="I113" s="12"/>
      <c r="J113" s="145">
        <f>J114</f>
        <v>1711</v>
      </c>
      <c r="K113" s="145">
        <f t="shared" ref="K113:L113" si="45">K114</f>
        <v>968.2</v>
      </c>
      <c r="L113" s="145">
        <f t="shared" si="45"/>
        <v>1006.9000000000001</v>
      </c>
    </row>
    <row r="114" spans="1:12">
      <c r="A114" s="146" t="s">
        <v>107</v>
      </c>
      <c r="B114" s="144" t="s">
        <v>73</v>
      </c>
      <c r="C114" s="144" t="s">
        <v>106</v>
      </c>
      <c r="D114" s="144" t="s">
        <v>82</v>
      </c>
      <c r="E114" s="169"/>
      <c r="F114" s="169"/>
      <c r="G114" s="169"/>
      <c r="H114" s="169"/>
      <c r="I114" s="12"/>
      <c r="J114" s="145">
        <f t="shared" ref="J114:L115" si="46">J115</f>
        <v>1711</v>
      </c>
      <c r="K114" s="145">
        <f t="shared" si="46"/>
        <v>968.2</v>
      </c>
      <c r="L114" s="145">
        <f t="shared" si="46"/>
        <v>1006.9000000000001</v>
      </c>
    </row>
    <row r="115" spans="1:12" ht="54" customHeight="1">
      <c r="A115" s="148" t="s">
        <v>334</v>
      </c>
      <c r="B115" s="144" t="s">
        <v>73</v>
      </c>
      <c r="C115" s="144" t="s">
        <v>106</v>
      </c>
      <c r="D115" s="144" t="s">
        <v>82</v>
      </c>
      <c r="E115" s="169" t="s">
        <v>254</v>
      </c>
      <c r="F115" s="169" t="s">
        <v>258</v>
      </c>
      <c r="G115" s="169"/>
      <c r="H115" s="169"/>
      <c r="I115" s="12"/>
      <c r="J115" s="145">
        <f t="shared" si="46"/>
        <v>1711</v>
      </c>
      <c r="K115" s="145">
        <f t="shared" si="46"/>
        <v>968.2</v>
      </c>
      <c r="L115" s="145">
        <f t="shared" si="46"/>
        <v>1006.9000000000001</v>
      </c>
    </row>
    <row r="116" spans="1:12" ht="68.25" customHeight="1">
      <c r="A116" s="146" t="s">
        <v>335</v>
      </c>
      <c r="B116" s="144" t="s">
        <v>73</v>
      </c>
      <c r="C116" s="144" t="s">
        <v>106</v>
      </c>
      <c r="D116" s="144" t="s">
        <v>82</v>
      </c>
      <c r="E116" s="169" t="s">
        <v>254</v>
      </c>
      <c r="F116" s="169" t="s">
        <v>8</v>
      </c>
      <c r="G116" s="169"/>
      <c r="H116" s="169"/>
      <c r="I116" s="12"/>
      <c r="J116" s="145">
        <f>J117+J120</f>
        <v>1711</v>
      </c>
      <c r="K116" s="145">
        <f t="shared" ref="K116:L116" si="47">K117+K120</f>
        <v>968.2</v>
      </c>
      <c r="L116" s="145">
        <f t="shared" si="47"/>
        <v>1006.9000000000001</v>
      </c>
    </row>
    <row r="117" spans="1:12" ht="14.25" customHeight="1">
      <c r="A117" s="161" t="s">
        <v>303</v>
      </c>
      <c r="B117" s="144" t="s">
        <v>73</v>
      </c>
      <c r="C117" s="144" t="s">
        <v>106</v>
      </c>
      <c r="D117" s="144" t="s">
        <v>82</v>
      </c>
      <c r="E117" s="169" t="s">
        <v>254</v>
      </c>
      <c r="F117" s="169" t="s">
        <v>8</v>
      </c>
      <c r="G117" s="169" t="s">
        <v>153</v>
      </c>
      <c r="H117" s="169" t="s">
        <v>302</v>
      </c>
      <c r="I117" s="12"/>
      <c r="J117" s="145">
        <f t="shared" ref="J117:L117" si="48">J118</f>
        <v>546.79999999999995</v>
      </c>
      <c r="K117" s="145">
        <f t="shared" si="48"/>
        <v>572.5</v>
      </c>
      <c r="L117" s="145">
        <f t="shared" si="48"/>
        <v>592.70000000000005</v>
      </c>
    </row>
    <row r="118" spans="1:12" ht="14.25" customHeight="1">
      <c r="A118" s="146" t="s">
        <v>80</v>
      </c>
      <c r="B118" s="144" t="s">
        <v>73</v>
      </c>
      <c r="C118" s="144" t="s">
        <v>106</v>
      </c>
      <c r="D118" s="144" t="s">
        <v>82</v>
      </c>
      <c r="E118" s="169" t="s">
        <v>254</v>
      </c>
      <c r="F118" s="169" t="s">
        <v>8</v>
      </c>
      <c r="G118" s="169" t="s">
        <v>153</v>
      </c>
      <c r="H118" s="169" t="s">
        <v>302</v>
      </c>
      <c r="I118" s="12" t="s">
        <v>225</v>
      </c>
      <c r="J118" s="145">
        <f>J119</f>
        <v>546.79999999999995</v>
      </c>
      <c r="K118" s="145">
        <f>K119</f>
        <v>572.5</v>
      </c>
      <c r="L118" s="145">
        <f>L119</f>
        <v>592.70000000000005</v>
      </c>
    </row>
    <row r="119" spans="1:12" ht="18" customHeight="1">
      <c r="A119" s="146" t="s">
        <v>81</v>
      </c>
      <c r="B119" s="144" t="s">
        <v>73</v>
      </c>
      <c r="C119" s="144" t="s">
        <v>106</v>
      </c>
      <c r="D119" s="144" t="s">
        <v>82</v>
      </c>
      <c r="E119" s="169" t="s">
        <v>254</v>
      </c>
      <c r="F119" s="169" t="s">
        <v>8</v>
      </c>
      <c r="G119" s="169" t="s">
        <v>153</v>
      </c>
      <c r="H119" s="169" t="s">
        <v>302</v>
      </c>
      <c r="I119" s="12" t="s">
        <v>226</v>
      </c>
      <c r="J119" s="145">
        <v>546.79999999999995</v>
      </c>
      <c r="K119" s="145">
        <v>572.5</v>
      </c>
      <c r="L119" s="145">
        <v>592.70000000000005</v>
      </c>
    </row>
    <row r="120" spans="1:12" ht="66.75" customHeight="1">
      <c r="A120" s="146" t="s">
        <v>436</v>
      </c>
      <c r="B120" s="144" t="s">
        <v>73</v>
      </c>
      <c r="C120" s="144" t="s">
        <v>106</v>
      </c>
      <c r="D120" s="144" t="s">
        <v>82</v>
      </c>
      <c r="E120" s="169" t="s">
        <v>254</v>
      </c>
      <c r="F120" s="169" t="s">
        <v>8</v>
      </c>
      <c r="G120" s="169" t="s">
        <v>153</v>
      </c>
      <c r="H120" s="169" t="s">
        <v>437</v>
      </c>
      <c r="I120" s="12"/>
      <c r="J120" s="145">
        <f>J121+J123</f>
        <v>1164.2</v>
      </c>
      <c r="K120" s="145">
        <f>K121+K123</f>
        <v>395.70000000000005</v>
      </c>
      <c r="L120" s="145">
        <f>L121+L123</f>
        <v>414.2</v>
      </c>
    </row>
    <row r="121" spans="1:12" ht="89.25">
      <c r="A121" s="146" t="s">
        <v>80</v>
      </c>
      <c r="B121" s="144" t="s">
        <v>73</v>
      </c>
      <c r="C121" s="144" t="s">
        <v>106</v>
      </c>
      <c r="D121" s="144" t="s">
        <v>82</v>
      </c>
      <c r="E121" s="169" t="s">
        <v>254</v>
      </c>
      <c r="F121" s="169" t="s">
        <v>8</v>
      </c>
      <c r="G121" s="169" t="s">
        <v>153</v>
      </c>
      <c r="H121" s="169" t="s">
        <v>437</v>
      </c>
      <c r="I121" s="12" t="s">
        <v>225</v>
      </c>
      <c r="J121" s="145">
        <f>J122</f>
        <v>1018.1</v>
      </c>
      <c r="K121" s="145">
        <f>K122</f>
        <v>250.3</v>
      </c>
      <c r="L121" s="145">
        <f>L122</f>
        <v>289</v>
      </c>
    </row>
    <row r="122" spans="1:12" ht="38.25">
      <c r="A122" s="146" t="s">
        <v>81</v>
      </c>
      <c r="B122" s="144" t="s">
        <v>73</v>
      </c>
      <c r="C122" s="144" t="s">
        <v>106</v>
      </c>
      <c r="D122" s="144" t="s">
        <v>82</v>
      </c>
      <c r="E122" s="169" t="s">
        <v>254</v>
      </c>
      <c r="F122" s="169" t="s">
        <v>8</v>
      </c>
      <c r="G122" s="169" t="s">
        <v>153</v>
      </c>
      <c r="H122" s="169" t="s">
        <v>437</v>
      </c>
      <c r="I122" s="12" t="s">
        <v>226</v>
      </c>
      <c r="J122" s="145">
        <v>1018.1</v>
      </c>
      <c r="K122" s="145">
        <v>250.3</v>
      </c>
      <c r="L122" s="145">
        <v>289</v>
      </c>
    </row>
    <row r="123" spans="1:12" ht="38.25">
      <c r="A123" s="146" t="s">
        <v>86</v>
      </c>
      <c r="B123" s="144" t="s">
        <v>73</v>
      </c>
      <c r="C123" s="144" t="s">
        <v>106</v>
      </c>
      <c r="D123" s="144" t="s">
        <v>82</v>
      </c>
      <c r="E123" s="169" t="s">
        <v>254</v>
      </c>
      <c r="F123" s="169" t="s">
        <v>8</v>
      </c>
      <c r="G123" s="169" t="s">
        <v>153</v>
      </c>
      <c r="H123" s="169" t="s">
        <v>437</v>
      </c>
      <c r="I123" s="12" t="s">
        <v>227</v>
      </c>
      <c r="J123" s="145">
        <f>J124</f>
        <v>146.1</v>
      </c>
      <c r="K123" s="145">
        <f t="shared" ref="K123:L123" si="49">K124</f>
        <v>145.4</v>
      </c>
      <c r="L123" s="145">
        <f t="shared" si="49"/>
        <v>125.2</v>
      </c>
    </row>
    <row r="124" spans="1:12" ht="38.25">
      <c r="A124" s="146" t="s">
        <v>87</v>
      </c>
      <c r="B124" s="144" t="s">
        <v>73</v>
      </c>
      <c r="C124" s="144" t="s">
        <v>106</v>
      </c>
      <c r="D124" s="144" t="s">
        <v>82</v>
      </c>
      <c r="E124" s="169" t="s">
        <v>254</v>
      </c>
      <c r="F124" s="169" t="s">
        <v>8</v>
      </c>
      <c r="G124" s="169" t="s">
        <v>153</v>
      </c>
      <c r="H124" s="169" t="s">
        <v>437</v>
      </c>
      <c r="I124" s="12" t="s">
        <v>228</v>
      </c>
      <c r="J124" s="145">
        <v>146.1</v>
      </c>
      <c r="K124" s="145">
        <v>145.4</v>
      </c>
      <c r="L124" s="145">
        <v>125.2</v>
      </c>
    </row>
    <row r="125" spans="1:12">
      <c r="A125" s="146" t="s">
        <v>108</v>
      </c>
      <c r="B125" s="144" t="s">
        <v>73</v>
      </c>
      <c r="C125" s="144" t="s">
        <v>82</v>
      </c>
      <c r="D125" s="144"/>
      <c r="E125" s="169"/>
      <c r="F125" s="169"/>
      <c r="G125" s="169"/>
      <c r="H125" s="169"/>
      <c r="I125" s="12"/>
      <c r="J125" s="145">
        <f>J126+J152+J174+J146</f>
        <v>99199.000000000015</v>
      </c>
      <c r="K125" s="145">
        <f>K126+K152+K174+K146</f>
        <v>11213.4</v>
      </c>
      <c r="L125" s="145">
        <f>L126+L152+L174+L146</f>
        <v>11857.1</v>
      </c>
    </row>
    <row r="126" spans="1:12">
      <c r="A126" s="146" t="s">
        <v>109</v>
      </c>
      <c r="B126" s="144" t="s">
        <v>73</v>
      </c>
      <c r="C126" s="144" t="s">
        <v>82</v>
      </c>
      <c r="D126" s="144" t="s">
        <v>98</v>
      </c>
      <c r="E126" s="169"/>
      <c r="F126" s="169"/>
      <c r="G126" s="169"/>
      <c r="H126" s="169"/>
      <c r="I126" s="12"/>
      <c r="J126" s="145">
        <f>J127+J141</f>
        <v>1666.5</v>
      </c>
      <c r="K126" s="145">
        <f>K127+K141</f>
        <v>1004.4000000000001</v>
      </c>
      <c r="L126" s="145">
        <f>L127+L141</f>
        <v>1163.4000000000001</v>
      </c>
    </row>
    <row r="127" spans="1:12" ht="84" customHeight="1">
      <c r="A127" s="146" t="s">
        <v>446</v>
      </c>
      <c r="B127" s="144" t="s">
        <v>73</v>
      </c>
      <c r="C127" s="144" t="s">
        <v>82</v>
      </c>
      <c r="D127" s="144" t="s">
        <v>98</v>
      </c>
      <c r="E127" s="169" t="s">
        <v>116</v>
      </c>
      <c r="F127" s="169" t="s">
        <v>258</v>
      </c>
      <c r="G127" s="169"/>
      <c r="H127" s="169"/>
      <c r="I127" s="12"/>
      <c r="J127" s="145">
        <f>J133+J128</f>
        <v>1094.2</v>
      </c>
      <c r="K127" s="145">
        <f t="shared" ref="K127:L127" si="50">K133+K128</f>
        <v>459.3</v>
      </c>
      <c r="L127" s="145">
        <f t="shared" si="50"/>
        <v>618.29999999999995</v>
      </c>
    </row>
    <row r="128" spans="1:12" ht="30.75" customHeight="1">
      <c r="A128" s="146" t="s">
        <v>501</v>
      </c>
      <c r="B128" s="144" t="s">
        <v>73</v>
      </c>
      <c r="C128" s="144" t="s">
        <v>82</v>
      </c>
      <c r="D128" s="144" t="s">
        <v>98</v>
      </c>
      <c r="E128" s="169" t="s">
        <v>116</v>
      </c>
      <c r="F128" s="169" t="s">
        <v>8</v>
      </c>
      <c r="G128" s="169"/>
      <c r="H128" s="169"/>
      <c r="I128" s="12"/>
      <c r="J128" s="145">
        <f>J129</f>
        <v>485.1</v>
      </c>
      <c r="K128" s="145">
        <f t="shared" ref="K128:L128" si="51">K129</f>
        <v>0</v>
      </c>
      <c r="L128" s="145">
        <f t="shared" si="51"/>
        <v>0</v>
      </c>
    </row>
    <row r="129" spans="1:12" ht="30.75" customHeight="1">
      <c r="A129" s="146" t="s">
        <v>502</v>
      </c>
      <c r="B129" s="144" t="s">
        <v>73</v>
      </c>
      <c r="C129" s="144" t="s">
        <v>82</v>
      </c>
      <c r="D129" s="144" t="s">
        <v>98</v>
      </c>
      <c r="E129" s="169" t="s">
        <v>116</v>
      </c>
      <c r="F129" s="169" t="s">
        <v>8</v>
      </c>
      <c r="G129" s="169" t="s">
        <v>75</v>
      </c>
      <c r="H129" s="169"/>
      <c r="I129" s="12"/>
      <c r="J129" s="145">
        <f>J130</f>
        <v>485.1</v>
      </c>
      <c r="K129" s="145">
        <f t="shared" ref="K129:L129" si="52">K130</f>
        <v>0</v>
      </c>
      <c r="L129" s="145">
        <f t="shared" si="52"/>
        <v>0</v>
      </c>
    </row>
    <row r="130" spans="1:12" ht="54.75" customHeight="1">
      <c r="A130" s="146" t="s">
        <v>503</v>
      </c>
      <c r="B130" s="144" t="s">
        <v>73</v>
      </c>
      <c r="C130" s="144" t="s">
        <v>82</v>
      </c>
      <c r="D130" s="144" t="s">
        <v>98</v>
      </c>
      <c r="E130" s="169" t="s">
        <v>116</v>
      </c>
      <c r="F130" s="169" t="s">
        <v>8</v>
      </c>
      <c r="G130" s="169" t="s">
        <v>75</v>
      </c>
      <c r="H130" s="169" t="s">
        <v>504</v>
      </c>
      <c r="I130" s="12"/>
      <c r="J130" s="145">
        <f>J131</f>
        <v>485.1</v>
      </c>
      <c r="K130" s="145">
        <f t="shared" ref="K130:L130" si="53">K131</f>
        <v>0</v>
      </c>
      <c r="L130" s="145">
        <f t="shared" si="53"/>
        <v>0</v>
      </c>
    </row>
    <row r="131" spans="1:12" ht="18.75" customHeight="1">
      <c r="A131" s="146" t="s">
        <v>93</v>
      </c>
      <c r="B131" s="144" t="s">
        <v>73</v>
      </c>
      <c r="C131" s="144" t="s">
        <v>82</v>
      </c>
      <c r="D131" s="144" t="s">
        <v>98</v>
      </c>
      <c r="E131" s="169" t="s">
        <v>116</v>
      </c>
      <c r="F131" s="169" t="s">
        <v>8</v>
      </c>
      <c r="G131" s="169" t="s">
        <v>75</v>
      </c>
      <c r="H131" s="169" t="s">
        <v>504</v>
      </c>
      <c r="I131" s="12" t="s">
        <v>229</v>
      </c>
      <c r="J131" s="145">
        <f>J132</f>
        <v>485.1</v>
      </c>
      <c r="K131" s="145">
        <f t="shared" ref="K131:L131" si="54">K132</f>
        <v>0</v>
      </c>
      <c r="L131" s="145">
        <f t="shared" si="54"/>
        <v>0</v>
      </c>
    </row>
    <row r="132" spans="1:12" ht="66" customHeight="1">
      <c r="A132" s="146" t="s">
        <v>557</v>
      </c>
      <c r="B132" s="144" t="s">
        <v>73</v>
      </c>
      <c r="C132" s="144" t="s">
        <v>82</v>
      </c>
      <c r="D132" s="144" t="s">
        <v>98</v>
      </c>
      <c r="E132" s="169" t="s">
        <v>116</v>
      </c>
      <c r="F132" s="169" t="s">
        <v>8</v>
      </c>
      <c r="G132" s="169" t="s">
        <v>75</v>
      </c>
      <c r="H132" s="169" t="s">
        <v>504</v>
      </c>
      <c r="I132" s="12" t="s">
        <v>558</v>
      </c>
      <c r="J132" s="145">
        <v>485.1</v>
      </c>
      <c r="K132" s="145">
        <v>0</v>
      </c>
      <c r="L132" s="145">
        <v>0</v>
      </c>
    </row>
    <row r="133" spans="1:12" ht="27" customHeight="1">
      <c r="A133" s="146" t="s">
        <v>110</v>
      </c>
      <c r="B133" s="144" t="s">
        <v>73</v>
      </c>
      <c r="C133" s="144" t="s">
        <v>82</v>
      </c>
      <c r="D133" s="144" t="s">
        <v>98</v>
      </c>
      <c r="E133" s="169" t="s">
        <v>116</v>
      </c>
      <c r="F133" s="169" t="s">
        <v>11</v>
      </c>
      <c r="G133" s="169"/>
      <c r="H133" s="169"/>
      <c r="I133" s="12"/>
      <c r="J133" s="145">
        <f t="shared" ref="J133:L133" si="55">J134</f>
        <v>609.1</v>
      </c>
      <c r="K133" s="145">
        <f t="shared" si="55"/>
        <v>459.3</v>
      </c>
      <c r="L133" s="145">
        <f t="shared" si="55"/>
        <v>618.29999999999995</v>
      </c>
    </row>
    <row r="134" spans="1:12" ht="51">
      <c r="A134" s="146" t="s">
        <v>111</v>
      </c>
      <c r="B134" s="144" t="s">
        <v>73</v>
      </c>
      <c r="C134" s="144" t="s">
        <v>82</v>
      </c>
      <c r="D134" s="144" t="s">
        <v>98</v>
      </c>
      <c r="E134" s="169" t="s">
        <v>116</v>
      </c>
      <c r="F134" s="169" t="s">
        <v>11</v>
      </c>
      <c r="G134" s="169" t="s">
        <v>75</v>
      </c>
      <c r="H134" s="169"/>
      <c r="I134" s="12"/>
      <c r="J134" s="145">
        <f>J135+J138</f>
        <v>609.1</v>
      </c>
      <c r="K134" s="145">
        <f t="shared" ref="K134:L134" si="56">K135+K138</f>
        <v>459.3</v>
      </c>
      <c r="L134" s="145">
        <f t="shared" si="56"/>
        <v>618.29999999999995</v>
      </c>
    </row>
    <row r="135" spans="1:12" ht="326.25" customHeight="1">
      <c r="A135" s="162" t="s">
        <v>55</v>
      </c>
      <c r="B135" s="144" t="s">
        <v>73</v>
      </c>
      <c r="C135" s="144" t="s">
        <v>82</v>
      </c>
      <c r="D135" s="144" t="s">
        <v>98</v>
      </c>
      <c r="E135" s="169" t="s">
        <v>116</v>
      </c>
      <c r="F135" s="169" t="s">
        <v>11</v>
      </c>
      <c r="G135" s="169" t="s">
        <v>75</v>
      </c>
      <c r="H135" s="169" t="s">
        <v>260</v>
      </c>
      <c r="I135" s="12"/>
      <c r="J135" s="145">
        <f>J137</f>
        <v>20.7</v>
      </c>
      <c r="K135" s="145">
        <f>K137</f>
        <v>82</v>
      </c>
      <c r="L135" s="145">
        <f>L137</f>
        <v>142.80000000000001</v>
      </c>
    </row>
    <row r="136" spans="1:12" ht="25.5">
      <c r="A136" s="162" t="s">
        <v>112</v>
      </c>
      <c r="B136" s="144" t="s">
        <v>73</v>
      </c>
      <c r="C136" s="144" t="s">
        <v>82</v>
      </c>
      <c r="D136" s="144" t="s">
        <v>98</v>
      </c>
      <c r="E136" s="169" t="s">
        <v>116</v>
      </c>
      <c r="F136" s="169" t="s">
        <v>11</v>
      </c>
      <c r="G136" s="169" t="s">
        <v>75</v>
      </c>
      <c r="H136" s="169" t="s">
        <v>260</v>
      </c>
      <c r="I136" s="163" t="s">
        <v>232</v>
      </c>
      <c r="J136" s="164">
        <f t="shared" ref="J136:L136" si="57">J137</f>
        <v>20.7</v>
      </c>
      <c r="K136" s="164">
        <f t="shared" si="57"/>
        <v>82</v>
      </c>
      <c r="L136" s="164">
        <f t="shared" si="57"/>
        <v>142.80000000000001</v>
      </c>
    </row>
    <row r="137" spans="1:12">
      <c r="A137" s="146" t="s">
        <v>113</v>
      </c>
      <c r="B137" s="144" t="s">
        <v>73</v>
      </c>
      <c r="C137" s="144" t="s">
        <v>82</v>
      </c>
      <c r="D137" s="144" t="s">
        <v>98</v>
      </c>
      <c r="E137" s="169" t="s">
        <v>116</v>
      </c>
      <c r="F137" s="169" t="s">
        <v>11</v>
      </c>
      <c r="G137" s="169" t="s">
        <v>75</v>
      </c>
      <c r="H137" s="169" t="s">
        <v>260</v>
      </c>
      <c r="I137" s="12" t="s">
        <v>233</v>
      </c>
      <c r="J137" s="145">
        <v>20.7</v>
      </c>
      <c r="K137" s="145">
        <v>82</v>
      </c>
      <c r="L137" s="145">
        <v>142.80000000000001</v>
      </c>
    </row>
    <row r="138" spans="1:12" ht="273.75" customHeight="1">
      <c r="A138" s="162" t="s">
        <v>395</v>
      </c>
      <c r="B138" s="144" t="s">
        <v>73</v>
      </c>
      <c r="C138" s="144" t="s">
        <v>82</v>
      </c>
      <c r="D138" s="144" t="s">
        <v>98</v>
      </c>
      <c r="E138" s="169" t="s">
        <v>116</v>
      </c>
      <c r="F138" s="169" t="s">
        <v>11</v>
      </c>
      <c r="G138" s="169" t="s">
        <v>75</v>
      </c>
      <c r="H138" s="169" t="s">
        <v>262</v>
      </c>
      <c r="I138" s="12"/>
      <c r="J138" s="145">
        <f t="shared" ref="J138:L139" si="58">J139</f>
        <v>588.4</v>
      </c>
      <c r="K138" s="145">
        <f t="shared" si="58"/>
        <v>377.3</v>
      </c>
      <c r="L138" s="145">
        <f t="shared" si="58"/>
        <v>475.5</v>
      </c>
    </row>
    <row r="139" spans="1:12" ht="25.5">
      <c r="A139" s="162" t="s">
        <v>112</v>
      </c>
      <c r="B139" s="144" t="s">
        <v>73</v>
      </c>
      <c r="C139" s="144" t="s">
        <v>82</v>
      </c>
      <c r="D139" s="144" t="s">
        <v>98</v>
      </c>
      <c r="E139" s="169" t="s">
        <v>116</v>
      </c>
      <c r="F139" s="169" t="s">
        <v>11</v>
      </c>
      <c r="G139" s="169" t="s">
        <v>75</v>
      </c>
      <c r="H139" s="169" t="s">
        <v>262</v>
      </c>
      <c r="I139" s="12" t="s">
        <v>232</v>
      </c>
      <c r="J139" s="145">
        <f t="shared" si="58"/>
        <v>588.4</v>
      </c>
      <c r="K139" s="145">
        <f t="shared" si="58"/>
        <v>377.3</v>
      </c>
      <c r="L139" s="145">
        <f t="shared" si="58"/>
        <v>475.5</v>
      </c>
    </row>
    <row r="140" spans="1:12">
      <c r="A140" s="161" t="s">
        <v>113</v>
      </c>
      <c r="B140" s="144" t="s">
        <v>73</v>
      </c>
      <c r="C140" s="144" t="s">
        <v>82</v>
      </c>
      <c r="D140" s="144" t="s">
        <v>98</v>
      </c>
      <c r="E140" s="169" t="s">
        <v>116</v>
      </c>
      <c r="F140" s="169" t="s">
        <v>11</v>
      </c>
      <c r="G140" s="169" t="s">
        <v>75</v>
      </c>
      <c r="H140" s="169" t="s">
        <v>262</v>
      </c>
      <c r="I140" s="12" t="s">
        <v>233</v>
      </c>
      <c r="J140" s="145">
        <v>588.4</v>
      </c>
      <c r="K140" s="145">
        <v>377.3</v>
      </c>
      <c r="L140" s="145">
        <v>475.5</v>
      </c>
    </row>
    <row r="141" spans="1:12" ht="54.75" customHeight="1">
      <c r="A141" s="148" t="s">
        <v>334</v>
      </c>
      <c r="B141" s="144" t="s">
        <v>73</v>
      </c>
      <c r="C141" s="144" t="s">
        <v>82</v>
      </c>
      <c r="D141" s="144" t="s">
        <v>98</v>
      </c>
      <c r="E141" s="169" t="s">
        <v>254</v>
      </c>
      <c r="F141" s="169" t="s">
        <v>258</v>
      </c>
      <c r="G141" s="169"/>
      <c r="H141" s="169"/>
      <c r="I141" s="144"/>
      <c r="J141" s="145">
        <f t="shared" ref="J141:L141" si="59">J142</f>
        <v>572.29999999999995</v>
      </c>
      <c r="K141" s="145">
        <f t="shared" si="59"/>
        <v>545.1</v>
      </c>
      <c r="L141" s="145">
        <f t="shared" si="59"/>
        <v>545.1</v>
      </c>
    </row>
    <row r="142" spans="1:12" ht="66.75" customHeight="1">
      <c r="A142" s="146" t="s">
        <v>335</v>
      </c>
      <c r="B142" s="144" t="s">
        <v>73</v>
      </c>
      <c r="C142" s="144" t="s">
        <v>82</v>
      </c>
      <c r="D142" s="144" t="s">
        <v>98</v>
      </c>
      <c r="E142" s="169" t="s">
        <v>254</v>
      </c>
      <c r="F142" s="169" t="s">
        <v>8</v>
      </c>
      <c r="G142" s="169"/>
      <c r="H142" s="169"/>
      <c r="I142" s="144"/>
      <c r="J142" s="145">
        <f t="shared" ref="J142:L144" si="60">J143</f>
        <v>572.29999999999995</v>
      </c>
      <c r="K142" s="145">
        <f t="shared" si="60"/>
        <v>545.1</v>
      </c>
      <c r="L142" s="145">
        <f t="shared" si="60"/>
        <v>545.1</v>
      </c>
    </row>
    <row r="143" spans="1:12" ht="76.5">
      <c r="A143" s="167" t="s">
        <v>56</v>
      </c>
      <c r="B143" s="144" t="s">
        <v>73</v>
      </c>
      <c r="C143" s="144" t="s">
        <v>82</v>
      </c>
      <c r="D143" s="144" t="s">
        <v>98</v>
      </c>
      <c r="E143" s="169" t="s">
        <v>254</v>
      </c>
      <c r="F143" s="169" t="s">
        <v>8</v>
      </c>
      <c r="G143" s="169" t="s">
        <v>153</v>
      </c>
      <c r="H143" s="169" t="s">
        <v>263</v>
      </c>
      <c r="I143" s="144"/>
      <c r="J143" s="145">
        <f t="shared" si="60"/>
        <v>572.29999999999995</v>
      </c>
      <c r="K143" s="145">
        <f t="shared" si="60"/>
        <v>545.1</v>
      </c>
      <c r="L143" s="145">
        <f t="shared" si="60"/>
        <v>545.1</v>
      </c>
    </row>
    <row r="144" spans="1:12" ht="38.25">
      <c r="A144" s="146" t="s">
        <v>86</v>
      </c>
      <c r="B144" s="144" t="s">
        <v>73</v>
      </c>
      <c r="C144" s="144" t="s">
        <v>82</v>
      </c>
      <c r="D144" s="144" t="s">
        <v>98</v>
      </c>
      <c r="E144" s="169" t="s">
        <v>254</v>
      </c>
      <c r="F144" s="169" t="s">
        <v>8</v>
      </c>
      <c r="G144" s="169" t="s">
        <v>153</v>
      </c>
      <c r="H144" s="169" t="s">
        <v>263</v>
      </c>
      <c r="I144" s="144" t="s">
        <v>227</v>
      </c>
      <c r="J144" s="145">
        <f t="shared" si="60"/>
        <v>572.29999999999995</v>
      </c>
      <c r="K144" s="145">
        <f t="shared" si="60"/>
        <v>545.1</v>
      </c>
      <c r="L144" s="145">
        <f t="shared" si="60"/>
        <v>545.1</v>
      </c>
    </row>
    <row r="145" spans="1:12" ht="38.25">
      <c r="A145" s="146" t="s">
        <v>87</v>
      </c>
      <c r="B145" s="144" t="s">
        <v>73</v>
      </c>
      <c r="C145" s="144" t="s">
        <v>82</v>
      </c>
      <c r="D145" s="144" t="s">
        <v>98</v>
      </c>
      <c r="E145" s="169" t="s">
        <v>254</v>
      </c>
      <c r="F145" s="169" t="s">
        <v>8</v>
      </c>
      <c r="G145" s="169" t="s">
        <v>153</v>
      </c>
      <c r="H145" s="169" t="s">
        <v>263</v>
      </c>
      <c r="I145" s="144" t="s">
        <v>228</v>
      </c>
      <c r="J145" s="145">
        <v>572.29999999999995</v>
      </c>
      <c r="K145" s="145">
        <v>545.1</v>
      </c>
      <c r="L145" s="145">
        <v>545.1</v>
      </c>
    </row>
    <row r="146" spans="1:12">
      <c r="A146" s="146" t="s">
        <v>530</v>
      </c>
      <c r="B146" s="144" t="s">
        <v>73</v>
      </c>
      <c r="C146" s="144" t="s">
        <v>82</v>
      </c>
      <c r="D146" s="144" t="s">
        <v>114</v>
      </c>
      <c r="E146" s="169"/>
      <c r="F146" s="169"/>
      <c r="G146" s="169"/>
      <c r="H146" s="169"/>
      <c r="I146" s="144"/>
      <c r="J146" s="145">
        <f>J147</f>
        <v>4519.8</v>
      </c>
      <c r="K146" s="145">
        <f>K147</f>
        <v>0</v>
      </c>
      <c r="L146" s="145">
        <f>L147</f>
        <v>0</v>
      </c>
    </row>
    <row r="147" spans="1:12" ht="48">
      <c r="A147" s="148" t="s">
        <v>334</v>
      </c>
      <c r="B147" s="144" t="s">
        <v>73</v>
      </c>
      <c r="C147" s="144" t="s">
        <v>82</v>
      </c>
      <c r="D147" s="144" t="s">
        <v>114</v>
      </c>
      <c r="E147" s="169" t="s">
        <v>254</v>
      </c>
      <c r="F147" s="169" t="s">
        <v>258</v>
      </c>
      <c r="G147" s="169"/>
      <c r="H147" s="169"/>
      <c r="I147" s="144"/>
      <c r="J147" s="145">
        <f t="shared" ref="J147:L150" si="61">J148</f>
        <v>4519.8</v>
      </c>
      <c r="K147" s="145">
        <f t="shared" si="61"/>
        <v>0</v>
      </c>
      <c r="L147" s="145">
        <f t="shared" si="61"/>
        <v>0</v>
      </c>
    </row>
    <row r="148" spans="1:12" ht="63.75">
      <c r="A148" s="146" t="s">
        <v>335</v>
      </c>
      <c r="B148" s="144" t="s">
        <v>73</v>
      </c>
      <c r="C148" s="144" t="s">
        <v>82</v>
      </c>
      <c r="D148" s="144" t="s">
        <v>114</v>
      </c>
      <c r="E148" s="169" t="s">
        <v>254</v>
      </c>
      <c r="F148" s="169" t="s">
        <v>8</v>
      </c>
      <c r="G148" s="169"/>
      <c r="H148" s="169"/>
      <c r="I148" s="144"/>
      <c r="J148" s="145">
        <f t="shared" si="61"/>
        <v>4519.8</v>
      </c>
      <c r="K148" s="145">
        <f t="shared" si="61"/>
        <v>0</v>
      </c>
      <c r="L148" s="145">
        <f t="shared" si="61"/>
        <v>0</v>
      </c>
    </row>
    <row r="149" spans="1:12" ht="51">
      <c r="A149" s="146" t="s">
        <v>531</v>
      </c>
      <c r="B149" s="144" t="s">
        <v>73</v>
      </c>
      <c r="C149" s="144" t="s">
        <v>82</v>
      </c>
      <c r="D149" s="144" t="s">
        <v>114</v>
      </c>
      <c r="E149" s="169" t="s">
        <v>254</v>
      </c>
      <c r="F149" s="169" t="s">
        <v>8</v>
      </c>
      <c r="G149" s="169" t="s">
        <v>153</v>
      </c>
      <c r="H149" s="169" t="s">
        <v>532</v>
      </c>
      <c r="I149" s="144"/>
      <c r="J149" s="145">
        <f t="shared" si="61"/>
        <v>4519.8</v>
      </c>
      <c r="K149" s="145">
        <f t="shared" si="61"/>
        <v>0</v>
      </c>
      <c r="L149" s="145">
        <f t="shared" si="61"/>
        <v>0</v>
      </c>
    </row>
    <row r="150" spans="1:12" ht="38.25">
      <c r="A150" s="146" t="s">
        <v>86</v>
      </c>
      <c r="B150" s="144" t="s">
        <v>73</v>
      </c>
      <c r="C150" s="144" t="s">
        <v>82</v>
      </c>
      <c r="D150" s="144" t="s">
        <v>114</v>
      </c>
      <c r="E150" s="169" t="s">
        <v>254</v>
      </c>
      <c r="F150" s="169" t="s">
        <v>8</v>
      </c>
      <c r="G150" s="169" t="s">
        <v>153</v>
      </c>
      <c r="H150" s="169" t="s">
        <v>532</v>
      </c>
      <c r="I150" s="144" t="s">
        <v>227</v>
      </c>
      <c r="J150" s="145">
        <f>J151</f>
        <v>4519.8</v>
      </c>
      <c r="K150" s="145">
        <f t="shared" si="61"/>
        <v>0</v>
      </c>
      <c r="L150" s="145">
        <f t="shared" si="61"/>
        <v>0</v>
      </c>
    </row>
    <row r="151" spans="1:12" ht="38.25">
      <c r="A151" s="146" t="s">
        <v>87</v>
      </c>
      <c r="B151" s="144" t="s">
        <v>73</v>
      </c>
      <c r="C151" s="144" t="s">
        <v>82</v>
      </c>
      <c r="D151" s="144" t="s">
        <v>114</v>
      </c>
      <c r="E151" s="169" t="s">
        <v>254</v>
      </c>
      <c r="F151" s="169" t="s">
        <v>8</v>
      </c>
      <c r="G151" s="169" t="s">
        <v>153</v>
      </c>
      <c r="H151" s="169" t="s">
        <v>532</v>
      </c>
      <c r="I151" s="144" t="s">
        <v>228</v>
      </c>
      <c r="J151" s="145">
        <v>4519.8</v>
      </c>
      <c r="K151" s="145">
        <v>0</v>
      </c>
      <c r="L151" s="145">
        <v>0</v>
      </c>
    </row>
    <row r="152" spans="1:12" ht="25.5">
      <c r="A152" s="146" t="s">
        <v>115</v>
      </c>
      <c r="B152" s="144" t="s">
        <v>73</v>
      </c>
      <c r="C152" s="144" t="s">
        <v>82</v>
      </c>
      <c r="D152" s="144" t="s">
        <v>116</v>
      </c>
      <c r="E152" s="169"/>
      <c r="F152" s="169"/>
      <c r="G152" s="169"/>
      <c r="H152" s="169"/>
      <c r="I152" s="12"/>
      <c r="J152" s="145">
        <f>J153+J159</f>
        <v>92638.6</v>
      </c>
      <c r="K152" s="145">
        <f>K153+K159</f>
        <v>10179</v>
      </c>
      <c r="L152" s="145">
        <f>L153+L159</f>
        <v>10663.7</v>
      </c>
    </row>
    <row r="153" spans="1:12" ht="36">
      <c r="A153" s="148" t="s">
        <v>439</v>
      </c>
      <c r="B153" s="144" t="s">
        <v>73</v>
      </c>
      <c r="C153" s="144" t="s">
        <v>82</v>
      </c>
      <c r="D153" s="144" t="s">
        <v>116</v>
      </c>
      <c r="E153" s="169" t="s">
        <v>82</v>
      </c>
      <c r="F153" s="169" t="s">
        <v>258</v>
      </c>
      <c r="G153" s="169"/>
      <c r="H153" s="169"/>
      <c r="I153" s="12"/>
      <c r="J153" s="145">
        <f>J155</f>
        <v>77624</v>
      </c>
      <c r="K153" s="145">
        <f>K155</f>
        <v>0</v>
      </c>
      <c r="L153" s="145">
        <f>L155</f>
        <v>0</v>
      </c>
    </row>
    <row r="154" spans="1:12" ht="52.5" customHeight="1">
      <c r="A154" s="148" t="s">
        <v>549</v>
      </c>
      <c r="B154" s="144" t="s">
        <v>73</v>
      </c>
      <c r="C154" s="144" t="s">
        <v>82</v>
      </c>
      <c r="D154" s="144" t="s">
        <v>116</v>
      </c>
      <c r="E154" s="169" t="s">
        <v>82</v>
      </c>
      <c r="F154" s="169" t="s">
        <v>9</v>
      </c>
      <c r="G154" s="169"/>
      <c r="H154" s="169"/>
      <c r="I154" s="12"/>
      <c r="J154" s="145">
        <f>J155</f>
        <v>77624</v>
      </c>
      <c r="K154" s="145">
        <f t="shared" ref="K154:L155" si="62">K155</f>
        <v>0</v>
      </c>
      <c r="L154" s="145">
        <f t="shared" si="62"/>
        <v>0</v>
      </c>
    </row>
    <row r="155" spans="1:12">
      <c r="A155" s="146" t="s">
        <v>117</v>
      </c>
      <c r="B155" s="144" t="s">
        <v>73</v>
      </c>
      <c r="C155" s="144" t="s">
        <v>82</v>
      </c>
      <c r="D155" s="144" t="s">
        <v>116</v>
      </c>
      <c r="E155" s="169" t="s">
        <v>82</v>
      </c>
      <c r="F155" s="169" t="s">
        <v>9</v>
      </c>
      <c r="G155" s="169" t="s">
        <v>264</v>
      </c>
      <c r="H155" s="169"/>
      <c r="I155" s="12"/>
      <c r="J155" s="145">
        <f>J156</f>
        <v>77624</v>
      </c>
      <c r="K155" s="145">
        <f t="shared" si="62"/>
        <v>0</v>
      </c>
      <c r="L155" s="145">
        <f t="shared" si="62"/>
        <v>0</v>
      </c>
    </row>
    <row r="156" spans="1:12" ht="89.25">
      <c r="A156" s="146" t="s">
        <v>118</v>
      </c>
      <c r="B156" s="144" t="s">
        <v>73</v>
      </c>
      <c r="C156" s="144" t="s">
        <v>82</v>
      </c>
      <c r="D156" s="144" t="s">
        <v>116</v>
      </c>
      <c r="E156" s="169" t="s">
        <v>82</v>
      </c>
      <c r="F156" s="169" t="s">
        <v>9</v>
      </c>
      <c r="G156" s="169" t="s">
        <v>264</v>
      </c>
      <c r="H156" s="169" t="s">
        <v>265</v>
      </c>
      <c r="I156" s="12"/>
      <c r="J156" s="145">
        <f t="shared" ref="J156:L157" si="63">J157</f>
        <v>77624</v>
      </c>
      <c r="K156" s="145">
        <f t="shared" si="63"/>
        <v>0</v>
      </c>
      <c r="L156" s="145">
        <f t="shared" si="63"/>
        <v>0</v>
      </c>
    </row>
    <row r="157" spans="1:12" ht="38.25">
      <c r="A157" s="146" t="s">
        <v>119</v>
      </c>
      <c r="B157" s="144" t="s">
        <v>73</v>
      </c>
      <c r="C157" s="144" t="s">
        <v>82</v>
      </c>
      <c r="D157" s="144" t="s">
        <v>116</v>
      </c>
      <c r="E157" s="169" t="s">
        <v>82</v>
      </c>
      <c r="F157" s="169" t="s">
        <v>9</v>
      </c>
      <c r="G157" s="169" t="s">
        <v>264</v>
      </c>
      <c r="H157" s="169" t="s">
        <v>265</v>
      </c>
      <c r="I157" s="12" t="s">
        <v>234</v>
      </c>
      <c r="J157" s="145">
        <f t="shared" si="63"/>
        <v>77624</v>
      </c>
      <c r="K157" s="145">
        <f t="shared" si="63"/>
        <v>0</v>
      </c>
      <c r="L157" s="145">
        <f t="shared" si="63"/>
        <v>0</v>
      </c>
    </row>
    <row r="158" spans="1:12" ht="20.25" customHeight="1">
      <c r="A158" s="146" t="s">
        <v>120</v>
      </c>
      <c r="B158" s="144" t="s">
        <v>73</v>
      </c>
      <c r="C158" s="144" t="s">
        <v>82</v>
      </c>
      <c r="D158" s="144" t="s">
        <v>116</v>
      </c>
      <c r="E158" s="169" t="s">
        <v>82</v>
      </c>
      <c r="F158" s="169" t="s">
        <v>9</v>
      </c>
      <c r="G158" s="169" t="s">
        <v>264</v>
      </c>
      <c r="H158" s="169" t="s">
        <v>265</v>
      </c>
      <c r="I158" s="12" t="s">
        <v>235</v>
      </c>
      <c r="J158" s="145">
        <v>77624</v>
      </c>
      <c r="K158" s="145">
        <v>0</v>
      </c>
      <c r="L158" s="145">
        <v>0</v>
      </c>
    </row>
    <row r="159" spans="1:12" ht="63.75">
      <c r="A159" s="161" t="s">
        <v>121</v>
      </c>
      <c r="B159" s="144" t="s">
        <v>73</v>
      </c>
      <c r="C159" s="144" t="s">
        <v>82</v>
      </c>
      <c r="D159" s="144" t="s">
        <v>116</v>
      </c>
      <c r="E159" s="169" t="s">
        <v>104</v>
      </c>
      <c r="F159" s="169" t="s">
        <v>258</v>
      </c>
      <c r="G159" s="169"/>
      <c r="H159" s="169"/>
      <c r="I159" s="12"/>
      <c r="J159" s="145">
        <f>J164+J160+J168</f>
        <v>15014.6</v>
      </c>
      <c r="K159" s="145">
        <f t="shared" ref="K159:L159" si="64">K164+K160+K168</f>
        <v>10179</v>
      </c>
      <c r="L159" s="145">
        <f t="shared" si="64"/>
        <v>10663.7</v>
      </c>
    </row>
    <row r="160" spans="1:12" ht="63.75">
      <c r="A160" s="165" t="s">
        <v>546</v>
      </c>
      <c r="B160" s="144" t="s">
        <v>73</v>
      </c>
      <c r="C160" s="144" t="s">
        <v>82</v>
      </c>
      <c r="D160" s="144" t="s">
        <v>116</v>
      </c>
      <c r="E160" s="169" t="s">
        <v>104</v>
      </c>
      <c r="F160" s="169" t="s">
        <v>258</v>
      </c>
      <c r="G160" s="169" t="s">
        <v>77</v>
      </c>
      <c r="H160" s="169"/>
      <c r="I160" s="12"/>
      <c r="J160" s="145">
        <f t="shared" ref="J160:L162" si="65">J161</f>
        <v>960</v>
      </c>
      <c r="K160" s="145">
        <f t="shared" si="65"/>
        <v>0</v>
      </c>
      <c r="L160" s="145">
        <f t="shared" si="65"/>
        <v>0</v>
      </c>
    </row>
    <row r="161" spans="1:12" ht="25.5">
      <c r="A161" s="165" t="s">
        <v>544</v>
      </c>
      <c r="B161" s="144" t="s">
        <v>73</v>
      </c>
      <c r="C161" s="144" t="s">
        <v>82</v>
      </c>
      <c r="D161" s="144" t="s">
        <v>116</v>
      </c>
      <c r="E161" s="169" t="s">
        <v>104</v>
      </c>
      <c r="F161" s="169" t="s">
        <v>258</v>
      </c>
      <c r="G161" s="169" t="s">
        <v>77</v>
      </c>
      <c r="H161" s="169" t="s">
        <v>545</v>
      </c>
      <c r="I161" s="12"/>
      <c r="J161" s="145">
        <f t="shared" si="65"/>
        <v>960</v>
      </c>
      <c r="K161" s="145">
        <f t="shared" si="65"/>
        <v>0</v>
      </c>
      <c r="L161" s="145">
        <f t="shared" si="65"/>
        <v>0</v>
      </c>
    </row>
    <row r="162" spans="1:12" ht="38.25">
      <c r="A162" s="146" t="s">
        <v>86</v>
      </c>
      <c r="B162" s="144" t="s">
        <v>73</v>
      </c>
      <c r="C162" s="144" t="s">
        <v>82</v>
      </c>
      <c r="D162" s="144" t="s">
        <v>116</v>
      </c>
      <c r="E162" s="169" t="s">
        <v>104</v>
      </c>
      <c r="F162" s="169" t="s">
        <v>258</v>
      </c>
      <c r="G162" s="169" t="s">
        <v>77</v>
      </c>
      <c r="H162" s="169" t="s">
        <v>545</v>
      </c>
      <c r="I162" s="12" t="s">
        <v>227</v>
      </c>
      <c r="J162" s="145">
        <f t="shared" si="65"/>
        <v>960</v>
      </c>
      <c r="K162" s="145">
        <f t="shared" si="65"/>
        <v>0</v>
      </c>
      <c r="L162" s="145">
        <f t="shared" si="65"/>
        <v>0</v>
      </c>
    </row>
    <row r="163" spans="1:12" ht="38.25">
      <c r="A163" s="146" t="s">
        <v>87</v>
      </c>
      <c r="B163" s="144" t="s">
        <v>73</v>
      </c>
      <c r="C163" s="144" t="s">
        <v>82</v>
      </c>
      <c r="D163" s="144" t="s">
        <v>116</v>
      </c>
      <c r="E163" s="169" t="s">
        <v>104</v>
      </c>
      <c r="F163" s="169" t="s">
        <v>258</v>
      </c>
      <c r="G163" s="169" t="s">
        <v>77</v>
      </c>
      <c r="H163" s="169" t="s">
        <v>545</v>
      </c>
      <c r="I163" s="12" t="s">
        <v>228</v>
      </c>
      <c r="J163" s="145">
        <v>960</v>
      </c>
      <c r="K163" s="145">
        <v>0</v>
      </c>
      <c r="L163" s="145">
        <v>0</v>
      </c>
    </row>
    <row r="164" spans="1:12" ht="51">
      <c r="A164" s="146" t="s">
        <v>122</v>
      </c>
      <c r="B164" s="144" t="s">
        <v>73</v>
      </c>
      <c r="C164" s="144" t="s">
        <v>82</v>
      </c>
      <c r="D164" s="144" t="s">
        <v>116</v>
      </c>
      <c r="E164" s="169" t="s">
        <v>104</v>
      </c>
      <c r="F164" s="169" t="s">
        <v>258</v>
      </c>
      <c r="G164" s="169" t="s">
        <v>106</v>
      </c>
      <c r="H164" s="169"/>
      <c r="I164" s="12"/>
      <c r="J164" s="145">
        <f>J165+J171</f>
        <v>13483.2</v>
      </c>
      <c r="K164" s="145">
        <f t="shared" ref="K164:L164" si="66">K165+K171</f>
        <v>10179</v>
      </c>
      <c r="L164" s="145">
        <f t="shared" si="66"/>
        <v>10663.7</v>
      </c>
    </row>
    <row r="165" spans="1:12" ht="56.25" customHeight="1">
      <c r="A165" s="161" t="s">
        <v>123</v>
      </c>
      <c r="B165" s="144" t="s">
        <v>73</v>
      </c>
      <c r="C165" s="144" t="s">
        <v>82</v>
      </c>
      <c r="D165" s="144" t="s">
        <v>116</v>
      </c>
      <c r="E165" s="169" t="s">
        <v>104</v>
      </c>
      <c r="F165" s="169" t="s">
        <v>258</v>
      </c>
      <c r="G165" s="169" t="s">
        <v>106</v>
      </c>
      <c r="H165" s="169" t="s">
        <v>266</v>
      </c>
      <c r="I165" s="12"/>
      <c r="J165" s="145">
        <f t="shared" ref="J165:L166" si="67">J166</f>
        <v>6938.4</v>
      </c>
      <c r="K165" s="145">
        <f t="shared" si="67"/>
        <v>6895.7</v>
      </c>
      <c r="L165" s="145">
        <f t="shared" si="67"/>
        <v>10663.7</v>
      </c>
    </row>
    <row r="166" spans="1:12" ht="38.25">
      <c r="A166" s="146" t="s">
        <v>86</v>
      </c>
      <c r="B166" s="144" t="s">
        <v>73</v>
      </c>
      <c r="C166" s="144" t="s">
        <v>82</v>
      </c>
      <c r="D166" s="144" t="s">
        <v>116</v>
      </c>
      <c r="E166" s="169" t="s">
        <v>104</v>
      </c>
      <c r="F166" s="169" t="s">
        <v>258</v>
      </c>
      <c r="G166" s="169" t="s">
        <v>106</v>
      </c>
      <c r="H166" s="169" t="s">
        <v>266</v>
      </c>
      <c r="I166" s="12" t="s">
        <v>227</v>
      </c>
      <c r="J166" s="145">
        <f t="shared" si="67"/>
        <v>6938.4</v>
      </c>
      <c r="K166" s="145">
        <f t="shared" si="67"/>
        <v>6895.7</v>
      </c>
      <c r="L166" s="145">
        <f t="shared" si="67"/>
        <v>10663.7</v>
      </c>
    </row>
    <row r="167" spans="1:12" ht="38.25">
      <c r="A167" s="146" t="s">
        <v>87</v>
      </c>
      <c r="B167" s="144" t="s">
        <v>73</v>
      </c>
      <c r="C167" s="144" t="s">
        <v>82</v>
      </c>
      <c r="D167" s="144" t="s">
        <v>116</v>
      </c>
      <c r="E167" s="169" t="s">
        <v>104</v>
      </c>
      <c r="F167" s="169" t="s">
        <v>258</v>
      </c>
      <c r="G167" s="169" t="s">
        <v>106</v>
      </c>
      <c r="H167" s="169" t="s">
        <v>266</v>
      </c>
      <c r="I167" s="12" t="s">
        <v>228</v>
      </c>
      <c r="J167" s="145">
        <v>6938.4</v>
      </c>
      <c r="K167" s="145">
        <v>6895.7</v>
      </c>
      <c r="L167" s="145">
        <v>10663.7</v>
      </c>
    </row>
    <row r="168" spans="1:12" ht="51">
      <c r="A168" s="146" t="s">
        <v>547</v>
      </c>
      <c r="B168" s="144" t="s">
        <v>73</v>
      </c>
      <c r="C168" s="144" t="s">
        <v>82</v>
      </c>
      <c r="D168" s="144" t="s">
        <v>116</v>
      </c>
      <c r="E168" s="169" t="s">
        <v>104</v>
      </c>
      <c r="F168" s="169" t="s">
        <v>258</v>
      </c>
      <c r="G168" s="169" t="s">
        <v>106</v>
      </c>
      <c r="H168" s="169" t="s">
        <v>548</v>
      </c>
      <c r="I168" s="12"/>
      <c r="J168" s="145">
        <f t="shared" ref="J168:L169" si="68">J169</f>
        <v>571.4</v>
      </c>
      <c r="K168" s="145">
        <f t="shared" si="68"/>
        <v>0</v>
      </c>
      <c r="L168" s="145">
        <f t="shared" si="68"/>
        <v>0</v>
      </c>
    </row>
    <row r="169" spans="1:12" ht="38.25">
      <c r="A169" s="146" t="s">
        <v>119</v>
      </c>
      <c r="B169" s="144" t="s">
        <v>73</v>
      </c>
      <c r="C169" s="144" t="s">
        <v>82</v>
      </c>
      <c r="D169" s="144" t="s">
        <v>116</v>
      </c>
      <c r="E169" s="169" t="s">
        <v>104</v>
      </c>
      <c r="F169" s="169" t="s">
        <v>258</v>
      </c>
      <c r="G169" s="169" t="s">
        <v>106</v>
      </c>
      <c r="H169" s="169" t="s">
        <v>548</v>
      </c>
      <c r="I169" s="12" t="s">
        <v>234</v>
      </c>
      <c r="J169" s="145">
        <f t="shared" si="68"/>
        <v>571.4</v>
      </c>
      <c r="K169" s="145">
        <f t="shared" si="68"/>
        <v>0</v>
      </c>
      <c r="L169" s="145">
        <f t="shared" si="68"/>
        <v>0</v>
      </c>
    </row>
    <row r="170" spans="1:12">
      <c r="A170" s="146" t="s">
        <v>120</v>
      </c>
      <c r="B170" s="144" t="s">
        <v>73</v>
      </c>
      <c r="C170" s="144" t="s">
        <v>82</v>
      </c>
      <c r="D170" s="144" t="s">
        <v>116</v>
      </c>
      <c r="E170" s="169" t="s">
        <v>104</v>
      </c>
      <c r="F170" s="169" t="s">
        <v>258</v>
      </c>
      <c r="G170" s="169" t="s">
        <v>106</v>
      </c>
      <c r="H170" s="169" t="s">
        <v>548</v>
      </c>
      <c r="I170" s="12" t="s">
        <v>235</v>
      </c>
      <c r="J170" s="145">
        <v>571.4</v>
      </c>
      <c r="K170" s="145">
        <v>0</v>
      </c>
      <c r="L170" s="145">
        <v>0</v>
      </c>
    </row>
    <row r="171" spans="1:12" ht="38.25">
      <c r="A171" s="146" t="s">
        <v>418</v>
      </c>
      <c r="B171" s="144" t="s">
        <v>73</v>
      </c>
      <c r="C171" s="144" t="s">
        <v>82</v>
      </c>
      <c r="D171" s="144" t="s">
        <v>116</v>
      </c>
      <c r="E171" s="169" t="s">
        <v>104</v>
      </c>
      <c r="F171" s="169" t="s">
        <v>258</v>
      </c>
      <c r="G171" s="169" t="s">
        <v>106</v>
      </c>
      <c r="H171" s="169" t="s">
        <v>417</v>
      </c>
      <c r="I171" s="12"/>
      <c r="J171" s="145">
        <f>J172</f>
        <v>6544.8</v>
      </c>
      <c r="K171" s="145">
        <f t="shared" ref="K171:L172" si="69">K172</f>
        <v>3283.3</v>
      </c>
      <c r="L171" s="145">
        <f t="shared" si="69"/>
        <v>0</v>
      </c>
    </row>
    <row r="172" spans="1:12" ht="38.25">
      <c r="A172" s="146" t="s">
        <v>86</v>
      </c>
      <c r="B172" s="144" t="s">
        <v>73</v>
      </c>
      <c r="C172" s="144" t="s">
        <v>82</v>
      </c>
      <c r="D172" s="144" t="s">
        <v>116</v>
      </c>
      <c r="E172" s="169" t="s">
        <v>104</v>
      </c>
      <c r="F172" s="169" t="s">
        <v>258</v>
      </c>
      <c r="G172" s="169" t="s">
        <v>106</v>
      </c>
      <c r="H172" s="169" t="s">
        <v>417</v>
      </c>
      <c r="I172" s="12" t="s">
        <v>227</v>
      </c>
      <c r="J172" s="145">
        <f>J173</f>
        <v>6544.8</v>
      </c>
      <c r="K172" s="145">
        <f t="shared" si="69"/>
        <v>3283.3</v>
      </c>
      <c r="L172" s="145">
        <f t="shared" si="69"/>
        <v>0</v>
      </c>
    </row>
    <row r="173" spans="1:12" ht="38.25">
      <c r="A173" s="146" t="s">
        <v>87</v>
      </c>
      <c r="B173" s="144" t="s">
        <v>73</v>
      </c>
      <c r="C173" s="144" t="s">
        <v>82</v>
      </c>
      <c r="D173" s="144" t="s">
        <v>116</v>
      </c>
      <c r="E173" s="169" t="s">
        <v>104</v>
      </c>
      <c r="F173" s="169" t="s">
        <v>258</v>
      </c>
      <c r="G173" s="169" t="s">
        <v>106</v>
      </c>
      <c r="H173" s="169" t="s">
        <v>417</v>
      </c>
      <c r="I173" s="12" t="s">
        <v>228</v>
      </c>
      <c r="J173" s="332">
        <v>6544.8</v>
      </c>
      <c r="K173" s="145">
        <v>3283.3</v>
      </c>
      <c r="L173" s="145">
        <v>0</v>
      </c>
    </row>
    <row r="174" spans="1:12" ht="25.5">
      <c r="A174" s="146" t="s">
        <v>324</v>
      </c>
      <c r="B174" s="144" t="s">
        <v>73</v>
      </c>
      <c r="C174" s="144" t="s">
        <v>82</v>
      </c>
      <c r="D174" s="144" t="s">
        <v>20</v>
      </c>
      <c r="E174" s="169"/>
      <c r="F174" s="169"/>
      <c r="G174" s="169"/>
      <c r="H174" s="169"/>
      <c r="I174" s="12"/>
      <c r="J174" s="145">
        <f>J175+J182</f>
        <v>374.1</v>
      </c>
      <c r="K174" s="145">
        <f t="shared" ref="K174:L174" si="70">K175+K182</f>
        <v>30</v>
      </c>
      <c r="L174" s="145">
        <f t="shared" si="70"/>
        <v>30</v>
      </c>
    </row>
    <row r="175" spans="1:12" ht="63.75">
      <c r="A175" s="146" t="s">
        <v>541</v>
      </c>
      <c r="B175" s="144" t="s">
        <v>73</v>
      </c>
      <c r="C175" s="144" t="s">
        <v>82</v>
      </c>
      <c r="D175" s="144" t="s">
        <v>20</v>
      </c>
      <c r="E175" s="169" t="s">
        <v>542</v>
      </c>
      <c r="F175" s="169" t="s">
        <v>258</v>
      </c>
      <c r="G175" s="169"/>
      <c r="H175" s="169"/>
      <c r="I175" s="12"/>
      <c r="J175" s="145">
        <f t="shared" ref="J175:L178" si="71">J176</f>
        <v>114.1</v>
      </c>
      <c r="K175" s="145">
        <f t="shared" si="71"/>
        <v>0</v>
      </c>
      <c r="L175" s="145">
        <f t="shared" si="71"/>
        <v>0</v>
      </c>
    </row>
    <row r="176" spans="1:12" ht="63.75">
      <c r="A176" s="146" t="s">
        <v>543</v>
      </c>
      <c r="B176" s="144" t="s">
        <v>73</v>
      </c>
      <c r="C176" s="144" t="s">
        <v>82</v>
      </c>
      <c r="D176" s="144" t="s">
        <v>20</v>
      </c>
      <c r="E176" s="169" t="s">
        <v>542</v>
      </c>
      <c r="F176" s="169" t="s">
        <v>258</v>
      </c>
      <c r="G176" s="169" t="s">
        <v>75</v>
      </c>
      <c r="H176" s="169"/>
      <c r="I176" s="12"/>
      <c r="J176" s="145">
        <f t="shared" si="71"/>
        <v>114.1</v>
      </c>
      <c r="K176" s="145">
        <f t="shared" si="71"/>
        <v>0</v>
      </c>
      <c r="L176" s="145">
        <f t="shared" si="71"/>
        <v>0</v>
      </c>
    </row>
    <row r="177" spans="1:12" ht="25.5">
      <c r="A177" s="146" t="s">
        <v>489</v>
      </c>
      <c r="B177" s="144" t="s">
        <v>73</v>
      </c>
      <c r="C177" s="144" t="s">
        <v>82</v>
      </c>
      <c r="D177" s="144" t="s">
        <v>20</v>
      </c>
      <c r="E177" s="169" t="s">
        <v>542</v>
      </c>
      <c r="F177" s="169" t="s">
        <v>258</v>
      </c>
      <c r="G177" s="169" t="s">
        <v>75</v>
      </c>
      <c r="H177" s="169" t="s">
        <v>490</v>
      </c>
      <c r="I177" s="12"/>
      <c r="J177" s="145">
        <f t="shared" si="71"/>
        <v>114.1</v>
      </c>
      <c r="K177" s="145">
        <f t="shared" si="71"/>
        <v>0</v>
      </c>
      <c r="L177" s="145">
        <f t="shared" si="71"/>
        <v>0</v>
      </c>
    </row>
    <row r="178" spans="1:12" ht="38.25">
      <c r="A178" s="146" t="s">
        <v>86</v>
      </c>
      <c r="B178" s="144" t="s">
        <v>73</v>
      </c>
      <c r="C178" s="144" t="s">
        <v>82</v>
      </c>
      <c r="D178" s="144" t="s">
        <v>20</v>
      </c>
      <c r="E178" s="169" t="s">
        <v>542</v>
      </c>
      <c r="F178" s="169" t="s">
        <v>258</v>
      </c>
      <c r="G178" s="169" t="s">
        <v>75</v>
      </c>
      <c r="H178" s="169" t="s">
        <v>490</v>
      </c>
      <c r="I178" s="12" t="s">
        <v>227</v>
      </c>
      <c r="J178" s="145">
        <f t="shared" si="71"/>
        <v>114.1</v>
      </c>
      <c r="K178" s="145">
        <f t="shared" si="71"/>
        <v>0</v>
      </c>
      <c r="L178" s="145">
        <f t="shared" si="71"/>
        <v>0</v>
      </c>
    </row>
    <row r="179" spans="1:12" ht="38.25">
      <c r="A179" s="146" t="s">
        <v>87</v>
      </c>
      <c r="B179" s="144" t="s">
        <v>73</v>
      </c>
      <c r="C179" s="144" t="s">
        <v>82</v>
      </c>
      <c r="D179" s="144" t="s">
        <v>20</v>
      </c>
      <c r="E179" s="169" t="s">
        <v>542</v>
      </c>
      <c r="F179" s="169" t="s">
        <v>258</v>
      </c>
      <c r="G179" s="169" t="s">
        <v>75</v>
      </c>
      <c r="H179" s="169" t="s">
        <v>490</v>
      </c>
      <c r="I179" s="12" t="s">
        <v>228</v>
      </c>
      <c r="J179" s="145">
        <v>114.1</v>
      </c>
      <c r="K179" s="145">
        <v>0</v>
      </c>
      <c r="L179" s="145">
        <v>0</v>
      </c>
    </row>
    <row r="180" spans="1:12" ht="48">
      <c r="A180" s="148" t="s">
        <v>334</v>
      </c>
      <c r="B180" s="144" t="s">
        <v>73</v>
      </c>
      <c r="C180" s="144" t="s">
        <v>82</v>
      </c>
      <c r="D180" s="144" t="s">
        <v>20</v>
      </c>
      <c r="E180" s="169">
        <v>89</v>
      </c>
      <c r="F180" s="169">
        <v>0</v>
      </c>
      <c r="G180" s="169"/>
      <c r="H180" s="169"/>
      <c r="I180" s="12"/>
      <c r="J180" s="145">
        <f t="shared" ref="J180:L183" si="72">J181</f>
        <v>260</v>
      </c>
      <c r="K180" s="145">
        <f t="shared" si="72"/>
        <v>30</v>
      </c>
      <c r="L180" s="145">
        <f t="shared" si="72"/>
        <v>30</v>
      </c>
    </row>
    <row r="181" spans="1:12" ht="63.75">
      <c r="A181" s="146" t="s">
        <v>335</v>
      </c>
      <c r="B181" s="144" t="s">
        <v>73</v>
      </c>
      <c r="C181" s="144" t="s">
        <v>82</v>
      </c>
      <c r="D181" s="144" t="s">
        <v>20</v>
      </c>
      <c r="E181" s="169">
        <v>89</v>
      </c>
      <c r="F181" s="169">
        <v>1</v>
      </c>
      <c r="G181" s="169"/>
      <c r="H181" s="169"/>
      <c r="I181" s="12"/>
      <c r="J181" s="145">
        <f>J182</f>
        <v>260</v>
      </c>
      <c r="K181" s="145">
        <f>K182</f>
        <v>30</v>
      </c>
      <c r="L181" s="145">
        <f>L182</f>
        <v>30</v>
      </c>
    </row>
    <row r="182" spans="1:12" ht="25.5">
      <c r="A182" s="146" t="s">
        <v>325</v>
      </c>
      <c r="B182" s="144" t="s">
        <v>73</v>
      </c>
      <c r="C182" s="144" t="s">
        <v>82</v>
      </c>
      <c r="D182" s="144" t="s">
        <v>20</v>
      </c>
      <c r="E182" s="169">
        <v>89</v>
      </c>
      <c r="F182" s="169">
        <v>1</v>
      </c>
      <c r="G182" s="169" t="s">
        <v>153</v>
      </c>
      <c r="H182" s="169" t="s">
        <v>320</v>
      </c>
      <c r="I182" s="12"/>
      <c r="J182" s="145">
        <f t="shared" si="72"/>
        <v>260</v>
      </c>
      <c r="K182" s="145">
        <f t="shared" si="72"/>
        <v>30</v>
      </c>
      <c r="L182" s="145">
        <f t="shared" si="72"/>
        <v>30</v>
      </c>
    </row>
    <row r="183" spans="1:12" ht="38.25">
      <c r="A183" s="146" t="s">
        <v>86</v>
      </c>
      <c r="B183" s="144" t="s">
        <v>73</v>
      </c>
      <c r="C183" s="144" t="s">
        <v>82</v>
      </c>
      <c r="D183" s="144" t="s">
        <v>20</v>
      </c>
      <c r="E183" s="169">
        <v>89</v>
      </c>
      <c r="F183" s="169">
        <v>1</v>
      </c>
      <c r="G183" s="169" t="s">
        <v>153</v>
      </c>
      <c r="H183" s="169" t="s">
        <v>320</v>
      </c>
      <c r="I183" s="12" t="s">
        <v>227</v>
      </c>
      <c r="J183" s="145">
        <f t="shared" si="72"/>
        <v>260</v>
      </c>
      <c r="K183" s="145">
        <f t="shared" si="72"/>
        <v>30</v>
      </c>
      <c r="L183" s="145">
        <f t="shared" si="72"/>
        <v>30</v>
      </c>
    </row>
    <row r="184" spans="1:12" ht="38.25">
      <c r="A184" s="146" t="s">
        <v>87</v>
      </c>
      <c r="B184" s="144" t="s">
        <v>73</v>
      </c>
      <c r="C184" s="144" t="s">
        <v>82</v>
      </c>
      <c r="D184" s="144" t="s">
        <v>20</v>
      </c>
      <c r="E184" s="169">
        <v>89</v>
      </c>
      <c r="F184" s="169">
        <v>1</v>
      </c>
      <c r="G184" s="169" t="s">
        <v>153</v>
      </c>
      <c r="H184" s="169" t="s">
        <v>320</v>
      </c>
      <c r="I184" s="12" t="s">
        <v>228</v>
      </c>
      <c r="J184" s="145">
        <v>260</v>
      </c>
      <c r="K184" s="145">
        <v>30</v>
      </c>
      <c r="L184" s="145">
        <v>30</v>
      </c>
    </row>
    <row r="185" spans="1:12">
      <c r="A185" s="146" t="s">
        <v>124</v>
      </c>
      <c r="B185" s="144" t="s">
        <v>73</v>
      </c>
      <c r="C185" s="144" t="s">
        <v>98</v>
      </c>
      <c r="D185" s="144"/>
      <c r="E185" s="169"/>
      <c r="F185" s="169"/>
      <c r="G185" s="169"/>
      <c r="H185" s="169"/>
      <c r="I185" s="12"/>
      <c r="J185" s="145">
        <f>J186</f>
        <v>4532.0999999999995</v>
      </c>
      <c r="K185" s="145">
        <f t="shared" ref="K185:L185" si="73">K186</f>
        <v>703.9</v>
      </c>
      <c r="L185" s="145">
        <f t="shared" si="73"/>
        <v>703.9</v>
      </c>
    </row>
    <row r="186" spans="1:12">
      <c r="A186" s="146" t="s">
        <v>125</v>
      </c>
      <c r="B186" s="144" t="s">
        <v>73</v>
      </c>
      <c r="C186" s="144" t="s">
        <v>98</v>
      </c>
      <c r="D186" s="144" t="s">
        <v>75</v>
      </c>
      <c r="E186" s="169"/>
      <c r="F186" s="169"/>
      <c r="G186" s="169"/>
      <c r="H186" s="169"/>
      <c r="I186" s="12"/>
      <c r="J186" s="145">
        <f>J193+J187</f>
        <v>4532.0999999999995</v>
      </c>
      <c r="K186" s="145">
        <f t="shared" ref="K186:L186" si="74">K193+K187</f>
        <v>703.9</v>
      </c>
      <c r="L186" s="145">
        <f t="shared" si="74"/>
        <v>703.9</v>
      </c>
    </row>
    <row r="187" spans="1:12" ht="51">
      <c r="A187" s="146" t="s">
        <v>126</v>
      </c>
      <c r="B187" s="144" t="s">
        <v>73</v>
      </c>
      <c r="C187" s="144" t="s">
        <v>98</v>
      </c>
      <c r="D187" s="144" t="s">
        <v>75</v>
      </c>
      <c r="E187" s="169" t="s">
        <v>267</v>
      </c>
      <c r="F187" s="169" t="s">
        <v>258</v>
      </c>
      <c r="G187" s="169"/>
      <c r="H187" s="169"/>
      <c r="I187" s="12"/>
      <c r="J187" s="145">
        <f t="shared" ref="J187:L190" si="75">J188</f>
        <v>3828.2</v>
      </c>
      <c r="K187" s="145">
        <f t="shared" si="75"/>
        <v>0</v>
      </c>
      <c r="L187" s="145">
        <f t="shared" si="75"/>
        <v>0</v>
      </c>
    </row>
    <row r="188" spans="1:12" ht="51">
      <c r="A188" s="146" t="s">
        <v>485</v>
      </c>
      <c r="B188" s="144" t="s">
        <v>73</v>
      </c>
      <c r="C188" s="144" t="s">
        <v>98</v>
      </c>
      <c r="D188" s="144" t="s">
        <v>75</v>
      </c>
      <c r="E188" s="169" t="s">
        <v>267</v>
      </c>
      <c r="F188" s="169" t="s">
        <v>8</v>
      </c>
      <c r="G188" s="169"/>
      <c r="H188" s="169"/>
      <c r="I188" s="12"/>
      <c r="J188" s="145">
        <f t="shared" si="75"/>
        <v>3828.2</v>
      </c>
      <c r="K188" s="145">
        <f t="shared" si="75"/>
        <v>0</v>
      </c>
      <c r="L188" s="145">
        <f t="shared" si="75"/>
        <v>0</v>
      </c>
    </row>
    <row r="189" spans="1:12" ht="51">
      <c r="A189" s="146" t="s">
        <v>486</v>
      </c>
      <c r="B189" s="144" t="s">
        <v>73</v>
      </c>
      <c r="C189" s="144" t="s">
        <v>98</v>
      </c>
      <c r="D189" s="144" t="s">
        <v>75</v>
      </c>
      <c r="E189" s="169" t="s">
        <v>267</v>
      </c>
      <c r="F189" s="169" t="s">
        <v>8</v>
      </c>
      <c r="G189" s="169" t="s">
        <v>77</v>
      </c>
      <c r="H189" s="169"/>
      <c r="I189" s="12"/>
      <c r="J189" s="145">
        <f t="shared" si="75"/>
        <v>3828.2</v>
      </c>
      <c r="K189" s="145">
        <f t="shared" si="75"/>
        <v>0</v>
      </c>
      <c r="L189" s="145">
        <f t="shared" si="75"/>
        <v>0</v>
      </c>
    </row>
    <row r="190" spans="1:12" ht="38.25">
      <c r="A190" s="146" t="s">
        <v>488</v>
      </c>
      <c r="B190" s="144" t="s">
        <v>73</v>
      </c>
      <c r="C190" s="144" t="s">
        <v>98</v>
      </c>
      <c r="D190" s="144" t="s">
        <v>75</v>
      </c>
      <c r="E190" s="169" t="s">
        <v>267</v>
      </c>
      <c r="F190" s="169" t="s">
        <v>8</v>
      </c>
      <c r="G190" s="169" t="s">
        <v>77</v>
      </c>
      <c r="H190" s="169" t="s">
        <v>487</v>
      </c>
      <c r="I190" s="12"/>
      <c r="J190" s="145">
        <f t="shared" si="75"/>
        <v>3828.2</v>
      </c>
      <c r="K190" s="145">
        <f t="shared" si="75"/>
        <v>0</v>
      </c>
      <c r="L190" s="145">
        <f t="shared" si="75"/>
        <v>0</v>
      </c>
    </row>
    <row r="191" spans="1:12" ht="38.25">
      <c r="A191" s="146" t="s">
        <v>119</v>
      </c>
      <c r="B191" s="144" t="s">
        <v>73</v>
      </c>
      <c r="C191" s="144" t="s">
        <v>98</v>
      </c>
      <c r="D191" s="144" t="s">
        <v>75</v>
      </c>
      <c r="E191" s="169" t="s">
        <v>267</v>
      </c>
      <c r="F191" s="169" t="s">
        <v>8</v>
      </c>
      <c r="G191" s="169" t="s">
        <v>77</v>
      </c>
      <c r="H191" s="169" t="s">
        <v>487</v>
      </c>
      <c r="I191" s="12" t="s">
        <v>234</v>
      </c>
      <c r="J191" s="145">
        <f>J192</f>
        <v>3828.2</v>
      </c>
      <c r="K191" s="145">
        <f>K192</f>
        <v>0</v>
      </c>
      <c r="L191" s="145">
        <f>L192</f>
        <v>0</v>
      </c>
    </row>
    <row r="192" spans="1:12">
      <c r="A192" s="146" t="s">
        <v>120</v>
      </c>
      <c r="B192" s="144" t="s">
        <v>73</v>
      </c>
      <c r="C192" s="144" t="s">
        <v>98</v>
      </c>
      <c r="D192" s="144" t="s">
        <v>75</v>
      </c>
      <c r="E192" s="169" t="s">
        <v>267</v>
      </c>
      <c r="F192" s="169" t="s">
        <v>8</v>
      </c>
      <c r="G192" s="169" t="s">
        <v>77</v>
      </c>
      <c r="H192" s="169" t="s">
        <v>487</v>
      </c>
      <c r="I192" s="12" t="s">
        <v>235</v>
      </c>
      <c r="J192" s="145">
        <v>3828.2</v>
      </c>
      <c r="K192" s="145">
        <v>0</v>
      </c>
      <c r="L192" s="145">
        <v>0</v>
      </c>
    </row>
    <row r="193" spans="1:12" ht="89.25">
      <c r="A193" s="146" t="s">
        <v>483</v>
      </c>
      <c r="B193" s="144" t="s">
        <v>73</v>
      </c>
      <c r="C193" s="144" t="s">
        <v>98</v>
      </c>
      <c r="D193" s="144" t="s">
        <v>75</v>
      </c>
      <c r="E193" s="169" t="s">
        <v>268</v>
      </c>
      <c r="F193" s="169" t="s">
        <v>258</v>
      </c>
      <c r="G193" s="169"/>
      <c r="H193" s="169"/>
      <c r="I193" s="12"/>
      <c r="J193" s="145">
        <f t="shared" ref="J193:L196" si="76">J194</f>
        <v>703.9</v>
      </c>
      <c r="K193" s="145">
        <f t="shared" si="76"/>
        <v>703.9</v>
      </c>
      <c r="L193" s="145">
        <f t="shared" si="76"/>
        <v>703.9</v>
      </c>
    </row>
    <row r="194" spans="1:12" ht="51">
      <c r="A194" s="146" t="s">
        <v>127</v>
      </c>
      <c r="B194" s="144" t="s">
        <v>73</v>
      </c>
      <c r="C194" s="144" t="s">
        <v>98</v>
      </c>
      <c r="D194" s="144" t="s">
        <v>75</v>
      </c>
      <c r="E194" s="169" t="s">
        <v>268</v>
      </c>
      <c r="F194" s="169" t="s">
        <v>258</v>
      </c>
      <c r="G194" s="169" t="s">
        <v>106</v>
      </c>
      <c r="H194" s="169"/>
      <c r="I194" s="12"/>
      <c r="J194" s="145">
        <f t="shared" si="76"/>
        <v>703.9</v>
      </c>
      <c r="K194" s="145">
        <f t="shared" si="76"/>
        <v>703.9</v>
      </c>
      <c r="L194" s="145">
        <f t="shared" si="76"/>
        <v>703.9</v>
      </c>
    </row>
    <row r="195" spans="1:12" ht="31.5" customHeight="1">
      <c r="A195" s="161" t="s">
        <v>128</v>
      </c>
      <c r="B195" s="144" t="s">
        <v>73</v>
      </c>
      <c r="C195" s="144" t="s">
        <v>98</v>
      </c>
      <c r="D195" s="144" t="s">
        <v>75</v>
      </c>
      <c r="E195" s="169" t="s">
        <v>268</v>
      </c>
      <c r="F195" s="169" t="s">
        <v>258</v>
      </c>
      <c r="G195" s="169" t="s">
        <v>106</v>
      </c>
      <c r="H195" s="169" t="s">
        <v>269</v>
      </c>
      <c r="I195" s="12"/>
      <c r="J195" s="145">
        <f t="shared" si="76"/>
        <v>703.9</v>
      </c>
      <c r="K195" s="145">
        <f t="shared" si="76"/>
        <v>703.9</v>
      </c>
      <c r="L195" s="145">
        <f t="shared" si="76"/>
        <v>703.9</v>
      </c>
    </row>
    <row r="196" spans="1:12" ht="38.25">
      <c r="A196" s="146" t="s">
        <v>86</v>
      </c>
      <c r="B196" s="144" t="s">
        <v>73</v>
      </c>
      <c r="C196" s="144" t="s">
        <v>98</v>
      </c>
      <c r="D196" s="144" t="s">
        <v>75</v>
      </c>
      <c r="E196" s="169" t="s">
        <v>268</v>
      </c>
      <c r="F196" s="169" t="s">
        <v>258</v>
      </c>
      <c r="G196" s="169" t="s">
        <v>106</v>
      </c>
      <c r="H196" s="169" t="s">
        <v>269</v>
      </c>
      <c r="I196" s="12" t="s">
        <v>227</v>
      </c>
      <c r="J196" s="145">
        <f t="shared" si="76"/>
        <v>703.9</v>
      </c>
      <c r="K196" s="145">
        <f t="shared" si="76"/>
        <v>703.9</v>
      </c>
      <c r="L196" s="145">
        <f t="shared" si="76"/>
        <v>703.9</v>
      </c>
    </row>
    <row r="197" spans="1:12" ht="38.25">
      <c r="A197" s="146" t="s">
        <v>87</v>
      </c>
      <c r="B197" s="144" t="s">
        <v>73</v>
      </c>
      <c r="C197" s="144" t="s">
        <v>98</v>
      </c>
      <c r="D197" s="144" t="s">
        <v>75</v>
      </c>
      <c r="E197" s="169" t="s">
        <v>268</v>
      </c>
      <c r="F197" s="169" t="s">
        <v>258</v>
      </c>
      <c r="G197" s="169" t="s">
        <v>106</v>
      </c>
      <c r="H197" s="169" t="s">
        <v>269</v>
      </c>
      <c r="I197" s="12" t="s">
        <v>228</v>
      </c>
      <c r="J197" s="145">
        <v>703.9</v>
      </c>
      <c r="K197" s="145">
        <v>703.9</v>
      </c>
      <c r="L197" s="145">
        <v>703.9</v>
      </c>
    </row>
    <row r="198" spans="1:12">
      <c r="A198" s="146" t="s">
        <v>328</v>
      </c>
      <c r="B198" s="144" t="s">
        <v>73</v>
      </c>
      <c r="C198" s="144" t="s">
        <v>148</v>
      </c>
      <c r="D198" s="144"/>
      <c r="E198" s="169"/>
      <c r="F198" s="169"/>
      <c r="G198" s="169"/>
      <c r="H198" s="169"/>
      <c r="I198" s="12"/>
      <c r="J198" s="145">
        <f t="shared" ref="J198:L208" si="77">J199</f>
        <v>8259</v>
      </c>
      <c r="K198" s="145">
        <f t="shared" si="77"/>
        <v>252.2</v>
      </c>
      <c r="L198" s="145">
        <f t="shared" si="77"/>
        <v>252.1</v>
      </c>
    </row>
    <row r="199" spans="1:12" ht="25.5">
      <c r="A199" s="146" t="s">
        <v>329</v>
      </c>
      <c r="B199" s="144" t="s">
        <v>73</v>
      </c>
      <c r="C199" s="144" t="s">
        <v>148</v>
      </c>
      <c r="D199" s="144" t="s">
        <v>98</v>
      </c>
      <c r="E199" s="169"/>
      <c r="F199" s="169"/>
      <c r="G199" s="169"/>
      <c r="H199" s="169"/>
      <c r="I199" s="12"/>
      <c r="J199" s="145">
        <f>J205+J200</f>
        <v>8259</v>
      </c>
      <c r="K199" s="145">
        <f t="shared" ref="K199:L199" si="78">K205+K200</f>
        <v>252.2</v>
      </c>
      <c r="L199" s="145">
        <f t="shared" si="78"/>
        <v>252.1</v>
      </c>
    </row>
    <row r="200" spans="1:12" ht="64.5" customHeight="1">
      <c r="A200" s="333" t="s">
        <v>575</v>
      </c>
      <c r="B200" s="334" t="s">
        <v>73</v>
      </c>
      <c r="C200" s="334" t="s">
        <v>148</v>
      </c>
      <c r="D200" s="334" t="s">
        <v>98</v>
      </c>
      <c r="E200" s="335" t="s">
        <v>576</v>
      </c>
      <c r="F200" s="335" t="s">
        <v>258</v>
      </c>
      <c r="G200" s="335"/>
      <c r="H200" s="335"/>
      <c r="I200" s="336"/>
      <c r="J200" s="332">
        <f t="shared" ref="J200:L203" si="79">J201</f>
        <v>5806.6</v>
      </c>
      <c r="K200" s="332">
        <f t="shared" si="79"/>
        <v>0</v>
      </c>
      <c r="L200" s="332">
        <f t="shared" si="79"/>
        <v>0</v>
      </c>
    </row>
    <row r="201" spans="1:12" ht="25.5">
      <c r="A201" s="333" t="s">
        <v>589</v>
      </c>
      <c r="B201" s="334" t="s">
        <v>73</v>
      </c>
      <c r="C201" s="334" t="s">
        <v>148</v>
      </c>
      <c r="D201" s="334" t="s">
        <v>98</v>
      </c>
      <c r="E201" s="335" t="s">
        <v>576</v>
      </c>
      <c r="F201" s="335" t="s">
        <v>258</v>
      </c>
      <c r="G201" s="335" t="s">
        <v>18</v>
      </c>
      <c r="H201" s="335"/>
      <c r="I201" s="336"/>
      <c r="J201" s="332">
        <f t="shared" si="79"/>
        <v>5806.6</v>
      </c>
      <c r="K201" s="332">
        <f t="shared" si="79"/>
        <v>0</v>
      </c>
      <c r="L201" s="332">
        <f t="shared" si="79"/>
        <v>0</v>
      </c>
    </row>
    <row r="202" spans="1:12" ht="25.5">
      <c r="A202" s="333" t="s">
        <v>327</v>
      </c>
      <c r="B202" s="334" t="s">
        <v>73</v>
      </c>
      <c r="C202" s="334" t="s">
        <v>148</v>
      </c>
      <c r="D202" s="334" t="s">
        <v>98</v>
      </c>
      <c r="E202" s="335" t="s">
        <v>576</v>
      </c>
      <c r="F202" s="335" t="s">
        <v>258</v>
      </c>
      <c r="G202" s="335" t="s">
        <v>18</v>
      </c>
      <c r="H202" s="335" t="s">
        <v>326</v>
      </c>
      <c r="I202" s="336"/>
      <c r="J202" s="332">
        <f t="shared" si="79"/>
        <v>5806.6</v>
      </c>
      <c r="K202" s="332">
        <f t="shared" si="79"/>
        <v>0</v>
      </c>
      <c r="L202" s="332">
        <f t="shared" si="79"/>
        <v>0</v>
      </c>
    </row>
    <row r="203" spans="1:12" ht="38.25">
      <c r="A203" s="333" t="s">
        <v>86</v>
      </c>
      <c r="B203" s="334" t="s">
        <v>73</v>
      </c>
      <c r="C203" s="334" t="s">
        <v>148</v>
      </c>
      <c r="D203" s="334" t="s">
        <v>98</v>
      </c>
      <c r="E203" s="335" t="s">
        <v>576</v>
      </c>
      <c r="F203" s="335" t="s">
        <v>258</v>
      </c>
      <c r="G203" s="335" t="s">
        <v>18</v>
      </c>
      <c r="H203" s="335" t="s">
        <v>326</v>
      </c>
      <c r="I203" s="336" t="s">
        <v>227</v>
      </c>
      <c r="J203" s="332">
        <f t="shared" si="79"/>
        <v>5806.6</v>
      </c>
      <c r="K203" s="332">
        <f t="shared" si="79"/>
        <v>0</v>
      </c>
      <c r="L203" s="332">
        <f t="shared" si="79"/>
        <v>0</v>
      </c>
    </row>
    <row r="204" spans="1:12" ht="38.25">
      <c r="A204" s="333" t="s">
        <v>87</v>
      </c>
      <c r="B204" s="334" t="s">
        <v>73</v>
      </c>
      <c r="C204" s="334" t="s">
        <v>148</v>
      </c>
      <c r="D204" s="334" t="s">
        <v>98</v>
      </c>
      <c r="E204" s="335" t="s">
        <v>576</v>
      </c>
      <c r="F204" s="335" t="s">
        <v>258</v>
      </c>
      <c r="G204" s="335" t="s">
        <v>18</v>
      </c>
      <c r="H204" s="335" t="s">
        <v>326</v>
      </c>
      <c r="I204" s="336" t="s">
        <v>228</v>
      </c>
      <c r="J204" s="332">
        <v>5806.6</v>
      </c>
      <c r="K204" s="332">
        <v>0</v>
      </c>
      <c r="L204" s="332">
        <v>0</v>
      </c>
    </row>
    <row r="205" spans="1:12" ht="48">
      <c r="A205" s="148" t="s">
        <v>334</v>
      </c>
      <c r="B205" s="144" t="s">
        <v>73</v>
      </c>
      <c r="C205" s="144" t="s">
        <v>148</v>
      </c>
      <c r="D205" s="144" t="s">
        <v>98</v>
      </c>
      <c r="E205" s="169">
        <v>89</v>
      </c>
      <c r="F205" s="169">
        <v>0</v>
      </c>
      <c r="G205" s="169"/>
      <c r="H205" s="169"/>
      <c r="I205" s="12"/>
      <c r="J205" s="145">
        <f t="shared" si="77"/>
        <v>2452.4</v>
      </c>
      <c r="K205" s="145">
        <f t="shared" si="77"/>
        <v>252.2</v>
      </c>
      <c r="L205" s="145">
        <f t="shared" si="77"/>
        <v>252.1</v>
      </c>
    </row>
    <row r="206" spans="1:12" ht="63.75">
      <c r="A206" s="146" t="s">
        <v>335</v>
      </c>
      <c r="B206" s="144" t="s">
        <v>73</v>
      </c>
      <c r="C206" s="144" t="s">
        <v>148</v>
      </c>
      <c r="D206" s="144" t="s">
        <v>98</v>
      </c>
      <c r="E206" s="169">
        <v>89</v>
      </c>
      <c r="F206" s="169">
        <v>1</v>
      </c>
      <c r="G206" s="169"/>
      <c r="H206" s="169"/>
      <c r="I206" s="12"/>
      <c r="J206" s="145">
        <f t="shared" si="77"/>
        <v>2452.4</v>
      </c>
      <c r="K206" s="145">
        <f t="shared" si="77"/>
        <v>252.2</v>
      </c>
      <c r="L206" s="145">
        <f t="shared" si="77"/>
        <v>252.1</v>
      </c>
    </row>
    <row r="207" spans="1:12" ht="25.5">
      <c r="A207" s="146" t="s">
        <v>327</v>
      </c>
      <c r="B207" s="144" t="s">
        <v>73</v>
      </c>
      <c r="C207" s="144" t="s">
        <v>148</v>
      </c>
      <c r="D207" s="144" t="s">
        <v>98</v>
      </c>
      <c r="E207" s="169">
        <v>89</v>
      </c>
      <c r="F207" s="169">
        <v>1</v>
      </c>
      <c r="G207" s="169" t="s">
        <v>153</v>
      </c>
      <c r="H207" s="169" t="s">
        <v>326</v>
      </c>
      <c r="I207" s="12"/>
      <c r="J207" s="145">
        <f t="shared" si="77"/>
        <v>2452.4</v>
      </c>
      <c r="K207" s="145">
        <f t="shared" si="77"/>
        <v>252.2</v>
      </c>
      <c r="L207" s="145">
        <f t="shared" si="77"/>
        <v>252.1</v>
      </c>
    </row>
    <row r="208" spans="1:12" ht="38.25">
      <c r="A208" s="146" t="s">
        <v>86</v>
      </c>
      <c r="B208" s="144" t="s">
        <v>73</v>
      </c>
      <c r="C208" s="144" t="s">
        <v>148</v>
      </c>
      <c r="D208" s="144" t="s">
        <v>98</v>
      </c>
      <c r="E208" s="169">
        <v>89</v>
      </c>
      <c r="F208" s="169">
        <v>1</v>
      </c>
      <c r="G208" s="169" t="s">
        <v>153</v>
      </c>
      <c r="H208" s="169" t="s">
        <v>326</v>
      </c>
      <c r="I208" s="12" t="s">
        <v>227</v>
      </c>
      <c r="J208" s="145">
        <f t="shared" si="77"/>
        <v>2452.4</v>
      </c>
      <c r="K208" s="145">
        <f t="shared" si="77"/>
        <v>252.2</v>
      </c>
      <c r="L208" s="145">
        <f t="shared" si="77"/>
        <v>252.1</v>
      </c>
    </row>
    <row r="209" spans="1:12" ht="38.25">
      <c r="A209" s="146" t="s">
        <v>87</v>
      </c>
      <c r="B209" s="144" t="s">
        <v>73</v>
      </c>
      <c r="C209" s="144" t="s">
        <v>148</v>
      </c>
      <c r="D209" s="144" t="s">
        <v>98</v>
      </c>
      <c r="E209" s="169">
        <v>89</v>
      </c>
      <c r="F209" s="169">
        <v>1</v>
      </c>
      <c r="G209" s="169" t="s">
        <v>153</v>
      </c>
      <c r="H209" s="169" t="s">
        <v>326</v>
      </c>
      <c r="I209" s="12" t="s">
        <v>228</v>
      </c>
      <c r="J209" s="145">
        <v>2452.4</v>
      </c>
      <c r="K209" s="145">
        <v>252.2</v>
      </c>
      <c r="L209" s="145">
        <v>252.1</v>
      </c>
    </row>
    <row r="210" spans="1:12">
      <c r="A210" s="146" t="s">
        <v>129</v>
      </c>
      <c r="B210" s="144" t="s">
        <v>73</v>
      </c>
      <c r="C210" s="144" t="s">
        <v>17</v>
      </c>
      <c r="D210" s="144"/>
      <c r="E210" s="169"/>
      <c r="F210" s="169"/>
      <c r="G210" s="169"/>
      <c r="H210" s="169"/>
      <c r="I210" s="12"/>
      <c r="J210" s="145">
        <f>J211+J236+J217</f>
        <v>23068.1</v>
      </c>
      <c r="K210" s="145">
        <f>K211+K236+K217</f>
        <v>18288.599999999999</v>
      </c>
      <c r="L210" s="145">
        <f>L211+L236+L217</f>
        <v>20776.199999999997</v>
      </c>
    </row>
    <row r="211" spans="1:12">
      <c r="A211" s="146" t="s">
        <v>130</v>
      </c>
      <c r="B211" s="144" t="s">
        <v>73</v>
      </c>
      <c r="C211" s="144" t="s">
        <v>17</v>
      </c>
      <c r="D211" s="144" t="s">
        <v>75</v>
      </c>
      <c r="E211" s="169"/>
      <c r="F211" s="169"/>
      <c r="G211" s="169"/>
      <c r="H211" s="169"/>
      <c r="I211" s="12"/>
      <c r="J211" s="145">
        <f t="shared" ref="J211:L215" si="80">J212</f>
        <v>3748.3</v>
      </c>
      <c r="K211" s="145">
        <f t="shared" si="80"/>
        <v>3637.6</v>
      </c>
      <c r="L211" s="145">
        <f t="shared" si="80"/>
        <v>3644.8</v>
      </c>
    </row>
    <row r="212" spans="1:12" ht="51.75" customHeight="1">
      <c r="A212" s="148" t="s">
        <v>334</v>
      </c>
      <c r="B212" s="144" t="s">
        <v>73</v>
      </c>
      <c r="C212" s="144" t="s">
        <v>17</v>
      </c>
      <c r="D212" s="144" t="s">
        <v>75</v>
      </c>
      <c r="E212" s="169" t="s">
        <v>254</v>
      </c>
      <c r="F212" s="169" t="s">
        <v>258</v>
      </c>
      <c r="G212" s="169"/>
      <c r="H212" s="169"/>
      <c r="I212" s="12"/>
      <c r="J212" s="145">
        <f t="shared" si="80"/>
        <v>3748.3</v>
      </c>
      <c r="K212" s="145">
        <f t="shared" si="80"/>
        <v>3637.6</v>
      </c>
      <c r="L212" s="145">
        <f t="shared" si="80"/>
        <v>3644.8</v>
      </c>
    </row>
    <row r="213" spans="1:12" ht="64.5" customHeight="1">
      <c r="A213" s="146" t="s">
        <v>335</v>
      </c>
      <c r="B213" s="144" t="s">
        <v>73</v>
      </c>
      <c r="C213" s="144" t="s">
        <v>17</v>
      </c>
      <c r="D213" s="144" t="s">
        <v>75</v>
      </c>
      <c r="E213" s="169" t="s">
        <v>254</v>
      </c>
      <c r="F213" s="169" t="s">
        <v>8</v>
      </c>
      <c r="G213" s="169"/>
      <c r="H213" s="169"/>
      <c r="I213" s="12"/>
      <c r="J213" s="145">
        <f t="shared" si="80"/>
        <v>3748.3</v>
      </c>
      <c r="K213" s="145">
        <f t="shared" si="80"/>
        <v>3637.6</v>
      </c>
      <c r="L213" s="145">
        <f t="shared" si="80"/>
        <v>3644.8</v>
      </c>
    </row>
    <row r="214" spans="1:12" ht="25.5">
      <c r="A214" s="146" t="s">
        <v>131</v>
      </c>
      <c r="B214" s="144" t="s">
        <v>73</v>
      </c>
      <c r="C214" s="144" t="s">
        <v>17</v>
      </c>
      <c r="D214" s="144" t="s">
        <v>75</v>
      </c>
      <c r="E214" s="169" t="s">
        <v>254</v>
      </c>
      <c r="F214" s="169" t="s">
        <v>8</v>
      </c>
      <c r="G214" s="169" t="s">
        <v>153</v>
      </c>
      <c r="H214" s="169" t="s">
        <v>270</v>
      </c>
      <c r="I214" s="12"/>
      <c r="J214" s="145">
        <f t="shared" si="80"/>
        <v>3748.3</v>
      </c>
      <c r="K214" s="145">
        <f t="shared" si="80"/>
        <v>3637.6</v>
      </c>
      <c r="L214" s="145">
        <f t="shared" si="80"/>
        <v>3644.8</v>
      </c>
    </row>
    <row r="215" spans="1:12" ht="25.5">
      <c r="A215" s="146" t="s">
        <v>112</v>
      </c>
      <c r="B215" s="144" t="s">
        <v>73</v>
      </c>
      <c r="C215" s="144" t="s">
        <v>17</v>
      </c>
      <c r="D215" s="144" t="s">
        <v>75</v>
      </c>
      <c r="E215" s="169" t="s">
        <v>254</v>
      </c>
      <c r="F215" s="169" t="s">
        <v>8</v>
      </c>
      <c r="G215" s="169" t="s">
        <v>153</v>
      </c>
      <c r="H215" s="169" t="s">
        <v>270</v>
      </c>
      <c r="I215" s="12" t="s">
        <v>232</v>
      </c>
      <c r="J215" s="145">
        <f t="shared" si="80"/>
        <v>3748.3</v>
      </c>
      <c r="K215" s="145">
        <f t="shared" si="80"/>
        <v>3637.6</v>
      </c>
      <c r="L215" s="145">
        <f t="shared" si="80"/>
        <v>3644.8</v>
      </c>
    </row>
    <row r="216" spans="1:12" ht="25.5">
      <c r="A216" s="146" t="s">
        <v>132</v>
      </c>
      <c r="B216" s="144" t="s">
        <v>73</v>
      </c>
      <c r="C216" s="144" t="s">
        <v>17</v>
      </c>
      <c r="D216" s="144" t="s">
        <v>75</v>
      </c>
      <c r="E216" s="169" t="s">
        <v>254</v>
      </c>
      <c r="F216" s="169" t="s">
        <v>8</v>
      </c>
      <c r="G216" s="169" t="s">
        <v>153</v>
      </c>
      <c r="H216" s="169" t="s">
        <v>270</v>
      </c>
      <c r="I216" s="12" t="s">
        <v>236</v>
      </c>
      <c r="J216" s="145">
        <v>3748.3</v>
      </c>
      <c r="K216" s="145">
        <v>3637.6</v>
      </c>
      <c r="L216" s="145">
        <v>3644.8</v>
      </c>
    </row>
    <row r="217" spans="1:12">
      <c r="A217" s="161" t="s">
        <v>133</v>
      </c>
      <c r="B217" s="144" t="s">
        <v>73</v>
      </c>
      <c r="C217" s="166" t="s">
        <v>17</v>
      </c>
      <c r="D217" s="144" t="s">
        <v>106</v>
      </c>
      <c r="E217" s="169"/>
      <c r="F217" s="169"/>
      <c r="G217" s="169"/>
      <c r="H217" s="169"/>
      <c r="I217" s="12"/>
      <c r="J217" s="145">
        <f>J230+J224+J218</f>
        <v>3162.7000000000003</v>
      </c>
      <c r="K217" s="145">
        <f t="shared" ref="K217:L217" si="81">K230+K224+K218</f>
        <v>376.8</v>
      </c>
      <c r="L217" s="145">
        <f t="shared" si="81"/>
        <v>517.20000000000005</v>
      </c>
    </row>
    <row r="218" spans="1:12" ht="36">
      <c r="A218" s="148" t="s">
        <v>439</v>
      </c>
      <c r="B218" s="144" t="s">
        <v>73</v>
      </c>
      <c r="C218" s="166" t="s">
        <v>17</v>
      </c>
      <c r="D218" s="144" t="s">
        <v>106</v>
      </c>
      <c r="E218" s="169" t="s">
        <v>82</v>
      </c>
      <c r="F218" s="169" t="s">
        <v>258</v>
      </c>
      <c r="G218" s="169"/>
      <c r="H218" s="169"/>
      <c r="I218" s="12"/>
      <c r="J218" s="145">
        <f t="shared" ref="J218:J221" si="82">J219</f>
        <v>2679.8</v>
      </c>
      <c r="K218" s="145">
        <f t="shared" ref="K218:K222" si="83">K219</f>
        <v>0</v>
      </c>
      <c r="L218" s="145">
        <f t="shared" ref="L218:L222" si="84">L219</f>
        <v>0</v>
      </c>
    </row>
    <row r="219" spans="1:12" ht="25.5">
      <c r="A219" s="161" t="s">
        <v>409</v>
      </c>
      <c r="B219" s="144" t="s">
        <v>73</v>
      </c>
      <c r="C219" s="166" t="s">
        <v>17</v>
      </c>
      <c r="D219" s="144" t="s">
        <v>106</v>
      </c>
      <c r="E219" s="169" t="s">
        <v>82</v>
      </c>
      <c r="F219" s="169" t="s">
        <v>8</v>
      </c>
      <c r="G219" s="169"/>
      <c r="H219" s="169"/>
      <c r="I219" s="12"/>
      <c r="J219" s="145">
        <f t="shared" si="82"/>
        <v>2679.8</v>
      </c>
      <c r="K219" s="145">
        <f t="shared" si="83"/>
        <v>0</v>
      </c>
      <c r="L219" s="145">
        <f t="shared" si="84"/>
        <v>0</v>
      </c>
    </row>
    <row r="220" spans="1:12" ht="52.5" customHeight="1">
      <c r="A220" s="161" t="s">
        <v>410</v>
      </c>
      <c r="B220" s="144" t="s">
        <v>73</v>
      </c>
      <c r="C220" s="166" t="s">
        <v>17</v>
      </c>
      <c r="D220" s="144" t="s">
        <v>106</v>
      </c>
      <c r="E220" s="169" t="s">
        <v>82</v>
      </c>
      <c r="F220" s="169" t="s">
        <v>8</v>
      </c>
      <c r="G220" s="169" t="s">
        <v>75</v>
      </c>
      <c r="H220" s="169"/>
      <c r="I220" s="12"/>
      <c r="J220" s="145">
        <f t="shared" si="82"/>
        <v>2679.8</v>
      </c>
      <c r="K220" s="145">
        <f t="shared" si="83"/>
        <v>0</v>
      </c>
      <c r="L220" s="145">
        <f t="shared" si="84"/>
        <v>0</v>
      </c>
    </row>
    <row r="221" spans="1:12" ht="38.25">
      <c r="A221" s="167" t="s">
        <v>407</v>
      </c>
      <c r="B221" s="144" t="s">
        <v>73</v>
      </c>
      <c r="C221" s="166" t="s">
        <v>17</v>
      </c>
      <c r="D221" s="144" t="s">
        <v>106</v>
      </c>
      <c r="E221" s="169" t="s">
        <v>82</v>
      </c>
      <c r="F221" s="169" t="s">
        <v>8</v>
      </c>
      <c r="G221" s="169" t="s">
        <v>75</v>
      </c>
      <c r="H221" s="169" t="s">
        <v>408</v>
      </c>
      <c r="I221" s="12"/>
      <c r="J221" s="145">
        <f t="shared" si="82"/>
        <v>2679.8</v>
      </c>
      <c r="K221" s="145">
        <f t="shared" si="83"/>
        <v>0</v>
      </c>
      <c r="L221" s="145">
        <f t="shared" si="84"/>
        <v>0</v>
      </c>
    </row>
    <row r="222" spans="1:12" ht="25.5">
      <c r="A222" s="161" t="s">
        <v>112</v>
      </c>
      <c r="B222" s="144" t="s">
        <v>73</v>
      </c>
      <c r="C222" s="166" t="s">
        <v>17</v>
      </c>
      <c r="D222" s="144" t="s">
        <v>106</v>
      </c>
      <c r="E222" s="169" t="s">
        <v>82</v>
      </c>
      <c r="F222" s="169" t="s">
        <v>8</v>
      </c>
      <c r="G222" s="169" t="s">
        <v>75</v>
      </c>
      <c r="H222" s="169" t="s">
        <v>408</v>
      </c>
      <c r="I222" s="12" t="s">
        <v>232</v>
      </c>
      <c r="J222" s="145">
        <f>J223</f>
        <v>2679.8</v>
      </c>
      <c r="K222" s="145">
        <f t="shared" si="83"/>
        <v>0</v>
      </c>
      <c r="L222" s="145">
        <f t="shared" si="84"/>
        <v>0</v>
      </c>
    </row>
    <row r="223" spans="1:12" ht="38.25">
      <c r="A223" s="161" t="s">
        <v>135</v>
      </c>
      <c r="B223" s="144" t="s">
        <v>73</v>
      </c>
      <c r="C223" s="166" t="s">
        <v>17</v>
      </c>
      <c r="D223" s="144" t="s">
        <v>106</v>
      </c>
      <c r="E223" s="169" t="s">
        <v>82</v>
      </c>
      <c r="F223" s="169" t="s">
        <v>8</v>
      </c>
      <c r="G223" s="169" t="s">
        <v>75</v>
      </c>
      <c r="H223" s="169" t="s">
        <v>408</v>
      </c>
      <c r="I223" s="12" t="s">
        <v>237</v>
      </c>
      <c r="J223" s="145">
        <v>2679.8</v>
      </c>
      <c r="K223" s="145">
        <v>0</v>
      </c>
      <c r="L223" s="145">
        <v>0</v>
      </c>
    </row>
    <row r="224" spans="1:12" ht="84.75" customHeight="1">
      <c r="A224" s="146" t="s">
        <v>446</v>
      </c>
      <c r="B224" s="144" t="s">
        <v>73</v>
      </c>
      <c r="C224" s="144" t="s">
        <v>17</v>
      </c>
      <c r="D224" s="144" t="s">
        <v>106</v>
      </c>
      <c r="E224" s="169" t="s">
        <v>116</v>
      </c>
      <c r="F224" s="169" t="s">
        <v>258</v>
      </c>
      <c r="G224" s="169"/>
      <c r="H224" s="169"/>
      <c r="I224" s="12"/>
      <c r="J224" s="145">
        <f>J226</f>
        <v>449.8</v>
      </c>
      <c r="K224" s="145">
        <f>K226</f>
        <v>346</v>
      </c>
      <c r="L224" s="145">
        <f>L226</f>
        <v>517.20000000000005</v>
      </c>
    </row>
    <row r="225" spans="1:12" ht="29.25" customHeight="1">
      <c r="A225" s="146" t="s">
        <v>110</v>
      </c>
      <c r="B225" s="144" t="s">
        <v>73</v>
      </c>
      <c r="C225" s="144" t="s">
        <v>17</v>
      </c>
      <c r="D225" s="144" t="s">
        <v>106</v>
      </c>
      <c r="E225" s="169" t="s">
        <v>116</v>
      </c>
      <c r="F225" s="169" t="s">
        <v>11</v>
      </c>
      <c r="G225" s="169"/>
      <c r="H225" s="169"/>
      <c r="I225" s="12"/>
      <c r="J225" s="145">
        <f t="shared" ref="J225:L225" si="85">J227</f>
        <v>449.8</v>
      </c>
      <c r="K225" s="145">
        <f t="shared" si="85"/>
        <v>346</v>
      </c>
      <c r="L225" s="145">
        <f t="shared" si="85"/>
        <v>517.20000000000005</v>
      </c>
    </row>
    <row r="226" spans="1:12" ht="51">
      <c r="A226" s="146" t="s">
        <v>111</v>
      </c>
      <c r="B226" s="144" t="s">
        <v>73</v>
      </c>
      <c r="C226" s="144" t="s">
        <v>17</v>
      </c>
      <c r="D226" s="144" t="s">
        <v>106</v>
      </c>
      <c r="E226" s="169" t="s">
        <v>116</v>
      </c>
      <c r="F226" s="169" t="s">
        <v>11</v>
      </c>
      <c r="G226" s="169" t="s">
        <v>75</v>
      </c>
      <c r="H226" s="169"/>
      <c r="I226" s="12"/>
      <c r="J226" s="145">
        <f t="shared" ref="J226:L226" si="86">J228</f>
        <v>449.8</v>
      </c>
      <c r="K226" s="145">
        <f t="shared" si="86"/>
        <v>346</v>
      </c>
      <c r="L226" s="145">
        <f t="shared" si="86"/>
        <v>517.20000000000005</v>
      </c>
    </row>
    <row r="227" spans="1:12" ht="270" customHeight="1">
      <c r="A227" s="162" t="s">
        <v>394</v>
      </c>
      <c r="B227" s="144" t="s">
        <v>73</v>
      </c>
      <c r="C227" s="144" t="s">
        <v>17</v>
      </c>
      <c r="D227" s="144" t="s">
        <v>106</v>
      </c>
      <c r="E227" s="169" t="s">
        <v>116</v>
      </c>
      <c r="F227" s="169" t="s">
        <v>11</v>
      </c>
      <c r="G227" s="169" t="s">
        <v>75</v>
      </c>
      <c r="H227" s="169" t="s">
        <v>261</v>
      </c>
      <c r="I227" s="12"/>
      <c r="J227" s="145">
        <f>J229</f>
        <v>449.8</v>
      </c>
      <c r="K227" s="145">
        <f>K229</f>
        <v>346</v>
      </c>
      <c r="L227" s="145">
        <f>L229</f>
        <v>517.20000000000005</v>
      </c>
    </row>
    <row r="228" spans="1:12" ht="25.5">
      <c r="A228" s="162" t="s">
        <v>112</v>
      </c>
      <c r="B228" s="144" t="s">
        <v>73</v>
      </c>
      <c r="C228" s="144" t="s">
        <v>17</v>
      </c>
      <c r="D228" s="144" t="s">
        <v>106</v>
      </c>
      <c r="E228" s="169" t="s">
        <v>116</v>
      </c>
      <c r="F228" s="169" t="s">
        <v>11</v>
      </c>
      <c r="G228" s="169" t="s">
        <v>75</v>
      </c>
      <c r="H228" s="169" t="s">
        <v>261</v>
      </c>
      <c r="I228" s="12" t="s">
        <v>232</v>
      </c>
      <c r="J228" s="145">
        <f t="shared" ref="J228:L228" si="87">J229</f>
        <v>449.8</v>
      </c>
      <c r="K228" s="145">
        <f t="shared" si="87"/>
        <v>346</v>
      </c>
      <c r="L228" s="145">
        <f t="shared" si="87"/>
        <v>517.20000000000005</v>
      </c>
    </row>
    <row r="229" spans="1:12" ht="25.5">
      <c r="A229" s="146" t="s">
        <v>132</v>
      </c>
      <c r="B229" s="144" t="s">
        <v>73</v>
      </c>
      <c r="C229" s="144" t="s">
        <v>17</v>
      </c>
      <c r="D229" s="144" t="s">
        <v>106</v>
      </c>
      <c r="E229" s="169" t="s">
        <v>116</v>
      </c>
      <c r="F229" s="169" t="s">
        <v>11</v>
      </c>
      <c r="G229" s="169" t="s">
        <v>75</v>
      </c>
      <c r="H229" s="169" t="s">
        <v>261</v>
      </c>
      <c r="I229" s="12" t="s">
        <v>236</v>
      </c>
      <c r="J229" s="145">
        <v>449.8</v>
      </c>
      <c r="K229" s="145">
        <v>346</v>
      </c>
      <c r="L229" s="145">
        <v>517.20000000000005</v>
      </c>
    </row>
    <row r="230" spans="1:12" ht="51">
      <c r="A230" s="168" t="s">
        <v>126</v>
      </c>
      <c r="B230" s="144" t="s">
        <v>73</v>
      </c>
      <c r="C230" s="166" t="s">
        <v>17</v>
      </c>
      <c r="D230" s="144" t="s">
        <v>106</v>
      </c>
      <c r="E230" s="169" t="s">
        <v>267</v>
      </c>
      <c r="F230" s="169" t="s">
        <v>258</v>
      </c>
      <c r="G230" s="169"/>
      <c r="H230" s="169"/>
      <c r="I230" s="12"/>
      <c r="J230" s="145">
        <f t="shared" ref="J230:L234" si="88">J231</f>
        <v>33.1</v>
      </c>
      <c r="K230" s="145">
        <f t="shared" si="88"/>
        <v>30.8</v>
      </c>
      <c r="L230" s="145">
        <f t="shared" si="88"/>
        <v>0</v>
      </c>
    </row>
    <row r="231" spans="1:12" ht="51">
      <c r="A231" s="165" t="s">
        <v>332</v>
      </c>
      <c r="B231" s="166" t="s">
        <v>73</v>
      </c>
      <c r="C231" s="166" t="s">
        <v>17</v>
      </c>
      <c r="D231" s="144" t="s">
        <v>106</v>
      </c>
      <c r="E231" s="169" t="s">
        <v>267</v>
      </c>
      <c r="F231" s="169" t="s">
        <v>8</v>
      </c>
      <c r="G231" s="169"/>
      <c r="H231" s="169"/>
      <c r="I231" s="12"/>
      <c r="J231" s="145">
        <f t="shared" si="88"/>
        <v>33.1</v>
      </c>
      <c r="K231" s="145">
        <f t="shared" si="88"/>
        <v>30.8</v>
      </c>
      <c r="L231" s="145">
        <f t="shared" si="88"/>
        <v>0</v>
      </c>
    </row>
    <row r="232" spans="1:12" ht="51">
      <c r="A232" s="165" t="s">
        <v>333</v>
      </c>
      <c r="B232" s="166" t="s">
        <v>73</v>
      </c>
      <c r="C232" s="166" t="s">
        <v>17</v>
      </c>
      <c r="D232" s="144" t="s">
        <v>106</v>
      </c>
      <c r="E232" s="169" t="s">
        <v>267</v>
      </c>
      <c r="F232" s="169" t="s">
        <v>8</v>
      </c>
      <c r="G232" s="169" t="s">
        <v>75</v>
      </c>
      <c r="H232" s="169"/>
      <c r="I232" s="12"/>
      <c r="J232" s="145">
        <f t="shared" si="88"/>
        <v>33.1</v>
      </c>
      <c r="K232" s="145">
        <f t="shared" si="88"/>
        <v>30.8</v>
      </c>
      <c r="L232" s="145">
        <f t="shared" si="88"/>
        <v>0</v>
      </c>
    </row>
    <row r="233" spans="1:12" ht="38.25">
      <c r="A233" s="190" t="s">
        <v>331</v>
      </c>
      <c r="B233" s="144" t="s">
        <v>73</v>
      </c>
      <c r="C233" s="166" t="s">
        <v>17</v>
      </c>
      <c r="D233" s="144" t="s">
        <v>106</v>
      </c>
      <c r="E233" s="169" t="s">
        <v>267</v>
      </c>
      <c r="F233" s="169" t="s">
        <v>8</v>
      </c>
      <c r="G233" s="169" t="s">
        <v>75</v>
      </c>
      <c r="H233" s="169" t="s">
        <v>330</v>
      </c>
      <c r="I233" s="12"/>
      <c r="J233" s="145">
        <f t="shared" si="88"/>
        <v>33.1</v>
      </c>
      <c r="K233" s="145">
        <f t="shared" si="88"/>
        <v>30.8</v>
      </c>
      <c r="L233" s="145">
        <f t="shared" si="88"/>
        <v>0</v>
      </c>
    </row>
    <row r="234" spans="1:12" ht="25.5">
      <c r="A234" s="161" t="s">
        <v>112</v>
      </c>
      <c r="B234" s="144" t="s">
        <v>73</v>
      </c>
      <c r="C234" s="166" t="s">
        <v>17</v>
      </c>
      <c r="D234" s="144" t="s">
        <v>106</v>
      </c>
      <c r="E234" s="169" t="s">
        <v>267</v>
      </c>
      <c r="F234" s="169" t="s">
        <v>8</v>
      </c>
      <c r="G234" s="169" t="s">
        <v>75</v>
      </c>
      <c r="H234" s="169" t="s">
        <v>330</v>
      </c>
      <c r="I234" s="12" t="s">
        <v>232</v>
      </c>
      <c r="J234" s="145">
        <f t="shared" si="88"/>
        <v>33.1</v>
      </c>
      <c r="K234" s="145">
        <f t="shared" si="88"/>
        <v>30.8</v>
      </c>
      <c r="L234" s="145">
        <f t="shared" si="88"/>
        <v>0</v>
      </c>
    </row>
    <row r="235" spans="1:12" ht="38.25">
      <c r="A235" s="161" t="s">
        <v>135</v>
      </c>
      <c r="B235" s="144" t="s">
        <v>73</v>
      </c>
      <c r="C235" s="166" t="s">
        <v>17</v>
      </c>
      <c r="D235" s="144" t="s">
        <v>106</v>
      </c>
      <c r="E235" s="169" t="s">
        <v>267</v>
      </c>
      <c r="F235" s="169" t="s">
        <v>8</v>
      </c>
      <c r="G235" s="169" t="s">
        <v>75</v>
      </c>
      <c r="H235" s="169" t="s">
        <v>330</v>
      </c>
      <c r="I235" s="12" t="s">
        <v>237</v>
      </c>
      <c r="J235" s="145">
        <v>33.1</v>
      </c>
      <c r="K235" s="145">
        <v>30.8</v>
      </c>
      <c r="L235" s="145">
        <v>0</v>
      </c>
    </row>
    <row r="236" spans="1:12">
      <c r="A236" s="146" t="s">
        <v>136</v>
      </c>
      <c r="B236" s="144" t="s">
        <v>73</v>
      </c>
      <c r="C236" s="144" t="s">
        <v>17</v>
      </c>
      <c r="D236" s="144" t="s">
        <v>82</v>
      </c>
      <c r="E236" s="169"/>
      <c r="F236" s="169"/>
      <c r="G236" s="169"/>
      <c r="H236" s="169"/>
      <c r="I236" s="12"/>
      <c r="J236" s="145">
        <f>J237+J243</f>
        <v>16157.099999999999</v>
      </c>
      <c r="K236" s="145">
        <f>K237+K243</f>
        <v>14274.2</v>
      </c>
      <c r="L236" s="145">
        <f>L237+L243</f>
        <v>16614.199999999997</v>
      </c>
    </row>
    <row r="237" spans="1:12" ht="51">
      <c r="A237" s="146" t="s">
        <v>469</v>
      </c>
      <c r="B237" s="144" t="s">
        <v>73</v>
      </c>
      <c r="C237" s="144" t="s">
        <v>17</v>
      </c>
      <c r="D237" s="144" t="s">
        <v>82</v>
      </c>
      <c r="E237" s="169" t="s">
        <v>77</v>
      </c>
      <c r="F237" s="169" t="s">
        <v>258</v>
      </c>
      <c r="G237" s="169"/>
      <c r="H237" s="169"/>
      <c r="I237" s="12"/>
      <c r="J237" s="145">
        <f t="shared" ref="J237:L239" si="89">J238</f>
        <v>4334.3</v>
      </c>
      <c r="K237" s="145">
        <f t="shared" si="89"/>
        <v>4916.3</v>
      </c>
      <c r="L237" s="145">
        <f t="shared" si="89"/>
        <v>4916.8999999999996</v>
      </c>
    </row>
    <row r="238" spans="1:12" ht="72.75" customHeight="1">
      <c r="A238" s="161" t="s">
        <v>137</v>
      </c>
      <c r="B238" s="144" t="s">
        <v>73</v>
      </c>
      <c r="C238" s="144" t="s">
        <v>17</v>
      </c>
      <c r="D238" s="144" t="s">
        <v>82</v>
      </c>
      <c r="E238" s="169" t="s">
        <v>77</v>
      </c>
      <c r="F238" s="169" t="s">
        <v>258</v>
      </c>
      <c r="G238" s="169" t="s">
        <v>114</v>
      </c>
      <c r="H238" s="169"/>
      <c r="I238" s="12"/>
      <c r="J238" s="145">
        <f t="shared" si="89"/>
        <v>4334.3</v>
      </c>
      <c r="K238" s="145">
        <f t="shared" si="89"/>
        <v>4916.3</v>
      </c>
      <c r="L238" s="145">
        <f t="shared" si="89"/>
        <v>4916.8999999999996</v>
      </c>
    </row>
    <row r="239" spans="1:12" ht="313.5" customHeight="1">
      <c r="A239" s="162" t="s">
        <v>138</v>
      </c>
      <c r="B239" s="144" t="s">
        <v>73</v>
      </c>
      <c r="C239" s="144" t="s">
        <v>17</v>
      </c>
      <c r="D239" s="144" t="s">
        <v>82</v>
      </c>
      <c r="E239" s="169" t="s">
        <v>77</v>
      </c>
      <c r="F239" s="169" t="s">
        <v>258</v>
      </c>
      <c r="G239" s="169" t="s">
        <v>114</v>
      </c>
      <c r="H239" s="169" t="s">
        <v>271</v>
      </c>
      <c r="I239" s="12"/>
      <c r="J239" s="145">
        <f t="shared" si="89"/>
        <v>4334.3</v>
      </c>
      <c r="K239" s="145">
        <f t="shared" si="89"/>
        <v>4916.3</v>
      </c>
      <c r="L239" s="145">
        <f t="shared" si="89"/>
        <v>4916.8999999999996</v>
      </c>
    </row>
    <row r="240" spans="1:12" ht="25.5">
      <c r="A240" s="146" t="s">
        <v>112</v>
      </c>
      <c r="B240" s="144" t="s">
        <v>73</v>
      </c>
      <c r="C240" s="144" t="s">
        <v>17</v>
      </c>
      <c r="D240" s="144" t="s">
        <v>82</v>
      </c>
      <c r="E240" s="169" t="s">
        <v>77</v>
      </c>
      <c r="F240" s="169" t="s">
        <v>258</v>
      </c>
      <c r="G240" s="169" t="s">
        <v>114</v>
      </c>
      <c r="H240" s="169" t="s">
        <v>271</v>
      </c>
      <c r="I240" s="12" t="s">
        <v>232</v>
      </c>
      <c r="J240" s="145">
        <f t="shared" ref="J240" si="90">J241+J242</f>
        <v>4334.3</v>
      </c>
      <c r="K240" s="145">
        <f t="shared" ref="K240:L240" si="91">K241+K242</f>
        <v>4916.3</v>
      </c>
      <c r="L240" s="145">
        <f t="shared" si="91"/>
        <v>4916.8999999999996</v>
      </c>
    </row>
    <row r="241" spans="1:12" ht="25.5">
      <c r="A241" s="161" t="s">
        <v>132</v>
      </c>
      <c r="B241" s="144" t="s">
        <v>73</v>
      </c>
      <c r="C241" s="144" t="s">
        <v>17</v>
      </c>
      <c r="D241" s="144" t="s">
        <v>82</v>
      </c>
      <c r="E241" s="169" t="s">
        <v>77</v>
      </c>
      <c r="F241" s="169" t="s">
        <v>258</v>
      </c>
      <c r="G241" s="169" t="s">
        <v>114</v>
      </c>
      <c r="H241" s="169" t="s">
        <v>271</v>
      </c>
      <c r="I241" s="12" t="s">
        <v>236</v>
      </c>
      <c r="J241" s="145">
        <v>3000</v>
      </c>
      <c r="K241" s="145">
        <v>3300</v>
      </c>
      <c r="L241" s="145">
        <v>3300</v>
      </c>
    </row>
    <row r="242" spans="1:12" ht="38.25">
      <c r="A242" s="161" t="s">
        <v>135</v>
      </c>
      <c r="B242" s="144" t="s">
        <v>73</v>
      </c>
      <c r="C242" s="144" t="s">
        <v>17</v>
      </c>
      <c r="D242" s="144" t="s">
        <v>82</v>
      </c>
      <c r="E242" s="169" t="s">
        <v>77</v>
      </c>
      <c r="F242" s="169" t="s">
        <v>258</v>
      </c>
      <c r="G242" s="169" t="s">
        <v>114</v>
      </c>
      <c r="H242" s="169" t="s">
        <v>271</v>
      </c>
      <c r="I242" s="12" t="s">
        <v>237</v>
      </c>
      <c r="J242" s="145">
        <v>1334.3</v>
      </c>
      <c r="K242" s="145">
        <v>1616.3</v>
      </c>
      <c r="L242" s="145">
        <v>1616.9</v>
      </c>
    </row>
    <row r="243" spans="1:12" ht="36">
      <c r="A243" s="148" t="s">
        <v>439</v>
      </c>
      <c r="B243" s="144" t="s">
        <v>73</v>
      </c>
      <c r="C243" s="144" t="s">
        <v>17</v>
      </c>
      <c r="D243" s="144" t="s">
        <v>82</v>
      </c>
      <c r="E243" s="169" t="s">
        <v>82</v>
      </c>
      <c r="F243" s="169" t="s">
        <v>258</v>
      </c>
      <c r="G243" s="169"/>
      <c r="H243" s="169"/>
      <c r="I243" s="12"/>
      <c r="J243" s="145">
        <f>J244</f>
        <v>11822.8</v>
      </c>
      <c r="K243" s="145">
        <f t="shared" ref="K243:L243" si="92">K244</f>
        <v>9357.9</v>
      </c>
      <c r="L243" s="145">
        <f t="shared" si="92"/>
        <v>11697.3</v>
      </c>
    </row>
    <row r="244" spans="1:12" ht="66" customHeight="1">
      <c r="A244" s="146" t="s">
        <v>549</v>
      </c>
      <c r="B244" s="144" t="s">
        <v>73</v>
      </c>
      <c r="C244" s="144" t="s">
        <v>17</v>
      </c>
      <c r="D244" s="144" t="s">
        <v>82</v>
      </c>
      <c r="E244" s="169" t="s">
        <v>82</v>
      </c>
      <c r="F244" s="169" t="s">
        <v>9</v>
      </c>
      <c r="G244" s="169"/>
      <c r="H244" s="169"/>
      <c r="I244" s="12"/>
      <c r="J244" s="145">
        <f>J245</f>
        <v>11822.8</v>
      </c>
      <c r="K244" s="145">
        <f t="shared" ref="K244:L244" si="93">K245</f>
        <v>9357.9</v>
      </c>
      <c r="L244" s="145">
        <f t="shared" si="93"/>
        <v>11697.3</v>
      </c>
    </row>
    <row r="245" spans="1:12" ht="45" customHeight="1">
      <c r="A245" s="161" t="s">
        <v>464</v>
      </c>
      <c r="B245" s="144" t="s">
        <v>73</v>
      </c>
      <c r="C245" s="144" t="s">
        <v>17</v>
      </c>
      <c r="D245" s="144" t="s">
        <v>82</v>
      </c>
      <c r="E245" s="169" t="s">
        <v>82</v>
      </c>
      <c r="F245" s="169" t="s">
        <v>9</v>
      </c>
      <c r="G245" s="169" t="s">
        <v>98</v>
      </c>
      <c r="H245" s="169"/>
      <c r="I245" s="12"/>
      <c r="J245" s="145">
        <f>J249+J246</f>
        <v>11822.8</v>
      </c>
      <c r="K245" s="145">
        <f t="shared" ref="K245:L245" si="94">K249+K246</f>
        <v>9357.9</v>
      </c>
      <c r="L245" s="145">
        <f t="shared" si="94"/>
        <v>11697.3</v>
      </c>
    </row>
    <row r="246" spans="1:12" ht="94.5" customHeight="1">
      <c r="A246" s="146" t="s">
        <v>139</v>
      </c>
      <c r="B246" s="144" t="s">
        <v>73</v>
      </c>
      <c r="C246" s="144" t="s">
        <v>17</v>
      </c>
      <c r="D246" s="144" t="s">
        <v>82</v>
      </c>
      <c r="E246" s="169" t="s">
        <v>82</v>
      </c>
      <c r="F246" s="169" t="s">
        <v>9</v>
      </c>
      <c r="G246" s="169" t="s">
        <v>98</v>
      </c>
      <c r="H246" s="169" t="s">
        <v>440</v>
      </c>
      <c r="I246" s="12"/>
      <c r="J246" s="145">
        <f t="shared" ref="J246:L247" si="95">J247</f>
        <v>3255.3</v>
      </c>
      <c r="K246" s="145">
        <f t="shared" si="95"/>
        <v>0</v>
      </c>
      <c r="L246" s="145">
        <f t="shared" si="95"/>
        <v>0</v>
      </c>
    </row>
    <row r="247" spans="1:12" ht="45" customHeight="1">
      <c r="A247" s="146" t="s">
        <v>119</v>
      </c>
      <c r="B247" s="144" t="s">
        <v>73</v>
      </c>
      <c r="C247" s="144" t="s">
        <v>17</v>
      </c>
      <c r="D247" s="144" t="s">
        <v>82</v>
      </c>
      <c r="E247" s="169" t="s">
        <v>82</v>
      </c>
      <c r="F247" s="169" t="s">
        <v>9</v>
      </c>
      <c r="G247" s="169" t="s">
        <v>98</v>
      </c>
      <c r="H247" s="169" t="s">
        <v>440</v>
      </c>
      <c r="I247" s="12" t="s">
        <v>234</v>
      </c>
      <c r="J247" s="145">
        <f t="shared" si="95"/>
        <v>3255.3</v>
      </c>
      <c r="K247" s="145">
        <f t="shared" si="95"/>
        <v>0</v>
      </c>
      <c r="L247" s="145">
        <f t="shared" si="95"/>
        <v>0</v>
      </c>
    </row>
    <row r="248" spans="1:12" ht="21.75" customHeight="1">
      <c r="A248" s="146" t="s">
        <v>120</v>
      </c>
      <c r="B248" s="144" t="s">
        <v>73</v>
      </c>
      <c r="C248" s="144" t="s">
        <v>17</v>
      </c>
      <c r="D248" s="144" t="s">
        <v>82</v>
      </c>
      <c r="E248" s="169" t="s">
        <v>82</v>
      </c>
      <c r="F248" s="169" t="s">
        <v>9</v>
      </c>
      <c r="G248" s="169" t="s">
        <v>98</v>
      </c>
      <c r="H248" s="169" t="s">
        <v>440</v>
      </c>
      <c r="I248" s="12" t="s">
        <v>235</v>
      </c>
      <c r="J248" s="145">
        <v>3255.3</v>
      </c>
      <c r="K248" s="145">
        <v>0</v>
      </c>
      <c r="L248" s="145">
        <v>0</v>
      </c>
    </row>
    <row r="249" spans="1:12" ht="121.5" customHeight="1">
      <c r="A249" s="162" t="s">
        <v>139</v>
      </c>
      <c r="B249" s="144" t="s">
        <v>73</v>
      </c>
      <c r="C249" s="144" t="s">
        <v>17</v>
      </c>
      <c r="D249" s="144" t="s">
        <v>82</v>
      </c>
      <c r="E249" s="169" t="s">
        <v>82</v>
      </c>
      <c r="F249" s="169" t="s">
        <v>9</v>
      </c>
      <c r="G249" s="169" t="s">
        <v>98</v>
      </c>
      <c r="H249" s="169" t="s">
        <v>272</v>
      </c>
      <c r="I249" s="12"/>
      <c r="J249" s="145">
        <f t="shared" ref="J249:L250" si="96">J250</f>
        <v>8567.5</v>
      </c>
      <c r="K249" s="145">
        <f t="shared" si="96"/>
        <v>9357.9</v>
      </c>
      <c r="L249" s="145">
        <f t="shared" si="96"/>
        <v>11697.3</v>
      </c>
    </row>
    <row r="250" spans="1:12" ht="38.25">
      <c r="A250" s="146" t="s">
        <v>119</v>
      </c>
      <c r="B250" s="144" t="s">
        <v>73</v>
      </c>
      <c r="C250" s="144" t="s">
        <v>17</v>
      </c>
      <c r="D250" s="144" t="s">
        <v>82</v>
      </c>
      <c r="E250" s="169" t="s">
        <v>82</v>
      </c>
      <c r="F250" s="169" t="s">
        <v>9</v>
      </c>
      <c r="G250" s="169" t="s">
        <v>98</v>
      </c>
      <c r="H250" s="169" t="s">
        <v>272</v>
      </c>
      <c r="I250" s="12" t="s">
        <v>234</v>
      </c>
      <c r="J250" s="145">
        <f t="shared" si="96"/>
        <v>8567.5</v>
      </c>
      <c r="K250" s="145">
        <f t="shared" si="96"/>
        <v>9357.9</v>
      </c>
      <c r="L250" s="145">
        <f t="shared" si="96"/>
        <v>11697.3</v>
      </c>
    </row>
    <row r="251" spans="1:12" ht="19.5" customHeight="1">
      <c r="A251" s="146" t="s">
        <v>120</v>
      </c>
      <c r="B251" s="144" t="s">
        <v>73</v>
      </c>
      <c r="C251" s="144" t="s">
        <v>17</v>
      </c>
      <c r="D251" s="144" t="s">
        <v>82</v>
      </c>
      <c r="E251" s="169" t="s">
        <v>82</v>
      </c>
      <c r="F251" s="169" t="s">
        <v>9</v>
      </c>
      <c r="G251" s="169" t="s">
        <v>98</v>
      </c>
      <c r="H251" s="169" t="s">
        <v>272</v>
      </c>
      <c r="I251" s="12" t="s">
        <v>235</v>
      </c>
      <c r="J251" s="145">
        <v>8567.5</v>
      </c>
      <c r="K251" s="145">
        <v>9357.9</v>
      </c>
      <c r="L251" s="145">
        <v>11697.3</v>
      </c>
    </row>
    <row r="252" spans="1:12">
      <c r="A252" s="161" t="s">
        <v>141</v>
      </c>
      <c r="B252" s="144" t="s">
        <v>73</v>
      </c>
      <c r="C252" s="144" t="s">
        <v>20</v>
      </c>
      <c r="D252" s="144"/>
      <c r="E252" s="185"/>
      <c r="F252" s="185"/>
      <c r="G252" s="185"/>
      <c r="H252" s="169"/>
      <c r="I252" s="12"/>
      <c r="J252" s="145">
        <f t="shared" ref="J252:L257" si="97">J253</f>
        <v>1450</v>
      </c>
      <c r="K252" s="145">
        <f t="shared" si="97"/>
        <v>1450</v>
      </c>
      <c r="L252" s="145">
        <f t="shared" si="97"/>
        <v>1450</v>
      </c>
    </row>
    <row r="253" spans="1:12">
      <c r="A253" s="161" t="s">
        <v>142</v>
      </c>
      <c r="B253" s="144" t="s">
        <v>73</v>
      </c>
      <c r="C253" s="144" t="s">
        <v>20</v>
      </c>
      <c r="D253" s="144" t="s">
        <v>77</v>
      </c>
      <c r="E253" s="169"/>
      <c r="F253" s="169"/>
      <c r="G253" s="169"/>
      <c r="H253" s="169"/>
      <c r="I253" s="12"/>
      <c r="J253" s="145">
        <f t="shared" si="97"/>
        <v>1450</v>
      </c>
      <c r="K253" s="145">
        <f t="shared" si="97"/>
        <v>1450</v>
      </c>
      <c r="L253" s="145">
        <f t="shared" si="97"/>
        <v>1450</v>
      </c>
    </row>
    <row r="254" spans="1:12" ht="52.5" customHeight="1">
      <c r="A254" s="148" t="s">
        <v>334</v>
      </c>
      <c r="B254" s="144" t="s">
        <v>73</v>
      </c>
      <c r="C254" s="144" t="s">
        <v>20</v>
      </c>
      <c r="D254" s="144" t="s">
        <v>77</v>
      </c>
      <c r="E254" s="169" t="s">
        <v>254</v>
      </c>
      <c r="F254" s="169" t="s">
        <v>258</v>
      </c>
      <c r="G254" s="169"/>
      <c r="H254" s="169"/>
      <c r="I254" s="12"/>
      <c r="J254" s="145">
        <f t="shared" si="97"/>
        <v>1450</v>
      </c>
      <c r="K254" s="145">
        <f t="shared" si="97"/>
        <v>1450</v>
      </c>
      <c r="L254" s="145">
        <f t="shared" si="97"/>
        <v>1450</v>
      </c>
    </row>
    <row r="255" spans="1:12" ht="69" customHeight="1">
      <c r="A255" s="146" t="s">
        <v>335</v>
      </c>
      <c r="B255" s="144" t="s">
        <v>73</v>
      </c>
      <c r="C255" s="144" t="s">
        <v>20</v>
      </c>
      <c r="D255" s="144" t="s">
        <v>77</v>
      </c>
      <c r="E255" s="169" t="s">
        <v>254</v>
      </c>
      <c r="F255" s="169" t="s">
        <v>8</v>
      </c>
      <c r="G255" s="169"/>
      <c r="H255" s="169"/>
      <c r="I255" s="12"/>
      <c r="J255" s="145">
        <f>J256</f>
        <v>1450</v>
      </c>
      <c r="K255" s="145">
        <f>K256</f>
        <v>1450</v>
      </c>
      <c r="L255" s="145">
        <f>L256</f>
        <v>1450</v>
      </c>
    </row>
    <row r="256" spans="1:12" ht="38.25">
      <c r="A256" s="161" t="s">
        <v>143</v>
      </c>
      <c r="B256" s="144" t="s">
        <v>73</v>
      </c>
      <c r="C256" s="144" t="s">
        <v>20</v>
      </c>
      <c r="D256" s="144" t="s">
        <v>77</v>
      </c>
      <c r="E256" s="169" t="s">
        <v>254</v>
      </c>
      <c r="F256" s="169" t="s">
        <v>8</v>
      </c>
      <c r="G256" s="169" t="s">
        <v>153</v>
      </c>
      <c r="H256" s="169" t="s">
        <v>273</v>
      </c>
      <c r="I256" s="12"/>
      <c r="J256" s="145">
        <f t="shared" si="97"/>
        <v>1450</v>
      </c>
      <c r="K256" s="145">
        <f t="shared" si="97"/>
        <v>1450</v>
      </c>
      <c r="L256" s="145">
        <f t="shared" si="97"/>
        <v>1450</v>
      </c>
    </row>
    <row r="257" spans="1:12" ht="42" customHeight="1">
      <c r="A257" s="161" t="s">
        <v>144</v>
      </c>
      <c r="B257" s="144" t="s">
        <v>73</v>
      </c>
      <c r="C257" s="144" t="s">
        <v>20</v>
      </c>
      <c r="D257" s="144" t="s">
        <v>77</v>
      </c>
      <c r="E257" s="169" t="s">
        <v>254</v>
      </c>
      <c r="F257" s="169" t="s">
        <v>8</v>
      </c>
      <c r="G257" s="169" t="s">
        <v>153</v>
      </c>
      <c r="H257" s="169" t="s">
        <v>273</v>
      </c>
      <c r="I257" s="12" t="s">
        <v>238</v>
      </c>
      <c r="J257" s="145">
        <f t="shared" si="97"/>
        <v>1450</v>
      </c>
      <c r="K257" s="145">
        <f t="shared" si="97"/>
        <v>1450</v>
      </c>
      <c r="L257" s="145">
        <f t="shared" si="97"/>
        <v>1450</v>
      </c>
    </row>
    <row r="258" spans="1:12" ht="85.5" customHeight="1">
      <c r="A258" s="161" t="s">
        <v>145</v>
      </c>
      <c r="B258" s="144" t="s">
        <v>73</v>
      </c>
      <c r="C258" s="144" t="s">
        <v>20</v>
      </c>
      <c r="D258" s="144" t="s">
        <v>77</v>
      </c>
      <c r="E258" s="169" t="s">
        <v>254</v>
      </c>
      <c r="F258" s="169" t="s">
        <v>8</v>
      </c>
      <c r="G258" s="169" t="s">
        <v>153</v>
      </c>
      <c r="H258" s="169" t="s">
        <v>273</v>
      </c>
      <c r="I258" s="12" t="s">
        <v>239</v>
      </c>
      <c r="J258" s="145">
        <v>1450</v>
      </c>
      <c r="K258" s="145">
        <v>1450</v>
      </c>
      <c r="L258" s="145">
        <v>1450</v>
      </c>
    </row>
    <row r="259" spans="1:12" ht="51">
      <c r="A259" s="146" t="s">
        <v>336</v>
      </c>
      <c r="B259" s="144" t="s">
        <v>146</v>
      </c>
      <c r="C259" s="144"/>
      <c r="D259" s="144"/>
      <c r="E259" s="169"/>
      <c r="F259" s="169"/>
      <c r="G259" s="169"/>
      <c r="H259" s="169"/>
      <c r="I259" s="12"/>
      <c r="J259" s="145">
        <f>J260+J276+J304+J312+J320+J290</f>
        <v>20067.8</v>
      </c>
      <c r="K259" s="145">
        <f>K260+K276+K304+K312+K320+K290</f>
        <v>17566.2</v>
      </c>
      <c r="L259" s="145">
        <f>L260+L276+L304+L312+L320+L290</f>
        <v>20166.3</v>
      </c>
    </row>
    <row r="260" spans="1:12">
      <c r="A260" s="146" t="s">
        <v>74</v>
      </c>
      <c r="B260" s="144" t="s">
        <v>146</v>
      </c>
      <c r="C260" s="144" t="s">
        <v>75</v>
      </c>
      <c r="D260" s="144"/>
      <c r="E260" s="169"/>
      <c r="F260" s="169"/>
      <c r="G260" s="169"/>
      <c r="H260" s="169"/>
      <c r="I260" s="12"/>
      <c r="J260" s="145">
        <f>J261</f>
        <v>7517.8</v>
      </c>
      <c r="K260" s="145">
        <f>K261</f>
        <v>6366.5</v>
      </c>
      <c r="L260" s="145">
        <f>L261</f>
        <v>5773.8</v>
      </c>
    </row>
    <row r="261" spans="1:12" ht="57.75" customHeight="1">
      <c r="A261" s="146" t="s">
        <v>147</v>
      </c>
      <c r="B261" s="144" t="s">
        <v>146</v>
      </c>
      <c r="C261" s="144" t="s">
        <v>75</v>
      </c>
      <c r="D261" s="144" t="s">
        <v>148</v>
      </c>
      <c r="E261" s="169"/>
      <c r="F261" s="169"/>
      <c r="G261" s="169"/>
      <c r="H261" s="169"/>
      <c r="I261" s="12"/>
      <c r="J261" s="145">
        <f t="shared" ref="J261" si="98">J263</f>
        <v>7517.8</v>
      </c>
      <c r="K261" s="145">
        <f t="shared" ref="K261:L261" si="99">K263</f>
        <v>6366.5</v>
      </c>
      <c r="L261" s="145">
        <f t="shared" si="99"/>
        <v>5773.8</v>
      </c>
    </row>
    <row r="262" spans="1:12" ht="76.5">
      <c r="A262" s="146" t="s">
        <v>149</v>
      </c>
      <c r="B262" s="144" t="s">
        <v>146</v>
      </c>
      <c r="C262" s="144" t="s">
        <v>75</v>
      </c>
      <c r="D262" s="144" t="s">
        <v>148</v>
      </c>
      <c r="E262" s="169" t="s">
        <v>274</v>
      </c>
      <c r="F262" s="169" t="s">
        <v>258</v>
      </c>
      <c r="G262" s="169"/>
      <c r="H262" s="169"/>
      <c r="I262" s="12"/>
      <c r="J262" s="145">
        <f t="shared" ref="J262:L266" si="100">J263</f>
        <v>7517.8</v>
      </c>
      <c r="K262" s="145">
        <f t="shared" si="100"/>
        <v>6366.5</v>
      </c>
      <c r="L262" s="145">
        <f t="shared" si="100"/>
        <v>5773.8</v>
      </c>
    </row>
    <row r="263" spans="1:12" ht="38.25">
      <c r="A263" s="146" t="s">
        <v>150</v>
      </c>
      <c r="B263" s="144" t="s">
        <v>146</v>
      </c>
      <c r="C263" s="144" t="s">
        <v>75</v>
      </c>
      <c r="D263" s="144" t="s">
        <v>148</v>
      </c>
      <c r="E263" s="169" t="s">
        <v>274</v>
      </c>
      <c r="F263" s="169" t="s">
        <v>8</v>
      </c>
      <c r="G263" s="169"/>
      <c r="H263" s="169"/>
      <c r="I263" s="12"/>
      <c r="J263" s="145">
        <f t="shared" si="100"/>
        <v>7517.8</v>
      </c>
      <c r="K263" s="145">
        <f t="shared" si="100"/>
        <v>6366.5</v>
      </c>
      <c r="L263" s="145">
        <f t="shared" si="100"/>
        <v>5773.8</v>
      </c>
    </row>
    <row r="264" spans="1:12" ht="82.5" customHeight="1">
      <c r="A264" s="146" t="s">
        <v>151</v>
      </c>
      <c r="B264" s="144" t="s">
        <v>146</v>
      </c>
      <c r="C264" s="144" t="s">
        <v>75</v>
      </c>
      <c r="D264" s="144" t="s">
        <v>148</v>
      </c>
      <c r="E264" s="169" t="s">
        <v>274</v>
      </c>
      <c r="F264" s="169" t="s">
        <v>8</v>
      </c>
      <c r="G264" s="169" t="s">
        <v>75</v>
      </c>
      <c r="H264" s="169"/>
      <c r="I264" s="12"/>
      <c r="J264" s="145">
        <f>J265+J268+J273</f>
        <v>7517.8</v>
      </c>
      <c r="K264" s="145">
        <f t="shared" ref="K264:L264" si="101">K265+K268</f>
        <v>6366.5</v>
      </c>
      <c r="L264" s="145">
        <f t="shared" si="101"/>
        <v>5773.8</v>
      </c>
    </row>
    <row r="265" spans="1:12" ht="38.25">
      <c r="A265" s="146" t="s">
        <v>152</v>
      </c>
      <c r="B265" s="144" t="s">
        <v>146</v>
      </c>
      <c r="C265" s="144" t="s">
        <v>75</v>
      </c>
      <c r="D265" s="144" t="s">
        <v>148</v>
      </c>
      <c r="E265" s="169" t="s">
        <v>274</v>
      </c>
      <c r="F265" s="169" t="s">
        <v>8</v>
      </c>
      <c r="G265" s="169" t="s">
        <v>75</v>
      </c>
      <c r="H265" s="169" t="s">
        <v>249</v>
      </c>
      <c r="I265" s="12"/>
      <c r="J265" s="145">
        <f t="shared" si="100"/>
        <v>6744.1</v>
      </c>
      <c r="K265" s="145">
        <f t="shared" si="100"/>
        <v>5899.2</v>
      </c>
      <c r="L265" s="145">
        <f t="shared" si="100"/>
        <v>5449.2</v>
      </c>
    </row>
    <row r="266" spans="1:12" ht="89.25">
      <c r="A266" s="146" t="s">
        <v>80</v>
      </c>
      <c r="B266" s="144" t="s">
        <v>146</v>
      </c>
      <c r="C266" s="144" t="s">
        <v>75</v>
      </c>
      <c r="D266" s="144" t="s">
        <v>148</v>
      </c>
      <c r="E266" s="169" t="s">
        <v>274</v>
      </c>
      <c r="F266" s="169" t="s">
        <v>8</v>
      </c>
      <c r="G266" s="169" t="s">
        <v>75</v>
      </c>
      <c r="H266" s="169" t="s">
        <v>249</v>
      </c>
      <c r="I266" s="12" t="s">
        <v>225</v>
      </c>
      <c r="J266" s="145">
        <f t="shared" si="100"/>
        <v>6744.1</v>
      </c>
      <c r="K266" s="145">
        <f t="shared" si="100"/>
        <v>5899.2</v>
      </c>
      <c r="L266" s="145">
        <f t="shared" si="100"/>
        <v>5449.2</v>
      </c>
    </row>
    <row r="267" spans="1:12" ht="38.25">
      <c r="A267" s="146" t="s">
        <v>81</v>
      </c>
      <c r="B267" s="144" t="s">
        <v>146</v>
      </c>
      <c r="C267" s="144" t="s">
        <v>75</v>
      </c>
      <c r="D267" s="144" t="s">
        <v>148</v>
      </c>
      <c r="E267" s="169" t="s">
        <v>274</v>
      </c>
      <c r="F267" s="169" t="s">
        <v>8</v>
      </c>
      <c r="G267" s="169" t="s">
        <v>75</v>
      </c>
      <c r="H267" s="169" t="s">
        <v>249</v>
      </c>
      <c r="I267" s="12" t="s">
        <v>226</v>
      </c>
      <c r="J267" s="145">
        <v>6744.1</v>
      </c>
      <c r="K267" s="145">
        <v>5899.2</v>
      </c>
      <c r="L267" s="145">
        <v>5449.2</v>
      </c>
    </row>
    <row r="268" spans="1:12" ht="35.25" customHeight="1">
      <c r="A268" s="146" t="s">
        <v>92</v>
      </c>
      <c r="B268" s="144" t="s">
        <v>146</v>
      </c>
      <c r="C268" s="144" t="s">
        <v>75</v>
      </c>
      <c r="D268" s="144" t="s">
        <v>148</v>
      </c>
      <c r="E268" s="169" t="s">
        <v>274</v>
      </c>
      <c r="F268" s="169" t="s">
        <v>8</v>
      </c>
      <c r="G268" s="169" t="s">
        <v>75</v>
      </c>
      <c r="H268" s="169" t="s">
        <v>250</v>
      </c>
      <c r="I268" s="12"/>
      <c r="J268" s="145">
        <f>J271+J269</f>
        <v>531</v>
      </c>
      <c r="K268" s="145">
        <f t="shared" ref="K268:L268" si="102">K271+K269</f>
        <v>467.3</v>
      </c>
      <c r="L268" s="145">
        <f t="shared" si="102"/>
        <v>324.60000000000002</v>
      </c>
    </row>
    <row r="269" spans="1:12" ht="42" customHeight="1">
      <c r="A269" s="146" t="s">
        <v>80</v>
      </c>
      <c r="B269" s="144" t="s">
        <v>146</v>
      </c>
      <c r="C269" s="144" t="s">
        <v>75</v>
      </c>
      <c r="D269" s="144" t="s">
        <v>148</v>
      </c>
      <c r="E269" s="169" t="s">
        <v>274</v>
      </c>
      <c r="F269" s="169" t="s">
        <v>8</v>
      </c>
      <c r="G269" s="169" t="s">
        <v>75</v>
      </c>
      <c r="H269" s="169" t="s">
        <v>250</v>
      </c>
      <c r="I269" s="12" t="s">
        <v>225</v>
      </c>
      <c r="J269" s="145">
        <f t="shared" ref="J269:L269" si="103">J270</f>
        <v>1.5</v>
      </c>
      <c r="K269" s="145">
        <f t="shared" si="103"/>
        <v>0</v>
      </c>
      <c r="L269" s="145">
        <f t="shared" si="103"/>
        <v>0</v>
      </c>
    </row>
    <row r="270" spans="1:12" ht="35.25" customHeight="1">
      <c r="A270" s="146" t="s">
        <v>81</v>
      </c>
      <c r="B270" s="144" t="s">
        <v>146</v>
      </c>
      <c r="C270" s="144" t="s">
        <v>75</v>
      </c>
      <c r="D270" s="144" t="s">
        <v>148</v>
      </c>
      <c r="E270" s="169" t="s">
        <v>274</v>
      </c>
      <c r="F270" s="169" t="s">
        <v>8</v>
      </c>
      <c r="G270" s="169" t="s">
        <v>75</v>
      </c>
      <c r="H270" s="169" t="s">
        <v>250</v>
      </c>
      <c r="I270" s="12" t="s">
        <v>226</v>
      </c>
      <c r="J270" s="145">
        <v>1.5</v>
      </c>
      <c r="K270" s="145">
        <v>0</v>
      </c>
      <c r="L270" s="145">
        <v>0</v>
      </c>
    </row>
    <row r="271" spans="1:12" ht="48.75" customHeight="1">
      <c r="A271" s="146" t="s">
        <v>86</v>
      </c>
      <c r="B271" s="144" t="s">
        <v>146</v>
      </c>
      <c r="C271" s="144" t="s">
        <v>75</v>
      </c>
      <c r="D271" s="144" t="s">
        <v>148</v>
      </c>
      <c r="E271" s="169" t="s">
        <v>274</v>
      </c>
      <c r="F271" s="169" t="s">
        <v>8</v>
      </c>
      <c r="G271" s="169" t="s">
        <v>75</v>
      </c>
      <c r="H271" s="169" t="s">
        <v>250</v>
      </c>
      <c r="I271" s="12" t="s">
        <v>227</v>
      </c>
      <c r="J271" s="145">
        <f t="shared" ref="J271:L271" si="104">J272</f>
        <v>529.5</v>
      </c>
      <c r="K271" s="145">
        <f t="shared" si="104"/>
        <v>467.3</v>
      </c>
      <c r="L271" s="145">
        <f t="shared" si="104"/>
        <v>324.60000000000002</v>
      </c>
    </row>
    <row r="272" spans="1:12" ht="38.25">
      <c r="A272" s="146" t="s">
        <v>87</v>
      </c>
      <c r="B272" s="144" t="s">
        <v>146</v>
      </c>
      <c r="C272" s="144" t="s">
        <v>75</v>
      </c>
      <c r="D272" s="144" t="s">
        <v>148</v>
      </c>
      <c r="E272" s="169" t="s">
        <v>274</v>
      </c>
      <c r="F272" s="169" t="s">
        <v>8</v>
      </c>
      <c r="G272" s="169" t="s">
        <v>75</v>
      </c>
      <c r="H272" s="169" t="s">
        <v>250</v>
      </c>
      <c r="I272" s="12" t="s">
        <v>228</v>
      </c>
      <c r="J272" s="145">
        <v>529.5</v>
      </c>
      <c r="K272" s="145">
        <v>467.3</v>
      </c>
      <c r="L272" s="145">
        <v>324.60000000000002</v>
      </c>
    </row>
    <row r="273" spans="1:12" ht="59.25" customHeight="1">
      <c r="A273" s="333" t="s">
        <v>587</v>
      </c>
      <c r="B273" s="334" t="s">
        <v>146</v>
      </c>
      <c r="C273" s="334" t="s">
        <v>75</v>
      </c>
      <c r="D273" s="334" t="s">
        <v>148</v>
      </c>
      <c r="E273" s="335" t="s">
        <v>274</v>
      </c>
      <c r="F273" s="335" t="s">
        <v>8</v>
      </c>
      <c r="G273" s="335" t="s">
        <v>75</v>
      </c>
      <c r="H273" s="335" t="s">
        <v>588</v>
      </c>
      <c r="I273" s="336"/>
      <c r="J273" s="332">
        <f>J274</f>
        <v>242.7</v>
      </c>
      <c r="K273" s="332">
        <f t="shared" ref="K273:L274" si="105">K274</f>
        <v>0</v>
      </c>
      <c r="L273" s="332">
        <f t="shared" si="105"/>
        <v>0</v>
      </c>
    </row>
    <row r="274" spans="1:12" ht="89.25">
      <c r="A274" s="333" t="s">
        <v>80</v>
      </c>
      <c r="B274" s="334" t="s">
        <v>146</v>
      </c>
      <c r="C274" s="334" t="s">
        <v>75</v>
      </c>
      <c r="D274" s="334" t="s">
        <v>148</v>
      </c>
      <c r="E274" s="335" t="s">
        <v>274</v>
      </c>
      <c r="F274" s="335" t="s">
        <v>8</v>
      </c>
      <c r="G274" s="335" t="s">
        <v>75</v>
      </c>
      <c r="H274" s="335" t="s">
        <v>588</v>
      </c>
      <c r="I274" s="336" t="s">
        <v>225</v>
      </c>
      <c r="J274" s="332">
        <f>J275</f>
        <v>242.7</v>
      </c>
      <c r="K274" s="332">
        <f t="shared" si="105"/>
        <v>0</v>
      </c>
      <c r="L274" s="332">
        <f t="shared" si="105"/>
        <v>0</v>
      </c>
    </row>
    <row r="275" spans="1:12" ht="38.25">
      <c r="A275" s="333" t="s">
        <v>81</v>
      </c>
      <c r="B275" s="334" t="s">
        <v>146</v>
      </c>
      <c r="C275" s="334" t="s">
        <v>75</v>
      </c>
      <c r="D275" s="334" t="s">
        <v>148</v>
      </c>
      <c r="E275" s="335" t="s">
        <v>274</v>
      </c>
      <c r="F275" s="335" t="s">
        <v>8</v>
      </c>
      <c r="G275" s="335" t="s">
        <v>75</v>
      </c>
      <c r="H275" s="335" t="s">
        <v>588</v>
      </c>
      <c r="I275" s="336" t="s">
        <v>226</v>
      </c>
      <c r="J275" s="332">
        <v>242.7</v>
      </c>
      <c r="K275" s="332">
        <v>0</v>
      </c>
      <c r="L275" s="332">
        <v>0</v>
      </c>
    </row>
    <row r="276" spans="1:12" ht="19.5" customHeight="1">
      <c r="A276" s="146" t="s">
        <v>108</v>
      </c>
      <c r="B276" s="144" t="s">
        <v>146</v>
      </c>
      <c r="C276" s="144" t="s">
        <v>82</v>
      </c>
      <c r="D276" s="144"/>
      <c r="E276" s="169"/>
      <c r="F276" s="169"/>
      <c r="G276" s="169"/>
      <c r="H276" s="169"/>
      <c r="I276" s="170"/>
      <c r="J276" s="145">
        <f>J277+J283</f>
        <v>10754.7</v>
      </c>
      <c r="K276" s="145">
        <f>K277</f>
        <v>5929.7</v>
      </c>
      <c r="L276" s="145">
        <f>L277</f>
        <v>5929.7</v>
      </c>
    </row>
    <row r="277" spans="1:12" ht="25.5">
      <c r="A277" s="146" t="s">
        <v>115</v>
      </c>
      <c r="B277" s="144" t="s">
        <v>146</v>
      </c>
      <c r="C277" s="144" t="s">
        <v>82</v>
      </c>
      <c r="D277" s="144" t="s">
        <v>116</v>
      </c>
      <c r="E277" s="169"/>
      <c r="F277" s="169"/>
      <c r="G277" s="169"/>
      <c r="H277" s="169"/>
      <c r="I277" s="12"/>
      <c r="J277" s="145">
        <f t="shared" ref="J277:K277" si="106">J279</f>
        <v>10734.7</v>
      </c>
      <c r="K277" s="145">
        <f t="shared" si="106"/>
        <v>5929.7</v>
      </c>
      <c r="L277" s="145">
        <f t="shared" ref="L277" si="107">L279</f>
        <v>5929.7</v>
      </c>
    </row>
    <row r="278" spans="1:12" ht="63.75">
      <c r="A278" s="161" t="s">
        <v>155</v>
      </c>
      <c r="B278" s="144" t="s">
        <v>146</v>
      </c>
      <c r="C278" s="144" t="s">
        <v>82</v>
      </c>
      <c r="D278" s="144" t="s">
        <v>116</v>
      </c>
      <c r="E278" s="169" t="s">
        <v>104</v>
      </c>
      <c r="F278" s="169" t="s">
        <v>258</v>
      </c>
      <c r="G278" s="169"/>
      <c r="H278" s="169"/>
      <c r="I278" s="12"/>
      <c r="J278" s="145">
        <f>J279</f>
        <v>10734.7</v>
      </c>
      <c r="K278" s="145">
        <f>K279</f>
        <v>5929.7</v>
      </c>
      <c r="L278" s="145">
        <f>L279</f>
        <v>5929.7</v>
      </c>
    </row>
    <row r="279" spans="1:12" ht="51">
      <c r="A279" s="161" t="s">
        <v>122</v>
      </c>
      <c r="B279" s="144" t="s">
        <v>146</v>
      </c>
      <c r="C279" s="144" t="s">
        <v>82</v>
      </c>
      <c r="D279" s="144" t="s">
        <v>116</v>
      </c>
      <c r="E279" s="169" t="s">
        <v>104</v>
      </c>
      <c r="F279" s="169" t="s">
        <v>258</v>
      </c>
      <c r="G279" s="169" t="s">
        <v>106</v>
      </c>
      <c r="H279" s="169"/>
      <c r="I279" s="12"/>
      <c r="J279" s="145">
        <f t="shared" ref="J279:L280" si="108">J280</f>
        <v>10734.7</v>
      </c>
      <c r="K279" s="145">
        <f t="shared" si="108"/>
        <v>5929.7</v>
      </c>
      <c r="L279" s="145">
        <f t="shared" si="108"/>
        <v>5929.7</v>
      </c>
    </row>
    <row r="280" spans="1:12" ht="279" customHeight="1">
      <c r="A280" s="161" t="s">
        <v>462</v>
      </c>
      <c r="B280" s="144" t="s">
        <v>146</v>
      </c>
      <c r="C280" s="144" t="s">
        <v>82</v>
      </c>
      <c r="D280" s="144" t="s">
        <v>116</v>
      </c>
      <c r="E280" s="169" t="s">
        <v>104</v>
      </c>
      <c r="F280" s="169" t="s">
        <v>258</v>
      </c>
      <c r="G280" s="169" t="s">
        <v>106</v>
      </c>
      <c r="H280" s="169" t="s">
        <v>275</v>
      </c>
      <c r="I280" s="12"/>
      <c r="J280" s="145">
        <f t="shared" si="108"/>
        <v>10734.7</v>
      </c>
      <c r="K280" s="145">
        <f t="shared" si="108"/>
        <v>5929.7</v>
      </c>
      <c r="L280" s="145">
        <f t="shared" si="108"/>
        <v>5929.7</v>
      </c>
    </row>
    <row r="281" spans="1:12">
      <c r="A281" s="146" t="s">
        <v>154</v>
      </c>
      <c r="B281" s="144" t="s">
        <v>146</v>
      </c>
      <c r="C281" s="144" t="s">
        <v>82</v>
      </c>
      <c r="D281" s="144" t="s">
        <v>116</v>
      </c>
      <c r="E281" s="169" t="s">
        <v>104</v>
      </c>
      <c r="F281" s="169" t="s">
        <v>258</v>
      </c>
      <c r="G281" s="169" t="s">
        <v>106</v>
      </c>
      <c r="H281" s="169" t="s">
        <v>275</v>
      </c>
      <c r="I281" s="12" t="s">
        <v>240</v>
      </c>
      <c r="J281" s="145">
        <f>J282</f>
        <v>10734.7</v>
      </c>
      <c r="K281" s="145">
        <f>K282</f>
        <v>5929.7</v>
      </c>
      <c r="L281" s="145">
        <f>L282</f>
        <v>5929.7</v>
      </c>
    </row>
    <row r="282" spans="1:12" ht="12.75" customHeight="1">
      <c r="A282" s="146" t="s">
        <v>72</v>
      </c>
      <c r="B282" s="144" t="s">
        <v>146</v>
      </c>
      <c r="C282" s="144" t="s">
        <v>82</v>
      </c>
      <c r="D282" s="144" t="s">
        <v>116</v>
      </c>
      <c r="E282" s="169" t="s">
        <v>104</v>
      </c>
      <c r="F282" s="169" t="s">
        <v>258</v>
      </c>
      <c r="G282" s="169" t="s">
        <v>106</v>
      </c>
      <c r="H282" s="169" t="s">
        <v>275</v>
      </c>
      <c r="I282" s="12" t="s">
        <v>241</v>
      </c>
      <c r="J282" s="145">
        <v>10734.7</v>
      </c>
      <c r="K282" s="145">
        <v>5929.7</v>
      </c>
      <c r="L282" s="145">
        <v>5929.7</v>
      </c>
    </row>
    <row r="283" spans="1:12" ht="12.75" customHeight="1">
      <c r="A283" s="146" t="s">
        <v>324</v>
      </c>
      <c r="B283" s="144" t="s">
        <v>146</v>
      </c>
      <c r="C283" s="144" t="s">
        <v>82</v>
      </c>
      <c r="D283" s="144" t="s">
        <v>20</v>
      </c>
      <c r="E283" s="169"/>
      <c r="F283" s="169"/>
      <c r="G283" s="169"/>
      <c r="H283" s="169"/>
      <c r="I283" s="12"/>
      <c r="J283" s="145">
        <f t="shared" ref="J283:L288" si="109">J284</f>
        <v>20</v>
      </c>
      <c r="K283" s="145">
        <f t="shared" si="109"/>
        <v>0</v>
      </c>
      <c r="L283" s="145">
        <f t="shared" si="109"/>
        <v>0</v>
      </c>
    </row>
    <row r="284" spans="1:12" ht="35.25" customHeight="1">
      <c r="A284" s="148" t="s">
        <v>439</v>
      </c>
      <c r="B284" s="144" t="s">
        <v>146</v>
      </c>
      <c r="C284" s="144" t="s">
        <v>82</v>
      </c>
      <c r="D284" s="144" t="s">
        <v>20</v>
      </c>
      <c r="E284" s="169" t="s">
        <v>82</v>
      </c>
      <c r="F284" s="169" t="s">
        <v>258</v>
      </c>
      <c r="G284" s="169"/>
      <c r="H284" s="169"/>
      <c r="I284" s="12"/>
      <c r="J284" s="145">
        <f t="shared" si="109"/>
        <v>20</v>
      </c>
      <c r="K284" s="145">
        <f t="shared" si="109"/>
        <v>0</v>
      </c>
      <c r="L284" s="145">
        <f t="shared" si="109"/>
        <v>0</v>
      </c>
    </row>
    <row r="285" spans="1:12" ht="38.25" customHeight="1">
      <c r="A285" s="148" t="s">
        <v>549</v>
      </c>
      <c r="B285" s="144" t="s">
        <v>146</v>
      </c>
      <c r="C285" s="144" t="s">
        <v>82</v>
      </c>
      <c r="D285" s="144" t="s">
        <v>20</v>
      </c>
      <c r="E285" s="169" t="s">
        <v>82</v>
      </c>
      <c r="F285" s="169" t="s">
        <v>9</v>
      </c>
      <c r="G285" s="169"/>
      <c r="H285" s="169"/>
      <c r="I285" s="12"/>
      <c r="J285" s="145">
        <f t="shared" si="109"/>
        <v>20</v>
      </c>
      <c r="K285" s="145">
        <f t="shared" si="109"/>
        <v>0</v>
      </c>
      <c r="L285" s="145">
        <f t="shared" si="109"/>
        <v>0</v>
      </c>
    </row>
    <row r="286" spans="1:12" ht="53.25" customHeight="1">
      <c r="A286" s="146" t="s">
        <v>550</v>
      </c>
      <c r="B286" s="144" t="s">
        <v>146</v>
      </c>
      <c r="C286" s="144" t="s">
        <v>82</v>
      </c>
      <c r="D286" s="144" t="s">
        <v>20</v>
      </c>
      <c r="E286" s="169" t="s">
        <v>82</v>
      </c>
      <c r="F286" s="169" t="s">
        <v>9</v>
      </c>
      <c r="G286" s="169" t="s">
        <v>75</v>
      </c>
      <c r="H286" s="169"/>
      <c r="I286" s="12"/>
      <c r="J286" s="145">
        <f t="shared" si="109"/>
        <v>20</v>
      </c>
      <c r="K286" s="145">
        <f t="shared" si="109"/>
        <v>0</v>
      </c>
      <c r="L286" s="145">
        <f t="shared" si="109"/>
        <v>0</v>
      </c>
    </row>
    <row r="287" spans="1:12" ht="68.25" customHeight="1">
      <c r="A287" s="146" t="s">
        <v>551</v>
      </c>
      <c r="B287" s="144" t="s">
        <v>146</v>
      </c>
      <c r="C287" s="144" t="s">
        <v>82</v>
      </c>
      <c r="D287" s="144" t="s">
        <v>20</v>
      </c>
      <c r="E287" s="169" t="s">
        <v>82</v>
      </c>
      <c r="F287" s="169" t="s">
        <v>9</v>
      </c>
      <c r="G287" s="169" t="s">
        <v>75</v>
      </c>
      <c r="H287" s="169" t="s">
        <v>552</v>
      </c>
      <c r="I287" s="12"/>
      <c r="J287" s="145">
        <f t="shared" si="109"/>
        <v>20</v>
      </c>
      <c r="K287" s="145">
        <f t="shared" si="109"/>
        <v>0</v>
      </c>
      <c r="L287" s="145">
        <f t="shared" si="109"/>
        <v>0</v>
      </c>
    </row>
    <row r="288" spans="1:12" ht="17.25" customHeight="1">
      <c r="A288" s="146" t="s">
        <v>154</v>
      </c>
      <c r="B288" s="144" t="s">
        <v>146</v>
      </c>
      <c r="C288" s="144" t="s">
        <v>82</v>
      </c>
      <c r="D288" s="144" t="s">
        <v>20</v>
      </c>
      <c r="E288" s="169" t="s">
        <v>82</v>
      </c>
      <c r="F288" s="169" t="s">
        <v>9</v>
      </c>
      <c r="G288" s="169" t="s">
        <v>75</v>
      </c>
      <c r="H288" s="169" t="s">
        <v>552</v>
      </c>
      <c r="I288" s="12" t="s">
        <v>240</v>
      </c>
      <c r="J288" s="145">
        <f t="shared" si="109"/>
        <v>20</v>
      </c>
      <c r="K288" s="145">
        <f t="shared" si="109"/>
        <v>0</v>
      </c>
      <c r="L288" s="145">
        <f t="shared" si="109"/>
        <v>0</v>
      </c>
    </row>
    <row r="289" spans="1:12" ht="15" customHeight="1">
      <c r="A289" s="146" t="s">
        <v>72</v>
      </c>
      <c r="B289" s="144" t="s">
        <v>146</v>
      </c>
      <c r="C289" s="144" t="s">
        <v>82</v>
      </c>
      <c r="D289" s="144" t="s">
        <v>20</v>
      </c>
      <c r="E289" s="169" t="s">
        <v>82</v>
      </c>
      <c r="F289" s="169" t="s">
        <v>9</v>
      </c>
      <c r="G289" s="169" t="s">
        <v>75</v>
      </c>
      <c r="H289" s="169" t="s">
        <v>552</v>
      </c>
      <c r="I289" s="12" t="s">
        <v>241</v>
      </c>
      <c r="J289" s="145">
        <v>20</v>
      </c>
      <c r="K289" s="145">
        <v>0</v>
      </c>
      <c r="L289" s="145">
        <v>0</v>
      </c>
    </row>
    <row r="290" spans="1:12" ht="15.75" customHeight="1">
      <c r="A290" s="161" t="s">
        <v>124</v>
      </c>
      <c r="B290" s="171">
        <v>901</v>
      </c>
      <c r="C290" s="144" t="s">
        <v>98</v>
      </c>
      <c r="D290" s="144"/>
      <c r="E290" s="169"/>
      <c r="F290" s="169"/>
      <c r="G290" s="169"/>
      <c r="H290" s="169"/>
      <c r="I290" s="12"/>
      <c r="J290" s="145">
        <f>J297+J291</f>
        <v>1746.3</v>
      </c>
      <c r="K290" s="145">
        <f t="shared" ref="K290:L290" si="110">K297+K291</f>
        <v>0</v>
      </c>
      <c r="L290" s="145">
        <f t="shared" si="110"/>
        <v>0</v>
      </c>
    </row>
    <row r="291" spans="1:12" ht="15" customHeight="1">
      <c r="A291" s="191" t="s">
        <v>574</v>
      </c>
      <c r="B291" s="171">
        <v>901</v>
      </c>
      <c r="C291" s="144" t="s">
        <v>98</v>
      </c>
      <c r="D291" s="144" t="s">
        <v>77</v>
      </c>
      <c r="E291" s="169"/>
      <c r="F291" s="169"/>
      <c r="G291" s="169"/>
      <c r="H291" s="169"/>
      <c r="I291" s="12"/>
      <c r="J291" s="145">
        <f t="shared" ref="J291:L295" si="111">J292</f>
        <v>155.80000000000001</v>
      </c>
      <c r="K291" s="145">
        <f t="shared" si="111"/>
        <v>0</v>
      </c>
      <c r="L291" s="145">
        <f t="shared" si="111"/>
        <v>0</v>
      </c>
    </row>
    <row r="292" spans="1:12" ht="66" customHeight="1">
      <c r="A292" s="161" t="s">
        <v>575</v>
      </c>
      <c r="B292" s="171">
        <v>901</v>
      </c>
      <c r="C292" s="144" t="s">
        <v>98</v>
      </c>
      <c r="D292" s="144" t="s">
        <v>77</v>
      </c>
      <c r="E292" s="169" t="s">
        <v>576</v>
      </c>
      <c r="F292" s="169" t="s">
        <v>258</v>
      </c>
      <c r="G292" s="169"/>
      <c r="H292" s="169"/>
      <c r="I292" s="12"/>
      <c r="J292" s="145">
        <f t="shared" si="111"/>
        <v>155.80000000000001</v>
      </c>
      <c r="K292" s="145">
        <f t="shared" si="111"/>
        <v>0</v>
      </c>
      <c r="L292" s="145">
        <f t="shared" si="111"/>
        <v>0</v>
      </c>
    </row>
    <row r="293" spans="1:12" ht="103.5" customHeight="1">
      <c r="A293" s="161" t="s">
        <v>577</v>
      </c>
      <c r="B293" s="171">
        <v>901</v>
      </c>
      <c r="C293" s="144" t="s">
        <v>98</v>
      </c>
      <c r="D293" s="144" t="s">
        <v>77</v>
      </c>
      <c r="E293" s="169" t="s">
        <v>576</v>
      </c>
      <c r="F293" s="169" t="s">
        <v>258</v>
      </c>
      <c r="G293" s="169" t="s">
        <v>106</v>
      </c>
      <c r="H293" s="169"/>
      <c r="I293" s="12"/>
      <c r="J293" s="145">
        <f t="shared" si="111"/>
        <v>155.80000000000001</v>
      </c>
      <c r="K293" s="145">
        <f t="shared" si="111"/>
        <v>0</v>
      </c>
      <c r="L293" s="145">
        <f t="shared" si="111"/>
        <v>0</v>
      </c>
    </row>
    <row r="294" spans="1:12" ht="118.5" customHeight="1">
      <c r="A294" s="146" t="s">
        <v>578</v>
      </c>
      <c r="B294" s="144" t="s">
        <v>146</v>
      </c>
      <c r="C294" s="144" t="s">
        <v>98</v>
      </c>
      <c r="D294" s="144" t="s">
        <v>77</v>
      </c>
      <c r="E294" s="169" t="s">
        <v>576</v>
      </c>
      <c r="F294" s="169" t="s">
        <v>258</v>
      </c>
      <c r="G294" s="169" t="s">
        <v>106</v>
      </c>
      <c r="H294" s="169" t="s">
        <v>579</v>
      </c>
      <c r="I294" s="12"/>
      <c r="J294" s="145">
        <f t="shared" si="111"/>
        <v>155.80000000000001</v>
      </c>
      <c r="K294" s="145">
        <f t="shared" si="111"/>
        <v>0</v>
      </c>
      <c r="L294" s="145">
        <f t="shared" si="111"/>
        <v>0</v>
      </c>
    </row>
    <row r="295" spans="1:12" ht="14.25" customHeight="1">
      <c r="A295" s="146" t="s">
        <v>154</v>
      </c>
      <c r="B295" s="144" t="s">
        <v>146</v>
      </c>
      <c r="C295" s="144" t="s">
        <v>98</v>
      </c>
      <c r="D295" s="144" t="s">
        <v>77</v>
      </c>
      <c r="E295" s="169" t="s">
        <v>576</v>
      </c>
      <c r="F295" s="169" t="s">
        <v>258</v>
      </c>
      <c r="G295" s="169" t="s">
        <v>106</v>
      </c>
      <c r="H295" s="169" t="s">
        <v>579</v>
      </c>
      <c r="I295" s="12" t="s">
        <v>240</v>
      </c>
      <c r="J295" s="145">
        <f t="shared" si="111"/>
        <v>155.80000000000001</v>
      </c>
      <c r="K295" s="145">
        <f t="shared" si="111"/>
        <v>0</v>
      </c>
      <c r="L295" s="145">
        <f t="shared" si="111"/>
        <v>0</v>
      </c>
    </row>
    <row r="296" spans="1:12" ht="12.75" customHeight="1">
      <c r="A296" s="146" t="s">
        <v>72</v>
      </c>
      <c r="B296" s="144" t="s">
        <v>146</v>
      </c>
      <c r="C296" s="144" t="s">
        <v>98</v>
      </c>
      <c r="D296" s="144" t="s">
        <v>77</v>
      </c>
      <c r="E296" s="169" t="s">
        <v>576</v>
      </c>
      <c r="F296" s="169" t="s">
        <v>258</v>
      </c>
      <c r="G296" s="169" t="s">
        <v>106</v>
      </c>
      <c r="H296" s="169" t="s">
        <v>579</v>
      </c>
      <c r="I296" s="12" t="s">
        <v>241</v>
      </c>
      <c r="J296" s="145">
        <v>155.80000000000001</v>
      </c>
      <c r="K296" s="145">
        <v>0</v>
      </c>
      <c r="L296" s="145">
        <v>0</v>
      </c>
    </row>
    <row r="297" spans="1:12" ht="12.75" customHeight="1">
      <c r="A297" s="172" t="s">
        <v>561</v>
      </c>
      <c r="B297" s="171">
        <v>901</v>
      </c>
      <c r="C297" s="144" t="s">
        <v>98</v>
      </c>
      <c r="D297" s="144" t="s">
        <v>106</v>
      </c>
      <c r="E297" s="169"/>
      <c r="F297" s="169"/>
      <c r="G297" s="169"/>
      <c r="H297" s="169"/>
      <c r="I297" s="144"/>
      <c r="J297" s="145">
        <f t="shared" ref="J297:L301" si="112">J298</f>
        <v>1590.5</v>
      </c>
      <c r="K297" s="145">
        <f t="shared" si="112"/>
        <v>0</v>
      </c>
      <c r="L297" s="145">
        <f t="shared" si="112"/>
        <v>0</v>
      </c>
    </row>
    <row r="298" spans="1:12" ht="51.75" customHeight="1">
      <c r="A298" s="161" t="s">
        <v>126</v>
      </c>
      <c r="B298" s="171">
        <v>901</v>
      </c>
      <c r="C298" s="144" t="s">
        <v>98</v>
      </c>
      <c r="D298" s="144" t="s">
        <v>106</v>
      </c>
      <c r="E298" s="169" t="s">
        <v>267</v>
      </c>
      <c r="F298" s="169" t="s">
        <v>258</v>
      </c>
      <c r="G298" s="169"/>
      <c r="H298" s="169"/>
      <c r="I298" s="144"/>
      <c r="J298" s="145">
        <f t="shared" si="112"/>
        <v>1590.5</v>
      </c>
      <c r="K298" s="145">
        <f t="shared" si="112"/>
        <v>0</v>
      </c>
      <c r="L298" s="145">
        <f t="shared" si="112"/>
        <v>0</v>
      </c>
    </row>
    <row r="299" spans="1:12" ht="42" customHeight="1">
      <c r="A299" s="161" t="s">
        <v>562</v>
      </c>
      <c r="B299" s="171">
        <v>901</v>
      </c>
      <c r="C299" s="144" t="s">
        <v>98</v>
      </c>
      <c r="D299" s="144" t="s">
        <v>106</v>
      </c>
      <c r="E299" s="169" t="s">
        <v>267</v>
      </c>
      <c r="F299" s="169" t="s">
        <v>9</v>
      </c>
      <c r="G299" s="169"/>
      <c r="H299" s="169"/>
      <c r="I299" s="144"/>
      <c r="J299" s="145">
        <f t="shared" si="112"/>
        <v>1590.5</v>
      </c>
      <c r="K299" s="145">
        <f t="shared" si="112"/>
        <v>0</v>
      </c>
      <c r="L299" s="145">
        <f t="shared" si="112"/>
        <v>0</v>
      </c>
    </row>
    <row r="300" spans="1:12" ht="40.5" customHeight="1">
      <c r="A300" s="161" t="s">
        <v>563</v>
      </c>
      <c r="B300" s="171">
        <v>901</v>
      </c>
      <c r="C300" s="144" t="s">
        <v>98</v>
      </c>
      <c r="D300" s="144" t="s">
        <v>106</v>
      </c>
      <c r="E300" s="169" t="s">
        <v>267</v>
      </c>
      <c r="F300" s="169" t="s">
        <v>9</v>
      </c>
      <c r="G300" s="169" t="s">
        <v>75</v>
      </c>
      <c r="H300" s="169"/>
      <c r="I300" s="144"/>
      <c r="J300" s="145">
        <f t="shared" si="112"/>
        <v>1590.5</v>
      </c>
      <c r="K300" s="145">
        <f t="shared" si="112"/>
        <v>0</v>
      </c>
      <c r="L300" s="145">
        <f t="shared" si="112"/>
        <v>0</v>
      </c>
    </row>
    <row r="301" spans="1:12" ht="118.5" customHeight="1">
      <c r="A301" s="161" t="s">
        <v>564</v>
      </c>
      <c r="B301" s="171">
        <v>901</v>
      </c>
      <c r="C301" s="144" t="s">
        <v>98</v>
      </c>
      <c r="D301" s="144" t="s">
        <v>106</v>
      </c>
      <c r="E301" s="169" t="s">
        <v>267</v>
      </c>
      <c r="F301" s="169" t="s">
        <v>9</v>
      </c>
      <c r="G301" s="169" t="s">
        <v>75</v>
      </c>
      <c r="H301" s="169" t="s">
        <v>565</v>
      </c>
      <c r="I301" s="144"/>
      <c r="J301" s="145">
        <f t="shared" si="112"/>
        <v>1590.5</v>
      </c>
      <c r="K301" s="145">
        <f t="shared" si="112"/>
        <v>0</v>
      </c>
      <c r="L301" s="145">
        <f t="shared" si="112"/>
        <v>0</v>
      </c>
    </row>
    <row r="302" spans="1:12" ht="12.75" customHeight="1">
      <c r="A302" s="146" t="s">
        <v>154</v>
      </c>
      <c r="B302" s="171">
        <v>901</v>
      </c>
      <c r="C302" s="144" t="s">
        <v>98</v>
      </c>
      <c r="D302" s="144" t="s">
        <v>106</v>
      </c>
      <c r="E302" s="169" t="s">
        <v>267</v>
      </c>
      <c r="F302" s="169" t="s">
        <v>9</v>
      </c>
      <c r="G302" s="169" t="s">
        <v>75</v>
      </c>
      <c r="H302" s="169" t="s">
        <v>565</v>
      </c>
      <c r="I302" s="144" t="s">
        <v>240</v>
      </c>
      <c r="J302" s="145">
        <f>J303</f>
        <v>1590.5</v>
      </c>
      <c r="K302" s="145">
        <f t="shared" ref="K302:L302" si="113">K303</f>
        <v>0</v>
      </c>
      <c r="L302" s="145">
        <f t="shared" si="113"/>
        <v>0</v>
      </c>
    </row>
    <row r="303" spans="1:12" ht="12.75" customHeight="1">
      <c r="A303" s="146" t="s">
        <v>72</v>
      </c>
      <c r="B303" s="171">
        <v>901</v>
      </c>
      <c r="C303" s="144" t="s">
        <v>98</v>
      </c>
      <c r="D303" s="144" t="s">
        <v>106</v>
      </c>
      <c r="E303" s="169" t="s">
        <v>267</v>
      </c>
      <c r="F303" s="169" t="s">
        <v>9</v>
      </c>
      <c r="G303" s="169" t="s">
        <v>75</v>
      </c>
      <c r="H303" s="169" t="s">
        <v>565</v>
      </c>
      <c r="I303" s="144" t="s">
        <v>241</v>
      </c>
      <c r="J303" s="145">
        <v>1590.5</v>
      </c>
      <c r="K303" s="145">
        <v>0</v>
      </c>
      <c r="L303" s="145">
        <v>0</v>
      </c>
    </row>
    <row r="304" spans="1:12" ht="25.5">
      <c r="A304" s="173" t="s">
        <v>158</v>
      </c>
      <c r="B304" s="144" t="s">
        <v>146</v>
      </c>
      <c r="C304" s="144" t="s">
        <v>104</v>
      </c>
      <c r="D304" s="144"/>
      <c r="E304" s="169"/>
      <c r="F304" s="169"/>
      <c r="G304" s="169"/>
      <c r="H304" s="169"/>
      <c r="I304" s="12"/>
      <c r="J304" s="145">
        <f>J305</f>
        <v>43.3</v>
      </c>
      <c r="K304" s="145">
        <f>K305</f>
        <v>43.3</v>
      </c>
      <c r="L304" s="145">
        <f>L305</f>
        <v>43.3</v>
      </c>
    </row>
    <row r="305" spans="1:12" ht="25.5">
      <c r="A305" s="173" t="s">
        <v>310</v>
      </c>
      <c r="B305" s="144" t="s">
        <v>146</v>
      </c>
      <c r="C305" s="144" t="s">
        <v>104</v>
      </c>
      <c r="D305" s="144" t="s">
        <v>75</v>
      </c>
      <c r="E305" s="169"/>
      <c r="F305" s="169"/>
      <c r="G305" s="169"/>
      <c r="H305" s="169"/>
      <c r="I305" s="12"/>
      <c r="J305" s="145">
        <f>J310</f>
        <v>43.3</v>
      </c>
      <c r="K305" s="145">
        <f>K310</f>
        <v>43.3</v>
      </c>
      <c r="L305" s="145">
        <f>L310</f>
        <v>43.3</v>
      </c>
    </row>
    <row r="306" spans="1:12" ht="76.5">
      <c r="A306" s="146" t="s">
        <v>159</v>
      </c>
      <c r="B306" s="144" t="s">
        <v>146</v>
      </c>
      <c r="C306" s="144" t="s">
        <v>104</v>
      </c>
      <c r="D306" s="144" t="s">
        <v>75</v>
      </c>
      <c r="E306" s="169" t="s">
        <v>274</v>
      </c>
      <c r="F306" s="169" t="s">
        <v>258</v>
      </c>
      <c r="G306" s="169"/>
      <c r="H306" s="169"/>
      <c r="I306" s="12"/>
      <c r="J306" s="145">
        <f>J307</f>
        <v>43.3</v>
      </c>
      <c r="K306" s="145">
        <f>K307</f>
        <v>43.3</v>
      </c>
      <c r="L306" s="145">
        <f>L307</f>
        <v>43.3</v>
      </c>
    </row>
    <row r="307" spans="1:12" ht="51">
      <c r="A307" s="160" t="s">
        <v>160</v>
      </c>
      <c r="B307" s="144" t="s">
        <v>146</v>
      </c>
      <c r="C307" s="144" t="s">
        <v>104</v>
      </c>
      <c r="D307" s="144" t="s">
        <v>75</v>
      </c>
      <c r="E307" s="169" t="s">
        <v>274</v>
      </c>
      <c r="F307" s="169" t="s">
        <v>9</v>
      </c>
      <c r="G307" s="169"/>
      <c r="H307" s="169"/>
      <c r="I307" s="12"/>
      <c r="J307" s="145">
        <f>J310</f>
        <v>43.3</v>
      </c>
      <c r="K307" s="145">
        <f>K310</f>
        <v>43.3</v>
      </c>
      <c r="L307" s="145">
        <f>L310</f>
        <v>43.3</v>
      </c>
    </row>
    <row r="308" spans="1:12" ht="63.75">
      <c r="A308" s="146" t="s">
        <v>161</v>
      </c>
      <c r="B308" s="144" t="s">
        <v>146</v>
      </c>
      <c r="C308" s="144" t="s">
        <v>104</v>
      </c>
      <c r="D308" s="144" t="s">
        <v>75</v>
      </c>
      <c r="E308" s="169" t="s">
        <v>274</v>
      </c>
      <c r="F308" s="169" t="s">
        <v>9</v>
      </c>
      <c r="G308" s="169" t="s">
        <v>77</v>
      </c>
      <c r="H308" s="169"/>
      <c r="I308" s="12"/>
      <c r="J308" s="145">
        <f t="shared" ref="J308:L310" si="114">J309</f>
        <v>43.3</v>
      </c>
      <c r="K308" s="145">
        <f t="shared" si="114"/>
        <v>43.3</v>
      </c>
      <c r="L308" s="145">
        <f t="shared" si="114"/>
        <v>43.3</v>
      </c>
    </row>
    <row r="309" spans="1:12" ht="25.5">
      <c r="A309" s="161" t="s">
        <v>162</v>
      </c>
      <c r="B309" s="144" t="s">
        <v>146</v>
      </c>
      <c r="C309" s="144" t="s">
        <v>104</v>
      </c>
      <c r="D309" s="144" t="s">
        <v>75</v>
      </c>
      <c r="E309" s="169" t="s">
        <v>274</v>
      </c>
      <c r="F309" s="169" t="s">
        <v>9</v>
      </c>
      <c r="G309" s="169" t="s">
        <v>77</v>
      </c>
      <c r="H309" s="169" t="s">
        <v>276</v>
      </c>
      <c r="I309" s="12"/>
      <c r="J309" s="145">
        <f t="shared" si="114"/>
        <v>43.3</v>
      </c>
      <c r="K309" s="145">
        <f t="shared" si="114"/>
        <v>43.3</v>
      </c>
      <c r="L309" s="145">
        <f t="shared" si="114"/>
        <v>43.3</v>
      </c>
    </row>
    <row r="310" spans="1:12" ht="25.5">
      <c r="A310" s="161" t="s">
        <v>158</v>
      </c>
      <c r="B310" s="144" t="s">
        <v>146</v>
      </c>
      <c r="C310" s="144" t="s">
        <v>104</v>
      </c>
      <c r="D310" s="144" t="s">
        <v>75</v>
      </c>
      <c r="E310" s="169" t="s">
        <v>274</v>
      </c>
      <c r="F310" s="169" t="s">
        <v>9</v>
      </c>
      <c r="G310" s="169" t="s">
        <v>77</v>
      </c>
      <c r="H310" s="169" t="s">
        <v>276</v>
      </c>
      <c r="I310" s="12" t="s">
        <v>242</v>
      </c>
      <c r="J310" s="145">
        <f t="shared" si="114"/>
        <v>43.3</v>
      </c>
      <c r="K310" s="145">
        <f t="shared" si="114"/>
        <v>43.3</v>
      </c>
      <c r="L310" s="145">
        <f t="shared" si="114"/>
        <v>43.3</v>
      </c>
    </row>
    <row r="311" spans="1:12" ht="19.5" customHeight="1">
      <c r="A311" s="174" t="s">
        <v>163</v>
      </c>
      <c r="B311" s="144" t="s">
        <v>146</v>
      </c>
      <c r="C311" s="144" t="s">
        <v>104</v>
      </c>
      <c r="D311" s="144" t="s">
        <v>75</v>
      </c>
      <c r="E311" s="169" t="s">
        <v>274</v>
      </c>
      <c r="F311" s="169" t="s">
        <v>9</v>
      </c>
      <c r="G311" s="169" t="s">
        <v>77</v>
      </c>
      <c r="H311" s="169" t="s">
        <v>276</v>
      </c>
      <c r="I311" s="12" t="s">
        <v>243</v>
      </c>
      <c r="J311" s="145">
        <v>43.3</v>
      </c>
      <c r="K311" s="145">
        <v>43.3</v>
      </c>
      <c r="L311" s="145">
        <v>43.3</v>
      </c>
    </row>
    <row r="312" spans="1:12" ht="38.25">
      <c r="A312" s="161" t="s">
        <v>164</v>
      </c>
      <c r="B312" s="175">
        <v>901</v>
      </c>
      <c r="C312" s="175">
        <v>14</v>
      </c>
      <c r="D312" s="175"/>
      <c r="E312" s="169"/>
      <c r="F312" s="169"/>
      <c r="G312" s="169"/>
      <c r="H312" s="169"/>
      <c r="I312" s="12"/>
      <c r="J312" s="145">
        <f>J313</f>
        <v>5.7</v>
      </c>
      <c r="K312" s="145">
        <f>K313</f>
        <v>5.7</v>
      </c>
      <c r="L312" s="145">
        <f>L313</f>
        <v>5.7</v>
      </c>
    </row>
    <row r="313" spans="1:12" ht="54" customHeight="1">
      <c r="A313" s="161" t="s">
        <v>309</v>
      </c>
      <c r="B313" s="175">
        <v>901</v>
      </c>
      <c r="C313" s="175">
        <v>14</v>
      </c>
      <c r="D313" s="144" t="s">
        <v>75</v>
      </c>
      <c r="E313" s="169"/>
      <c r="F313" s="169"/>
      <c r="G313" s="169"/>
      <c r="H313" s="169"/>
      <c r="I313" s="12"/>
      <c r="J313" s="145">
        <f t="shared" ref="J313:L313" si="115">J314</f>
        <v>5.7</v>
      </c>
      <c r="K313" s="145">
        <f t="shared" si="115"/>
        <v>5.7</v>
      </c>
      <c r="L313" s="145">
        <f t="shared" si="115"/>
        <v>5.7</v>
      </c>
    </row>
    <row r="314" spans="1:12" ht="76.5">
      <c r="A314" s="146" t="s">
        <v>159</v>
      </c>
      <c r="B314" s="175">
        <v>901</v>
      </c>
      <c r="C314" s="175" t="s">
        <v>165</v>
      </c>
      <c r="D314" s="175" t="s">
        <v>75</v>
      </c>
      <c r="E314" s="169" t="s">
        <v>274</v>
      </c>
      <c r="F314" s="169" t="s">
        <v>258</v>
      </c>
      <c r="G314" s="169"/>
      <c r="H314" s="169"/>
      <c r="I314" s="12"/>
      <c r="J314" s="145">
        <f t="shared" ref="J314:L316" si="116">J315</f>
        <v>5.7</v>
      </c>
      <c r="K314" s="145">
        <f t="shared" si="116"/>
        <v>5.7</v>
      </c>
      <c r="L314" s="145">
        <f t="shared" si="116"/>
        <v>5.7</v>
      </c>
    </row>
    <row r="315" spans="1:12" ht="38.25">
      <c r="A315" s="146" t="s">
        <v>166</v>
      </c>
      <c r="B315" s="175">
        <v>901</v>
      </c>
      <c r="C315" s="175" t="s">
        <v>165</v>
      </c>
      <c r="D315" s="175" t="s">
        <v>75</v>
      </c>
      <c r="E315" s="169" t="s">
        <v>274</v>
      </c>
      <c r="F315" s="169" t="s">
        <v>10</v>
      </c>
      <c r="G315" s="169"/>
      <c r="H315" s="169"/>
      <c r="I315" s="12"/>
      <c r="J315" s="145">
        <f t="shared" si="116"/>
        <v>5.7</v>
      </c>
      <c r="K315" s="145">
        <f t="shared" si="116"/>
        <v>5.7</v>
      </c>
      <c r="L315" s="145">
        <f t="shared" si="116"/>
        <v>5.7</v>
      </c>
    </row>
    <row r="316" spans="1:12" ht="63.75">
      <c r="A316" s="161" t="s">
        <v>167</v>
      </c>
      <c r="B316" s="175">
        <v>901</v>
      </c>
      <c r="C316" s="175" t="s">
        <v>165</v>
      </c>
      <c r="D316" s="175" t="s">
        <v>75</v>
      </c>
      <c r="E316" s="169" t="s">
        <v>274</v>
      </c>
      <c r="F316" s="169" t="s">
        <v>10</v>
      </c>
      <c r="G316" s="169" t="s">
        <v>75</v>
      </c>
      <c r="H316" s="169"/>
      <c r="I316" s="12"/>
      <c r="J316" s="145">
        <f t="shared" si="116"/>
        <v>5.7</v>
      </c>
      <c r="K316" s="145">
        <f t="shared" si="116"/>
        <v>5.7</v>
      </c>
      <c r="L316" s="145">
        <f t="shared" si="116"/>
        <v>5.7</v>
      </c>
    </row>
    <row r="317" spans="1:12" ht="24.75" customHeight="1">
      <c r="A317" s="161" t="s">
        <v>168</v>
      </c>
      <c r="B317" s="175">
        <v>901</v>
      </c>
      <c r="C317" s="175" t="s">
        <v>165</v>
      </c>
      <c r="D317" s="175" t="s">
        <v>75</v>
      </c>
      <c r="E317" s="169" t="s">
        <v>274</v>
      </c>
      <c r="F317" s="169" t="s">
        <v>10</v>
      </c>
      <c r="G317" s="169" t="s">
        <v>75</v>
      </c>
      <c r="H317" s="169" t="s">
        <v>277</v>
      </c>
      <c r="I317" s="12"/>
      <c r="J317" s="145">
        <f>J319</f>
        <v>5.7</v>
      </c>
      <c r="K317" s="145">
        <f>K319</f>
        <v>5.7</v>
      </c>
      <c r="L317" s="145">
        <f>L319</f>
        <v>5.7</v>
      </c>
    </row>
    <row r="318" spans="1:12">
      <c r="A318" s="161" t="s">
        <v>154</v>
      </c>
      <c r="B318" s="175">
        <v>901</v>
      </c>
      <c r="C318" s="175">
        <v>14</v>
      </c>
      <c r="D318" s="144" t="s">
        <v>75</v>
      </c>
      <c r="E318" s="169" t="s">
        <v>274</v>
      </c>
      <c r="F318" s="169" t="s">
        <v>10</v>
      </c>
      <c r="G318" s="169" t="s">
        <v>75</v>
      </c>
      <c r="H318" s="169" t="s">
        <v>277</v>
      </c>
      <c r="I318" s="12" t="s">
        <v>240</v>
      </c>
      <c r="J318" s="145">
        <f t="shared" ref="J318:L318" si="117">J319</f>
        <v>5.7</v>
      </c>
      <c r="K318" s="145">
        <f t="shared" si="117"/>
        <v>5.7</v>
      </c>
      <c r="L318" s="145">
        <f t="shared" si="117"/>
        <v>5.7</v>
      </c>
    </row>
    <row r="319" spans="1:12">
      <c r="A319" s="161" t="s">
        <v>169</v>
      </c>
      <c r="B319" s="175">
        <v>901</v>
      </c>
      <c r="C319" s="175">
        <v>14</v>
      </c>
      <c r="D319" s="144" t="s">
        <v>75</v>
      </c>
      <c r="E319" s="169" t="s">
        <v>274</v>
      </c>
      <c r="F319" s="169" t="s">
        <v>10</v>
      </c>
      <c r="G319" s="169" t="s">
        <v>75</v>
      </c>
      <c r="H319" s="169" t="s">
        <v>277</v>
      </c>
      <c r="I319" s="12" t="s">
        <v>244</v>
      </c>
      <c r="J319" s="145">
        <v>5.7</v>
      </c>
      <c r="K319" s="145">
        <v>5.7</v>
      </c>
      <c r="L319" s="145">
        <v>5.7</v>
      </c>
    </row>
    <row r="320" spans="1:12">
      <c r="A320" s="161" t="s">
        <v>170</v>
      </c>
      <c r="B320" s="144" t="s">
        <v>146</v>
      </c>
      <c r="C320" s="175">
        <v>99</v>
      </c>
      <c r="D320" s="175"/>
      <c r="E320" s="169"/>
      <c r="F320" s="169"/>
      <c r="G320" s="169"/>
      <c r="H320" s="169"/>
      <c r="I320" s="144"/>
      <c r="J320" s="145">
        <f t="shared" ref="J320:L325" si="118">J321</f>
        <v>0</v>
      </c>
      <c r="K320" s="145">
        <f t="shared" si="118"/>
        <v>5221</v>
      </c>
      <c r="L320" s="145">
        <f t="shared" si="118"/>
        <v>8413.7999999999993</v>
      </c>
    </row>
    <row r="321" spans="1:12">
      <c r="A321" s="161" t="s">
        <v>170</v>
      </c>
      <c r="B321" s="144" t="s">
        <v>146</v>
      </c>
      <c r="C321" s="175">
        <v>99</v>
      </c>
      <c r="D321" s="175">
        <v>99</v>
      </c>
      <c r="E321" s="169"/>
      <c r="F321" s="169"/>
      <c r="G321" s="169"/>
      <c r="H321" s="169"/>
      <c r="I321" s="144"/>
      <c r="J321" s="145">
        <f t="shared" si="118"/>
        <v>0</v>
      </c>
      <c r="K321" s="145">
        <f t="shared" si="118"/>
        <v>5221</v>
      </c>
      <c r="L321" s="145">
        <f t="shared" si="118"/>
        <v>8413.7999999999993</v>
      </c>
    </row>
    <row r="322" spans="1:12" ht="51">
      <c r="A322" s="146" t="s">
        <v>471</v>
      </c>
      <c r="B322" s="144" t="s">
        <v>146</v>
      </c>
      <c r="C322" s="175">
        <v>99</v>
      </c>
      <c r="D322" s="175">
        <v>99</v>
      </c>
      <c r="E322" s="169" t="s">
        <v>77</v>
      </c>
      <c r="F322" s="169" t="s">
        <v>258</v>
      </c>
      <c r="G322" s="169"/>
      <c r="H322" s="169"/>
      <c r="I322" s="144"/>
      <c r="J322" s="145">
        <f t="shared" ref="J322:L323" si="119">J323</f>
        <v>0</v>
      </c>
      <c r="K322" s="145">
        <f t="shared" si="119"/>
        <v>5221</v>
      </c>
      <c r="L322" s="145">
        <f t="shared" si="119"/>
        <v>8413.7999999999993</v>
      </c>
    </row>
    <row r="323" spans="1:12" ht="25.5">
      <c r="A323" s="161" t="s">
        <v>171</v>
      </c>
      <c r="B323" s="144" t="s">
        <v>146</v>
      </c>
      <c r="C323" s="175">
        <v>99</v>
      </c>
      <c r="D323" s="175">
        <v>99</v>
      </c>
      <c r="E323" s="169" t="s">
        <v>77</v>
      </c>
      <c r="F323" s="169" t="s">
        <v>258</v>
      </c>
      <c r="G323" s="169" t="s">
        <v>77</v>
      </c>
      <c r="H323" s="169"/>
      <c r="I323" s="144"/>
      <c r="J323" s="145">
        <f t="shared" si="119"/>
        <v>0</v>
      </c>
      <c r="K323" s="145">
        <f t="shared" si="119"/>
        <v>5221</v>
      </c>
      <c r="L323" s="145">
        <f t="shared" si="119"/>
        <v>8413.7999999999993</v>
      </c>
    </row>
    <row r="324" spans="1:12">
      <c r="A324" s="161" t="s">
        <v>170</v>
      </c>
      <c r="B324" s="144" t="s">
        <v>146</v>
      </c>
      <c r="C324" s="175">
        <v>99</v>
      </c>
      <c r="D324" s="175">
        <v>99</v>
      </c>
      <c r="E324" s="169" t="s">
        <v>77</v>
      </c>
      <c r="F324" s="169" t="s">
        <v>258</v>
      </c>
      <c r="G324" s="169" t="s">
        <v>77</v>
      </c>
      <c r="H324" s="169" t="s">
        <v>278</v>
      </c>
      <c r="I324" s="144"/>
      <c r="J324" s="145">
        <f t="shared" si="118"/>
        <v>0</v>
      </c>
      <c r="K324" s="145">
        <f t="shared" si="118"/>
        <v>5221</v>
      </c>
      <c r="L324" s="145">
        <f t="shared" si="118"/>
        <v>8413.7999999999993</v>
      </c>
    </row>
    <row r="325" spans="1:12">
      <c r="A325" s="161" t="s">
        <v>93</v>
      </c>
      <c r="B325" s="144" t="s">
        <v>146</v>
      </c>
      <c r="C325" s="175">
        <v>99</v>
      </c>
      <c r="D325" s="175">
        <v>99</v>
      </c>
      <c r="E325" s="169" t="s">
        <v>77</v>
      </c>
      <c r="F325" s="169" t="s">
        <v>258</v>
      </c>
      <c r="G325" s="169" t="s">
        <v>77</v>
      </c>
      <c r="H325" s="169" t="s">
        <v>278</v>
      </c>
      <c r="I325" s="144" t="s">
        <v>229</v>
      </c>
      <c r="J325" s="145">
        <f t="shared" si="118"/>
        <v>0</v>
      </c>
      <c r="K325" s="145">
        <f t="shared" si="118"/>
        <v>5221</v>
      </c>
      <c r="L325" s="145">
        <f t="shared" si="118"/>
        <v>8413.7999999999993</v>
      </c>
    </row>
    <row r="326" spans="1:12">
      <c r="A326" s="161" t="s">
        <v>101</v>
      </c>
      <c r="B326" s="144" t="s">
        <v>146</v>
      </c>
      <c r="C326" s="175">
        <v>99</v>
      </c>
      <c r="D326" s="175">
        <v>99</v>
      </c>
      <c r="E326" s="169" t="s">
        <v>77</v>
      </c>
      <c r="F326" s="169" t="s">
        <v>258</v>
      </c>
      <c r="G326" s="169" t="s">
        <v>77</v>
      </c>
      <c r="H326" s="169" t="s">
        <v>278</v>
      </c>
      <c r="I326" s="144" t="s">
        <v>231</v>
      </c>
      <c r="J326" s="145">
        <v>0</v>
      </c>
      <c r="K326" s="145">
        <v>5221</v>
      </c>
      <c r="L326" s="145">
        <v>8413.7999999999993</v>
      </c>
    </row>
    <row r="327" spans="1:12" ht="51">
      <c r="A327" s="146" t="s">
        <v>337</v>
      </c>
      <c r="B327" s="144" t="s">
        <v>172</v>
      </c>
      <c r="C327" s="144"/>
      <c r="D327" s="144"/>
      <c r="E327" s="169"/>
      <c r="F327" s="169"/>
      <c r="G327" s="169"/>
      <c r="H327" s="169"/>
      <c r="I327" s="12"/>
      <c r="J327" s="145">
        <f>J328+J383+J401+J473+J536+J512</f>
        <v>416318.3</v>
      </c>
      <c r="K327" s="145">
        <f>K328+K383+K401+K473+K536+K512</f>
        <v>349169.60000000003</v>
      </c>
      <c r="L327" s="145">
        <f>L328+L383+L401+L473+L536+L512</f>
        <v>328410.09999999992</v>
      </c>
    </row>
    <row r="328" spans="1:12">
      <c r="A328" s="146" t="s">
        <v>74</v>
      </c>
      <c r="B328" s="144" t="s">
        <v>172</v>
      </c>
      <c r="C328" s="144" t="s">
        <v>75</v>
      </c>
      <c r="D328" s="144"/>
      <c r="E328" s="169"/>
      <c r="F328" s="169"/>
      <c r="G328" s="169"/>
      <c r="H328" s="169"/>
      <c r="I328" s="12"/>
      <c r="J328" s="145">
        <f>J329+J356</f>
        <v>30005.7</v>
      </c>
      <c r="K328" s="145">
        <f>K329+K356</f>
        <v>25772.7</v>
      </c>
      <c r="L328" s="145">
        <f>L329+L356</f>
        <v>18998.599999999999</v>
      </c>
    </row>
    <row r="329" spans="1:12" ht="63" customHeight="1">
      <c r="A329" s="146" t="s">
        <v>468</v>
      </c>
      <c r="B329" s="144" t="s">
        <v>172</v>
      </c>
      <c r="C329" s="144" t="s">
        <v>75</v>
      </c>
      <c r="D329" s="144" t="s">
        <v>82</v>
      </c>
      <c r="E329" s="169"/>
      <c r="F329" s="169"/>
      <c r="G329" s="169"/>
      <c r="H329" s="169"/>
      <c r="I329" s="12"/>
      <c r="J329" s="145">
        <f t="shared" ref="J329" si="120">J330+J335+J343</f>
        <v>5189.2</v>
      </c>
      <c r="K329" s="145">
        <f t="shared" ref="K329:L329" si="121">K330+K335+K343</f>
        <v>4684.2</v>
      </c>
      <c r="L329" s="145">
        <f t="shared" si="121"/>
        <v>3714.6</v>
      </c>
    </row>
    <row r="330" spans="1:12" ht="51">
      <c r="A330" s="146" t="s">
        <v>471</v>
      </c>
      <c r="B330" s="144" t="s">
        <v>172</v>
      </c>
      <c r="C330" s="144" t="s">
        <v>75</v>
      </c>
      <c r="D330" s="144" t="s">
        <v>82</v>
      </c>
      <c r="E330" s="169" t="s">
        <v>77</v>
      </c>
      <c r="F330" s="169" t="s">
        <v>258</v>
      </c>
      <c r="G330" s="169"/>
      <c r="H330" s="169"/>
      <c r="I330" s="12"/>
      <c r="J330" s="145">
        <f t="shared" ref="J330:L332" si="122">J331</f>
        <v>272.5</v>
      </c>
      <c r="K330" s="145">
        <f t="shared" si="122"/>
        <v>287.39999999999998</v>
      </c>
      <c r="L330" s="145">
        <f t="shared" si="122"/>
        <v>298.89999999999998</v>
      </c>
    </row>
    <row r="331" spans="1:12" ht="65.25" customHeight="1">
      <c r="A331" s="161" t="s">
        <v>173</v>
      </c>
      <c r="B331" s="144" t="s">
        <v>172</v>
      </c>
      <c r="C331" s="144" t="s">
        <v>75</v>
      </c>
      <c r="D331" s="144" t="s">
        <v>82</v>
      </c>
      <c r="E331" s="169" t="s">
        <v>77</v>
      </c>
      <c r="F331" s="169" t="s">
        <v>258</v>
      </c>
      <c r="G331" s="169" t="s">
        <v>114</v>
      </c>
      <c r="H331" s="169"/>
      <c r="I331" s="12"/>
      <c r="J331" s="145">
        <f t="shared" si="122"/>
        <v>272.5</v>
      </c>
      <c r="K331" s="145">
        <f t="shared" si="122"/>
        <v>287.39999999999998</v>
      </c>
      <c r="L331" s="145">
        <f t="shared" si="122"/>
        <v>298.89999999999998</v>
      </c>
    </row>
    <row r="332" spans="1:12" ht="105" customHeight="1">
      <c r="A332" s="167" t="s">
        <v>174</v>
      </c>
      <c r="B332" s="144" t="s">
        <v>172</v>
      </c>
      <c r="C332" s="144" t="s">
        <v>75</v>
      </c>
      <c r="D332" s="144" t="s">
        <v>82</v>
      </c>
      <c r="E332" s="169" t="s">
        <v>77</v>
      </c>
      <c r="F332" s="169" t="s">
        <v>258</v>
      </c>
      <c r="G332" s="169" t="s">
        <v>114</v>
      </c>
      <c r="H332" s="169" t="s">
        <v>279</v>
      </c>
      <c r="I332" s="12"/>
      <c r="J332" s="145">
        <f t="shared" si="122"/>
        <v>272.5</v>
      </c>
      <c r="K332" s="145">
        <f t="shared" si="122"/>
        <v>287.39999999999998</v>
      </c>
      <c r="L332" s="145">
        <f t="shared" si="122"/>
        <v>298.89999999999998</v>
      </c>
    </row>
    <row r="333" spans="1:12" ht="67.5" customHeight="1">
      <c r="A333" s="146" t="s">
        <v>80</v>
      </c>
      <c r="B333" s="144" t="s">
        <v>172</v>
      </c>
      <c r="C333" s="144" t="s">
        <v>75</v>
      </c>
      <c r="D333" s="144" t="s">
        <v>82</v>
      </c>
      <c r="E333" s="169" t="s">
        <v>77</v>
      </c>
      <c r="F333" s="169" t="s">
        <v>258</v>
      </c>
      <c r="G333" s="169" t="s">
        <v>114</v>
      </c>
      <c r="H333" s="169" t="s">
        <v>279</v>
      </c>
      <c r="I333" s="12" t="s">
        <v>225</v>
      </c>
      <c r="J333" s="145">
        <f>J334</f>
        <v>272.5</v>
      </c>
      <c r="K333" s="145">
        <f>K334</f>
        <v>287.39999999999998</v>
      </c>
      <c r="L333" s="145">
        <f>L334</f>
        <v>298.89999999999998</v>
      </c>
    </row>
    <row r="334" spans="1:12" ht="49.5" customHeight="1">
      <c r="A334" s="146" t="s">
        <v>81</v>
      </c>
      <c r="B334" s="144" t="s">
        <v>172</v>
      </c>
      <c r="C334" s="144" t="s">
        <v>75</v>
      </c>
      <c r="D334" s="144" t="s">
        <v>82</v>
      </c>
      <c r="E334" s="169" t="s">
        <v>77</v>
      </c>
      <c r="F334" s="169" t="s">
        <v>258</v>
      </c>
      <c r="G334" s="169" t="s">
        <v>114</v>
      </c>
      <c r="H334" s="169" t="s">
        <v>279</v>
      </c>
      <c r="I334" s="12" t="s">
        <v>226</v>
      </c>
      <c r="J334" s="145">
        <v>272.5</v>
      </c>
      <c r="K334" s="145">
        <v>287.39999999999998</v>
      </c>
      <c r="L334" s="145">
        <v>298.89999999999998</v>
      </c>
    </row>
    <row r="335" spans="1:12" ht="39" customHeight="1">
      <c r="A335" s="148" t="s">
        <v>439</v>
      </c>
      <c r="B335" s="144" t="s">
        <v>172</v>
      </c>
      <c r="C335" s="144" t="s">
        <v>75</v>
      </c>
      <c r="D335" s="144" t="s">
        <v>82</v>
      </c>
      <c r="E335" s="169" t="s">
        <v>82</v>
      </c>
      <c r="F335" s="169" t="s">
        <v>258</v>
      </c>
      <c r="G335" s="169"/>
      <c r="H335" s="169"/>
      <c r="I335" s="12"/>
      <c r="J335" s="145">
        <f t="shared" ref="J335:L337" si="123">J336</f>
        <v>74.400000000000006</v>
      </c>
      <c r="K335" s="145">
        <f t="shared" si="123"/>
        <v>62.699999999999996</v>
      </c>
      <c r="L335" s="145">
        <f t="shared" si="123"/>
        <v>81.599999999999994</v>
      </c>
    </row>
    <row r="336" spans="1:12" ht="51" customHeight="1">
      <c r="A336" s="148" t="s">
        <v>549</v>
      </c>
      <c r="B336" s="144" t="s">
        <v>172</v>
      </c>
      <c r="C336" s="144" t="s">
        <v>75</v>
      </c>
      <c r="D336" s="144" t="s">
        <v>82</v>
      </c>
      <c r="E336" s="169" t="s">
        <v>82</v>
      </c>
      <c r="F336" s="169" t="s">
        <v>9</v>
      </c>
      <c r="G336" s="169"/>
      <c r="H336" s="169"/>
      <c r="I336" s="12"/>
      <c r="J336" s="145">
        <f t="shared" si="123"/>
        <v>74.400000000000006</v>
      </c>
      <c r="K336" s="145">
        <f t="shared" si="123"/>
        <v>62.699999999999996</v>
      </c>
      <c r="L336" s="145">
        <f t="shared" si="123"/>
        <v>81.599999999999994</v>
      </c>
    </row>
    <row r="337" spans="1:12" ht="39" customHeight="1">
      <c r="A337" s="161" t="s">
        <v>397</v>
      </c>
      <c r="B337" s="144" t="s">
        <v>172</v>
      </c>
      <c r="C337" s="144" t="s">
        <v>75</v>
      </c>
      <c r="D337" s="144" t="s">
        <v>82</v>
      </c>
      <c r="E337" s="169" t="s">
        <v>82</v>
      </c>
      <c r="F337" s="169" t="s">
        <v>9</v>
      </c>
      <c r="G337" s="169" t="s">
        <v>98</v>
      </c>
      <c r="H337" s="169"/>
      <c r="I337" s="12"/>
      <c r="J337" s="145">
        <f t="shared" si="123"/>
        <v>74.400000000000006</v>
      </c>
      <c r="K337" s="145">
        <f t="shared" si="123"/>
        <v>62.699999999999996</v>
      </c>
      <c r="L337" s="145">
        <f t="shared" si="123"/>
        <v>81.599999999999994</v>
      </c>
    </row>
    <row r="338" spans="1:12" ht="119.25" customHeight="1">
      <c r="A338" s="162" t="s">
        <v>139</v>
      </c>
      <c r="B338" s="144" t="s">
        <v>172</v>
      </c>
      <c r="C338" s="144" t="s">
        <v>75</v>
      </c>
      <c r="D338" s="144" t="s">
        <v>82</v>
      </c>
      <c r="E338" s="169" t="s">
        <v>82</v>
      </c>
      <c r="F338" s="169" t="s">
        <v>9</v>
      </c>
      <c r="G338" s="169" t="s">
        <v>98</v>
      </c>
      <c r="H338" s="169" t="s">
        <v>440</v>
      </c>
      <c r="I338" s="12"/>
      <c r="J338" s="145">
        <f>J339+J341</f>
        <v>74.400000000000006</v>
      </c>
      <c r="K338" s="145">
        <f>K339+K341</f>
        <v>62.699999999999996</v>
      </c>
      <c r="L338" s="145">
        <f>L339+L341</f>
        <v>81.599999999999994</v>
      </c>
    </row>
    <row r="339" spans="1:12" ht="89.25">
      <c r="A339" s="146" t="s">
        <v>80</v>
      </c>
      <c r="B339" s="144" t="s">
        <v>172</v>
      </c>
      <c r="C339" s="144" t="s">
        <v>75</v>
      </c>
      <c r="D339" s="144" t="s">
        <v>82</v>
      </c>
      <c r="E339" s="169" t="s">
        <v>82</v>
      </c>
      <c r="F339" s="169" t="s">
        <v>9</v>
      </c>
      <c r="G339" s="169" t="s">
        <v>98</v>
      </c>
      <c r="H339" s="169" t="s">
        <v>440</v>
      </c>
      <c r="I339" s="12" t="s">
        <v>225</v>
      </c>
      <c r="J339" s="145">
        <f t="shared" ref="J339:L339" si="124">J340</f>
        <v>71.7</v>
      </c>
      <c r="K339" s="145">
        <f t="shared" si="124"/>
        <v>59.9</v>
      </c>
      <c r="L339" s="145">
        <f t="shared" si="124"/>
        <v>78</v>
      </c>
    </row>
    <row r="340" spans="1:12" ht="38.25">
      <c r="A340" s="146" t="s">
        <v>81</v>
      </c>
      <c r="B340" s="144" t="s">
        <v>172</v>
      </c>
      <c r="C340" s="144" t="s">
        <v>75</v>
      </c>
      <c r="D340" s="144" t="s">
        <v>82</v>
      </c>
      <c r="E340" s="169" t="s">
        <v>82</v>
      </c>
      <c r="F340" s="169" t="s">
        <v>9</v>
      </c>
      <c r="G340" s="169" t="s">
        <v>98</v>
      </c>
      <c r="H340" s="169" t="s">
        <v>440</v>
      </c>
      <c r="I340" s="12" t="s">
        <v>226</v>
      </c>
      <c r="J340" s="145">
        <v>71.7</v>
      </c>
      <c r="K340" s="145">
        <v>59.9</v>
      </c>
      <c r="L340" s="145">
        <v>78</v>
      </c>
    </row>
    <row r="341" spans="1:12" ht="42.75" customHeight="1">
      <c r="A341" s="146" t="s">
        <v>86</v>
      </c>
      <c r="B341" s="144" t="s">
        <v>172</v>
      </c>
      <c r="C341" s="144" t="s">
        <v>75</v>
      </c>
      <c r="D341" s="144" t="s">
        <v>82</v>
      </c>
      <c r="E341" s="169" t="s">
        <v>82</v>
      </c>
      <c r="F341" s="169" t="s">
        <v>9</v>
      </c>
      <c r="G341" s="169" t="s">
        <v>98</v>
      </c>
      <c r="H341" s="169" t="s">
        <v>440</v>
      </c>
      <c r="I341" s="12" t="s">
        <v>227</v>
      </c>
      <c r="J341" s="145">
        <f t="shared" ref="J341:L341" si="125">J342</f>
        <v>2.7</v>
      </c>
      <c r="K341" s="145">
        <f t="shared" si="125"/>
        <v>2.8</v>
      </c>
      <c r="L341" s="145">
        <f t="shared" si="125"/>
        <v>3.6</v>
      </c>
    </row>
    <row r="342" spans="1:12" ht="38.25">
      <c r="A342" s="146" t="s">
        <v>87</v>
      </c>
      <c r="B342" s="144" t="s">
        <v>172</v>
      </c>
      <c r="C342" s="144" t="s">
        <v>75</v>
      </c>
      <c r="D342" s="144" t="s">
        <v>82</v>
      </c>
      <c r="E342" s="169" t="s">
        <v>82</v>
      </c>
      <c r="F342" s="169" t="s">
        <v>9</v>
      </c>
      <c r="G342" s="169" t="s">
        <v>98</v>
      </c>
      <c r="H342" s="169" t="s">
        <v>440</v>
      </c>
      <c r="I342" s="12" t="s">
        <v>228</v>
      </c>
      <c r="J342" s="145">
        <v>2.7</v>
      </c>
      <c r="K342" s="145">
        <v>2.8</v>
      </c>
      <c r="L342" s="145">
        <v>3.6</v>
      </c>
    </row>
    <row r="343" spans="1:12" ht="51">
      <c r="A343" s="146" t="s">
        <v>314</v>
      </c>
      <c r="B343" s="144" t="s">
        <v>172</v>
      </c>
      <c r="C343" s="144" t="s">
        <v>75</v>
      </c>
      <c r="D343" s="144" t="s">
        <v>82</v>
      </c>
      <c r="E343" s="169" t="s">
        <v>280</v>
      </c>
      <c r="F343" s="169" t="s">
        <v>258</v>
      </c>
      <c r="G343" s="169"/>
      <c r="H343" s="169"/>
      <c r="I343" s="12"/>
      <c r="J343" s="145">
        <f t="shared" ref="J343:L343" si="126">J344</f>
        <v>4842.3</v>
      </c>
      <c r="K343" s="145">
        <f t="shared" si="126"/>
        <v>4334.0999999999995</v>
      </c>
      <c r="L343" s="145">
        <f t="shared" si="126"/>
        <v>3334.1</v>
      </c>
    </row>
    <row r="344" spans="1:12" ht="40.5" customHeight="1">
      <c r="A344" s="146" t="s">
        <v>175</v>
      </c>
      <c r="B344" s="144" t="s">
        <v>172</v>
      </c>
      <c r="C344" s="144" t="s">
        <v>75</v>
      </c>
      <c r="D344" s="144" t="s">
        <v>82</v>
      </c>
      <c r="E344" s="169" t="s">
        <v>280</v>
      </c>
      <c r="F344" s="169" t="s">
        <v>10</v>
      </c>
      <c r="G344" s="169"/>
      <c r="H344" s="169"/>
      <c r="I344" s="12"/>
      <c r="J344" s="145">
        <f>J345+J348+J353</f>
        <v>4842.3</v>
      </c>
      <c r="K344" s="145">
        <f>K345+K348</f>
        <v>4334.0999999999995</v>
      </c>
      <c r="L344" s="145">
        <f>L345+L348</f>
        <v>3334.1</v>
      </c>
    </row>
    <row r="345" spans="1:12" ht="38.25">
      <c r="A345" s="146" t="s">
        <v>152</v>
      </c>
      <c r="B345" s="144" t="s">
        <v>172</v>
      </c>
      <c r="C345" s="144" t="s">
        <v>75</v>
      </c>
      <c r="D345" s="144" t="s">
        <v>82</v>
      </c>
      <c r="E345" s="169" t="s">
        <v>280</v>
      </c>
      <c r="F345" s="169" t="s">
        <v>10</v>
      </c>
      <c r="G345" s="169" t="s">
        <v>153</v>
      </c>
      <c r="H345" s="169" t="s">
        <v>249</v>
      </c>
      <c r="I345" s="12"/>
      <c r="J345" s="145">
        <f t="shared" ref="J345:L346" si="127">J346</f>
        <v>4567.3999999999996</v>
      </c>
      <c r="K345" s="145">
        <f t="shared" si="127"/>
        <v>4177.3999999999996</v>
      </c>
      <c r="L345" s="145">
        <f t="shared" si="127"/>
        <v>3177.4</v>
      </c>
    </row>
    <row r="346" spans="1:12" ht="89.25">
      <c r="A346" s="146" t="s">
        <v>80</v>
      </c>
      <c r="B346" s="144" t="s">
        <v>172</v>
      </c>
      <c r="C346" s="144" t="s">
        <v>75</v>
      </c>
      <c r="D346" s="144" t="s">
        <v>82</v>
      </c>
      <c r="E346" s="169" t="s">
        <v>280</v>
      </c>
      <c r="F346" s="169" t="s">
        <v>10</v>
      </c>
      <c r="G346" s="169" t="s">
        <v>153</v>
      </c>
      <c r="H346" s="169" t="s">
        <v>249</v>
      </c>
      <c r="I346" s="12" t="s">
        <v>225</v>
      </c>
      <c r="J346" s="145">
        <f t="shared" si="127"/>
        <v>4567.3999999999996</v>
      </c>
      <c r="K346" s="145">
        <f t="shared" si="127"/>
        <v>4177.3999999999996</v>
      </c>
      <c r="L346" s="145">
        <f t="shared" si="127"/>
        <v>3177.4</v>
      </c>
    </row>
    <row r="347" spans="1:12" ht="38.25">
      <c r="A347" s="146" t="s">
        <v>81</v>
      </c>
      <c r="B347" s="144" t="s">
        <v>172</v>
      </c>
      <c r="C347" s="144" t="s">
        <v>75</v>
      </c>
      <c r="D347" s="144" t="s">
        <v>82</v>
      </c>
      <c r="E347" s="169" t="s">
        <v>280</v>
      </c>
      <c r="F347" s="169" t="s">
        <v>10</v>
      </c>
      <c r="G347" s="169" t="s">
        <v>153</v>
      </c>
      <c r="H347" s="169" t="s">
        <v>249</v>
      </c>
      <c r="I347" s="12" t="s">
        <v>226</v>
      </c>
      <c r="J347" s="145">
        <v>4567.3999999999996</v>
      </c>
      <c r="K347" s="145">
        <v>4177.3999999999996</v>
      </c>
      <c r="L347" s="145">
        <v>3177.4</v>
      </c>
    </row>
    <row r="348" spans="1:12" ht="26.25" customHeight="1">
      <c r="A348" s="146" t="s">
        <v>301</v>
      </c>
      <c r="B348" s="144" t="s">
        <v>172</v>
      </c>
      <c r="C348" s="144" t="s">
        <v>75</v>
      </c>
      <c r="D348" s="144" t="s">
        <v>82</v>
      </c>
      <c r="E348" s="169" t="s">
        <v>280</v>
      </c>
      <c r="F348" s="169" t="s">
        <v>10</v>
      </c>
      <c r="G348" s="169" t="s">
        <v>153</v>
      </c>
      <c r="H348" s="169" t="s">
        <v>250</v>
      </c>
      <c r="I348" s="12"/>
      <c r="J348" s="145">
        <f t="shared" ref="J348" si="128">J349+J351</f>
        <v>125.1</v>
      </c>
      <c r="K348" s="145">
        <f t="shared" ref="K348:L348" si="129">K349+K351</f>
        <v>156.69999999999999</v>
      </c>
      <c r="L348" s="145">
        <f t="shared" si="129"/>
        <v>156.69999999999999</v>
      </c>
    </row>
    <row r="349" spans="1:12" ht="43.5" customHeight="1">
      <c r="A349" s="146" t="s">
        <v>86</v>
      </c>
      <c r="B349" s="144" t="s">
        <v>172</v>
      </c>
      <c r="C349" s="144" t="s">
        <v>75</v>
      </c>
      <c r="D349" s="144" t="s">
        <v>82</v>
      </c>
      <c r="E349" s="169" t="s">
        <v>280</v>
      </c>
      <c r="F349" s="169" t="s">
        <v>10</v>
      </c>
      <c r="G349" s="169" t="s">
        <v>153</v>
      </c>
      <c r="H349" s="169" t="s">
        <v>250</v>
      </c>
      <c r="I349" s="12" t="s">
        <v>227</v>
      </c>
      <c r="J349" s="145">
        <f t="shared" ref="J349:L349" si="130">J350</f>
        <v>125</v>
      </c>
      <c r="K349" s="145">
        <f t="shared" si="130"/>
        <v>115</v>
      </c>
      <c r="L349" s="145">
        <f t="shared" si="130"/>
        <v>115</v>
      </c>
    </row>
    <row r="350" spans="1:12" ht="38.25">
      <c r="A350" s="146" t="s">
        <v>87</v>
      </c>
      <c r="B350" s="144" t="s">
        <v>172</v>
      </c>
      <c r="C350" s="144" t="s">
        <v>75</v>
      </c>
      <c r="D350" s="144" t="s">
        <v>82</v>
      </c>
      <c r="E350" s="169" t="s">
        <v>280</v>
      </c>
      <c r="F350" s="169" t="s">
        <v>10</v>
      </c>
      <c r="G350" s="169" t="s">
        <v>153</v>
      </c>
      <c r="H350" s="169" t="s">
        <v>250</v>
      </c>
      <c r="I350" s="12" t="s">
        <v>228</v>
      </c>
      <c r="J350" s="145">
        <v>125</v>
      </c>
      <c r="K350" s="145">
        <v>115</v>
      </c>
      <c r="L350" s="145">
        <v>115</v>
      </c>
    </row>
    <row r="351" spans="1:12">
      <c r="A351" s="146" t="s">
        <v>93</v>
      </c>
      <c r="B351" s="144" t="s">
        <v>172</v>
      </c>
      <c r="C351" s="144" t="s">
        <v>75</v>
      </c>
      <c r="D351" s="144" t="s">
        <v>82</v>
      </c>
      <c r="E351" s="169" t="s">
        <v>280</v>
      </c>
      <c r="F351" s="169" t="s">
        <v>10</v>
      </c>
      <c r="G351" s="169" t="s">
        <v>153</v>
      </c>
      <c r="H351" s="169" t="s">
        <v>250</v>
      </c>
      <c r="I351" s="12" t="s">
        <v>229</v>
      </c>
      <c r="J351" s="145">
        <f>J352</f>
        <v>0.1</v>
      </c>
      <c r="K351" s="145">
        <f>K352</f>
        <v>41.7</v>
      </c>
      <c r="L351" s="145">
        <f>L352</f>
        <v>41.7</v>
      </c>
    </row>
    <row r="352" spans="1:12" ht="25.5">
      <c r="A352" s="146" t="s">
        <v>94</v>
      </c>
      <c r="B352" s="144" t="s">
        <v>172</v>
      </c>
      <c r="C352" s="144" t="s">
        <v>75</v>
      </c>
      <c r="D352" s="144" t="s">
        <v>82</v>
      </c>
      <c r="E352" s="169" t="s">
        <v>280</v>
      </c>
      <c r="F352" s="169" t="s">
        <v>10</v>
      </c>
      <c r="G352" s="169" t="s">
        <v>153</v>
      </c>
      <c r="H352" s="169" t="s">
        <v>250</v>
      </c>
      <c r="I352" s="12" t="s">
        <v>230</v>
      </c>
      <c r="J352" s="145">
        <v>0.1</v>
      </c>
      <c r="K352" s="145">
        <v>41.7</v>
      </c>
      <c r="L352" s="145">
        <v>41.7</v>
      </c>
    </row>
    <row r="353" spans="1:12" ht="51">
      <c r="A353" s="333" t="s">
        <v>587</v>
      </c>
      <c r="B353" s="334" t="s">
        <v>172</v>
      </c>
      <c r="C353" s="334" t="s">
        <v>75</v>
      </c>
      <c r="D353" s="334" t="s">
        <v>82</v>
      </c>
      <c r="E353" s="335" t="s">
        <v>280</v>
      </c>
      <c r="F353" s="335" t="s">
        <v>10</v>
      </c>
      <c r="G353" s="335" t="s">
        <v>153</v>
      </c>
      <c r="H353" s="335" t="s">
        <v>588</v>
      </c>
      <c r="I353" s="336"/>
      <c r="J353" s="332">
        <f>J354</f>
        <v>149.80000000000001</v>
      </c>
      <c r="K353" s="332">
        <f t="shared" ref="K353:L354" si="131">K354</f>
        <v>0</v>
      </c>
      <c r="L353" s="332">
        <f t="shared" si="131"/>
        <v>0</v>
      </c>
    </row>
    <row r="354" spans="1:12" ht="89.25">
      <c r="A354" s="333" t="s">
        <v>80</v>
      </c>
      <c r="B354" s="334" t="s">
        <v>172</v>
      </c>
      <c r="C354" s="334" t="s">
        <v>75</v>
      </c>
      <c r="D354" s="334" t="s">
        <v>82</v>
      </c>
      <c r="E354" s="335" t="s">
        <v>280</v>
      </c>
      <c r="F354" s="335" t="s">
        <v>10</v>
      </c>
      <c r="G354" s="335" t="s">
        <v>153</v>
      </c>
      <c r="H354" s="335" t="s">
        <v>588</v>
      </c>
      <c r="I354" s="336" t="s">
        <v>225</v>
      </c>
      <c r="J354" s="332">
        <f>J355</f>
        <v>149.80000000000001</v>
      </c>
      <c r="K354" s="332">
        <f t="shared" si="131"/>
        <v>0</v>
      </c>
      <c r="L354" s="332">
        <f t="shared" si="131"/>
        <v>0</v>
      </c>
    </row>
    <row r="355" spans="1:12" ht="38.25">
      <c r="A355" s="333" t="s">
        <v>81</v>
      </c>
      <c r="B355" s="334" t="s">
        <v>172</v>
      </c>
      <c r="C355" s="334" t="s">
        <v>75</v>
      </c>
      <c r="D355" s="334" t="s">
        <v>82</v>
      </c>
      <c r="E355" s="335" t="s">
        <v>280</v>
      </c>
      <c r="F355" s="335" t="s">
        <v>10</v>
      </c>
      <c r="G355" s="335" t="s">
        <v>153</v>
      </c>
      <c r="H355" s="335" t="s">
        <v>588</v>
      </c>
      <c r="I355" s="336" t="s">
        <v>226</v>
      </c>
      <c r="J355" s="332">
        <v>149.80000000000001</v>
      </c>
      <c r="K355" s="332">
        <v>0</v>
      </c>
      <c r="L355" s="332">
        <v>0</v>
      </c>
    </row>
    <row r="356" spans="1:12" ht="25.5">
      <c r="A356" s="146" t="s">
        <v>103</v>
      </c>
      <c r="B356" s="144" t="s">
        <v>172</v>
      </c>
      <c r="C356" s="144" t="s">
        <v>75</v>
      </c>
      <c r="D356" s="144" t="s">
        <v>104</v>
      </c>
      <c r="E356" s="169"/>
      <c r="F356" s="169"/>
      <c r="G356" s="169"/>
      <c r="H356" s="169"/>
      <c r="I356" s="12"/>
      <c r="J356" s="145">
        <f t="shared" ref="J356:L357" si="132">J357</f>
        <v>24816.5</v>
      </c>
      <c r="K356" s="145">
        <f t="shared" si="132"/>
        <v>21088.5</v>
      </c>
      <c r="L356" s="145">
        <f t="shared" si="132"/>
        <v>15284</v>
      </c>
    </row>
    <row r="357" spans="1:12" ht="57.75" customHeight="1">
      <c r="A357" s="146" t="s">
        <v>334</v>
      </c>
      <c r="B357" s="144" t="s">
        <v>172</v>
      </c>
      <c r="C357" s="144" t="s">
        <v>75</v>
      </c>
      <c r="D357" s="144" t="s">
        <v>104</v>
      </c>
      <c r="E357" s="169" t="s">
        <v>254</v>
      </c>
      <c r="F357" s="169" t="s">
        <v>258</v>
      </c>
      <c r="G357" s="169"/>
      <c r="H357" s="169"/>
      <c r="I357" s="12"/>
      <c r="J357" s="145">
        <f t="shared" si="132"/>
        <v>24816.5</v>
      </c>
      <c r="K357" s="145">
        <f t="shared" si="132"/>
        <v>21088.5</v>
      </c>
      <c r="L357" s="145">
        <f t="shared" si="132"/>
        <v>15284</v>
      </c>
    </row>
    <row r="358" spans="1:12" ht="66.75" customHeight="1">
      <c r="A358" s="146" t="s">
        <v>335</v>
      </c>
      <c r="B358" s="144" t="s">
        <v>172</v>
      </c>
      <c r="C358" s="144" t="s">
        <v>75</v>
      </c>
      <c r="D358" s="144" t="s">
        <v>104</v>
      </c>
      <c r="E358" s="169" t="s">
        <v>254</v>
      </c>
      <c r="F358" s="169" t="s">
        <v>8</v>
      </c>
      <c r="G358" s="169"/>
      <c r="H358" s="169"/>
      <c r="I358" s="12"/>
      <c r="J358" s="145">
        <f>J359+J362+J369+J376</f>
        <v>24816.5</v>
      </c>
      <c r="K358" s="145">
        <f>K359+K362+K369+K376</f>
        <v>21088.5</v>
      </c>
      <c r="L358" s="145">
        <f>L359+L362+L369+L376</f>
        <v>15284</v>
      </c>
    </row>
    <row r="359" spans="1:12" ht="33.75" customHeight="1">
      <c r="A359" s="146" t="s">
        <v>316</v>
      </c>
      <c r="B359" s="144" t="s">
        <v>172</v>
      </c>
      <c r="C359" s="144" t="s">
        <v>75</v>
      </c>
      <c r="D359" s="144" t="s">
        <v>104</v>
      </c>
      <c r="E359" s="169" t="s">
        <v>254</v>
      </c>
      <c r="F359" s="169" t="s">
        <v>8</v>
      </c>
      <c r="G359" s="169" t="s">
        <v>153</v>
      </c>
      <c r="H359" s="169" t="s">
        <v>315</v>
      </c>
      <c r="I359" s="12"/>
      <c r="J359" s="145">
        <f t="shared" ref="J359:L359" si="133">J360</f>
        <v>158.19999999999999</v>
      </c>
      <c r="K359" s="145">
        <f t="shared" si="133"/>
        <v>84.2</v>
      </c>
      <c r="L359" s="145">
        <f t="shared" si="133"/>
        <v>84.2</v>
      </c>
    </row>
    <row r="360" spans="1:12" ht="46.5" customHeight="1">
      <c r="A360" s="146" t="s">
        <v>86</v>
      </c>
      <c r="B360" s="144" t="s">
        <v>172</v>
      </c>
      <c r="C360" s="144" t="s">
        <v>75</v>
      </c>
      <c r="D360" s="144" t="s">
        <v>104</v>
      </c>
      <c r="E360" s="169" t="s">
        <v>254</v>
      </c>
      <c r="F360" s="169" t="s">
        <v>8</v>
      </c>
      <c r="G360" s="169" t="s">
        <v>153</v>
      </c>
      <c r="H360" s="169" t="s">
        <v>315</v>
      </c>
      <c r="I360" s="12" t="s">
        <v>227</v>
      </c>
      <c r="J360" s="145">
        <f t="shared" ref="J360:L360" si="134">J361</f>
        <v>158.19999999999999</v>
      </c>
      <c r="K360" s="145">
        <f t="shared" si="134"/>
        <v>84.2</v>
      </c>
      <c r="L360" s="145">
        <f t="shared" si="134"/>
        <v>84.2</v>
      </c>
    </row>
    <row r="361" spans="1:12" ht="42" customHeight="1">
      <c r="A361" s="146" t="s">
        <v>87</v>
      </c>
      <c r="B361" s="144" t="s">
        <v>172</v>
      </c>
      <c r="C361" s="144" t="s">
        <v>75</v>
      </c>
      <c r="D361" s="144" t="s">
        <v>104</v>
      </c>
      <c r="E361" s="169" t="s">
        <v>254</v>
      </c>
      <c r="F361" s="169" t="s">
        <v>8</v>
      </c>
      <c r="G361" s="169" t="s">
        <v>153</v>
      </c>
      <c r="H361" s="169" t="s">
        <v>315</v>
      </c>
      <c r="I361" s="12" t="s">
        <v>228</v>
      </c>
      <c r="J361" s="145">
        <v>158.19999999999999</v>
      </c>
      <c r="K361" s="145">
        <v>84.2</v>
      </c>
      <c r="L361" s="145">
        <v>84.2</v>
      </c>
    </row>
    <row r="362" spans="1:12" ht="25.5">
      <c r="A362" s="146" t="s">
        <v>176</v>
      </c>
      <c r="B362" s="144" t="s">
        <v>172</v>
      </c>
      <c r="C362" s="144" t="s">
        <v>75</v>
      </c>
      <c r="D362" s="144" t="s">
        <v>104</v>
      </c>
      <c r="E362" s="169" t="s">
        <v>254</v>
      </c>
      <c r="F362" s="169" t="s">
        <v>8</v>
      </c>
      <c r="G362" s="169" t="s">
        <v>153</v>
      </c>
      <c r="H362" s="169" t="s">
        <v>281</v>
      </c>
      <c r="I362" s="12"/>
      <c r="J362" s="145">
        <f t="shared" ref="J362" si="135">J363+J365+J367</f>
        <v>12302.7</v>
      </c>
      <c r="K362" s="145">
        <f t="shared" ref="K362:L362" si="136">K363+K365+K367</f>
        <v>8835.7999999999993</v>
      </c>
      <c r="L362" s="145">
        <f t="shared" si="136"/>
        <v>6319.5</v>
      </c>
    </row>
    <row r="363" spans="1:12" ht="89.25">
      <c r="A363" s="146" t="s">
        <v>80</v>
      </c>
      <c r="B363" s="144" t="s">
        <v>172</v>
      </c>
      <c r="C363" s="144" t="s">
        <v>75</v>
      </c>
      <c r="D363" s="144" t="s">
        <v>104</v>
      </c>
      <c r="E363" s="169" t="s">
        <v>254</v>
      </c>
      <c r="F363" s="169" t="s">
        <v>8</v>
      </c>
      <c r="G363" s="169" t="s">
        <v>153</v>
      </c>
      <c r="H363" s="169" t="s">
        <v>281</v>
      </c>
      <c r="I363" s="12" t="s">
        <v>225</v>
      </c>
      <c r="J363" s="145">
        <f>J364</f>
        <v>7301.7</v>
      </c>
      <c r="K363" s="145">
        <f>K364</f>
        <v>5556</v>
      </c>
      <c r="L363" s="145">
        <f>L364</f>
        <v>4056</v>
      </c>
    </row>
    <row r="364" spans="1:12" ht="25.5">
      <c r="A364" s="146" t="s">
        <v>177</v>
      </c>
      <c r="B364" s="144" t="s">
        <v>172</v>
      </c>
      <c r="C364" s="144" t="s">
        <v>75</v>
      </c>
      <c r="D364" s="144" t="s">
        <v>104</v>
      </c>
      <c r="E364" s="169" t="s">
        <v>254</v>
      </c>
      <c r="F364" s="169" t="s">
        <v>8</v>
      </c>
      <c r="G364" s="169" t="s">
        <v>153</v>
      </c>
      <c r="H364" s="169" t="s">
        <v>281</v>
      </c>
      <c r="I364" s="12" t="s">
        <v>245</v>
      </c>
      <c r="J364" s="145">
        <v>7301.7</v>
      </c>
      <c r="K364" s="145">
        <v>5556</v>
      </c>
      <c r="L364" s="145">
        <v>4056</v>
      </c>
    </row>
    <row r="365" spans="1:12" ht="38.25">
      <c r="A365" s="146" t="s">
        <v>86</v>
      </c>
      <c r="B365" s="144" t="s">
        <v>172</v>
      </c>
      <c r="C365" s="144" t="s">
        <v>75</v>
      </c>
      <c r="D365" s="144" t="s">
        <v>104</v>
      </c>
      <c r="E365" s="169" t="s">
        <v>254</v>
      </c>
      <c r="F365" s="169" t="s">
        <v>8</v>
      </c>
      <c r="G365" s="169" t="s">
        <v>153</v>
      </c>
      <c r="H365" s="169" t="s">
        <v>281</v>
      </c>
      <c r="I365" s="12" t="s">
        <v>227</v>
      </c>
      <c r="J365" s="145">
        <f>J366</f>
        <v>4834.5</v>
      </c>
      <c r="K365" s="145">
        <f t="shared" ref="K365:L365" si="137">K366</f>
        <v>3176.3</v>
      </c>
      <c r="L365" s="145">
        <f t="shared" si="137"/>
        <v>2160</v>
      </c>
    </row>
    <row r="366" spans="1:12" ht="38.25">
      <c r="A366" s="146" t="s">
        <v>87</v>
      </c>
      <c r="B366" s="144" t="s">
        <v>172</v>
      </c>
      <c r="C366" s="144" t="s">
        <v>75</v>
      </c>
      <c r="D366" s="144" t="s">
        <v>104</v>
      </c>
      <c r="E366" s="169" t="s">
        <v>254</v>
      </c>
      <c r="F366" s="169" t="s">
        <v>8</v>
      </c>
      <c r="G366" s="169" t="s">
        <v>153</v>
      </c>
      <c r="H366" s="169" t="s">
        <v>281</v>
      </c>
      <c r="I366" s="12" t="s">
        <v>228</v>
      </c>
      <c r="J366" s="145">
        <v>4834.5</v>
      </c>
      <c r="K366" s="145">
        <v>3176.3</v>
      </c>
      <c r="L366" s="145">
        <v>2160</v>
      </c>
    </row>
    <row r="367" spans="1:12">
      <c r="A367" s="146" t="s">
        <v>93</v>
      </c>
      <c r="B367" s="144" t="s">
        <v>172</v>
      </c>
      <c r="C367" s="144" t="s">
        <v>75</v>
      </c>
      <c r="D367" s="144" t="s">
        <v>104</v>
      </c>
      <c r="E367" s="169" t="s">
        <v>254</v>
      </c>
      <c r="F367" s="169" t="s">
        <v>8</v>
      </c>
      <c r="G367" s="169" t="s">
        <v>153</v>
      </c>
      <c r="H367" s="169" t="s">
        <v>281</v>
      </c>
      <c r="I367" s="12" t="s">
        <v>229</v>
      </c>
      <c r="J367" s="145">
        <f>J368</f>
        <v>166.5</v>
      </c>
      <c r="K367" s="145">
        <f>K368</f>
        <v>103.5</v>
      </c>
      <c r="L367" s="145">
        <f>L368</f>
        <v>103.5</v>
      </c>
    </row>
    <row r="368" spans="1:12" ht="25.5">
      <c r="A368" s="146" t="s">
        <v>94</v>
      </c>
      <c r="B368" s="144" t="s">
        <v>172</v>
      </c>
      <c r="C368" s="144" t="s">
        <v>75</v>
      </c>
      <c r="D368" s="144" t="s">
        <v>104</v>
      </c>
      <c r="E368" s="169" t="s">
        <v>254</v>
      </c>
      <c r="F368" s="169" t="s">
        <v>8</v>
      </c>
      <c r="G368" s="169" t="s">
        <v>153</v>
      </c>
      <c r="H368" s="169" t="s">
        <v>281</v>
      </c>
      <c r="I368" s="12" t="s">
        <v>230</v>
      </c>
      <c r="J368" s="145">
        <v>166.5</v>
      </c>
      <c r="K368" s="145">
        <v>103.5</v>
      </c>
      <c r="L368" s="145">
        <v>103.5</v>
      </c>
    </row>
    <row r="369" spans="1:12">
      <c r="A369" s="146" t="s">
        <v>178</v>
      </c>
      <c r="B369" s="144" t="s">
        <v>172</v>
      </c>
      <c r="C369" s="144" t="s">
        <v>75</v>
      </c>
      <c r="D369" s="144" t="s">
        <v>104</v>
      </c>
      <c r="E369" s="169" t="s">
        <v>254</v>
      </c>
      <c r="F369" s="169" t="s">
        <v>8</v>
      </c>
      <c r="G369" s="169" t="s">
        <v>153</v>
      </c>
      <c r="H369" s="169" t="s">
        <v>282</v>
      </c>
      <c r="I369" s="12"/>
      <c r="J369" s="145">
        <f>J370+J372+J374</f>
        <v>615.79999999999995</v>
      </c>
      <c r="K369" s="145">
        <f>K370+K372+K374</f>
        <v>397.5</v>
      </c>
      <c r="L369" s="145">
        <f>L370+L372+L374</f>
        <v>397.5</v>
      </c>
    </row>
    <row r="370" spans="1:12" ht="89.25">
      <c r="A370" s="146" t="s">
        <v>80</v>
      </c>
      <c r="B370" s="144" t="s">
        <v>172</v>
      </c>
      <c r="C370" s="144" t="s">
        <v>75</v>
      </c>
      <c r="D370" s="144" t="s">
        <v>104</v>
      </c>
      <c r="E370" s="169" t="s">
        <v>254</v>
      </c>
      <c r="F370" s="169" t="s">
        <v>8</v>
      </c>
      <c r="G370" s="169" t="s">
        <v>153</v>
      </c>
      <c r="H370" s="169" t="s">
        <v>282</v>
      </c>
      <c r="I370" s="12" t="s">
        <v>225</v>
      </c>
      <c r="J370" s="145">
        <f>J371</f>
        <v>581.79999999999995</v>
      </c>
      <c r="K370" s="145">
        <f>K371</f>
        <v>373.4</v>
      </c>
      <c r="L370" s="145">
        <f>L371</f>
        <v>373.4</v>
      </c>
    </row>
    <row r="371" spans="1:12" ht="25.5">
      <c r="A371" s="146" t="s">
        <v>177</v>
      </c>
      <c r="B371" s="144" t="s">
        <v>172</v>
      </c>
      <c r="C371" s="144" t="s">
        <v>75</v>
      </c>
      <c r="D371" s="144" t="s">
        <v>104</v>
      </c>
      <c r="E371" s="169" t="s">
        <v>254</v>
      </c>
      <c r="F371" s="169" t="s">
        <v>8</v>
      </c>
      <c r="G371" s="169" t="s">
        <v>153</v>
      </c>
      <c r="H371" s="169" t="s">
        <v>282</v>
      </c>
      <c r="I371" s="12" t="s">
        <v>245</v>
      </c>
      <c r="J371" s="145">
        <v>581.79999999999995</v>
      </c>
      <c r="K371" s="145">
        <v>373.4</v>
      </c>
      <c r="L371" s="145">
        <v>373.4</v>
      </c>
    </row>
    <row r="372" spans="1:12" ht="40.5" customHeight="1">
      <c r="A372" s="146" t="s">
        <v>86</v>
      </c>
      <c r="B372" s="144" t="s">
        <v>172</v>
      </c>
      <c r="C372" s="144" t="s">
        <v>75</v>
      </c>
      <c r="D372" s="144" t="s">
        <v>104</v>
      </c>
      <c r="E372" s="169" t="s">
        <v>254</v>
      </c>
      <c r="F372" s="169" t="s">
        <v>8</v>
      </c>
      <c r="G372" s="169" t="s">
        <v>153</v>
      </c>
      <c r="H372" s="169" t="s">
        <v>282</v>
      </c>
      <c r="I372" s="12" t="s">
        <v>227</v>
      </c>
      <c r="J372" s="145">
        <f t="shared" ref="J372:L372" si="138">J373</f>
        <v>33.9</v>
      </c>
      <c r="K372" s="145">
        <f t="shared" si="138"/>
        <v>23.5</v>
      </c>
      <c r="L372" s="145">
        <f t="shared" si="138"/>
        <v>23.5</v>
      </c>
    </row>
    <row r="373" spans="1:12" ht="38.25">
      <c r="A373" s="146" t="s">
        <v>87</v>
      </c>
      <c r="B373" s="144" t="s">
        <v>172</v>
      </c>
      <c r="C373" s="144" t="s">
        <v>75</v>
      </c>
      <c r="D373" s="144" t="s">
        <v>104</v>
      </c>
      <c r="E373" s="169" t="s">
        <v>254</v>
      </c>
      <c r="F373" s="169" t="s">
        <v>8</v>
      </c>
      <c r="G373" s="169" t="s">
        <v>153</v>
      </c>
      <c r="H373" s="169" t="s">
        <v>282</v>
      </c>
      <c r="I373" s="12" t="s">
        <v>228</v>
      </c>
      <c r="J373" s="145">
        <v>33.9</v>
      </c>
      <c r="K373" s="145">
        <v>23.5</v>
      </c>
      <c r="L373" s="145">
        <v>23.5</v>
      </c>
    </row>
    <row r="374" spans="1:12">
      <c r="A374" s="146" t="s">
        <v>93</v>
      </c>
      <c r="B374" s="144" t="s">
        <v>172</v>
      </c>
      <c r="C374" s="144" t="s">
        <v>75</v>
      </c>
      <c r="D374" s="144" t="s">
        <v>104</v>
      </c>
      <c r="E374" s="169" t="s">
        <v>254</v>
      </c>
      <c r="F374" s="169" t="s">
        <v>8</v>
      </c>
      <c r="G374" s="169" t="s">
        <v>153</v>
      </c>
      <c r="H374" s="169" t="s">
        <v>282</v>
      </c>
      <c r="I374" s="12" t="s">
        <v>229</v>
      </c>
      <c r="J374" s="145">
        <f t="shared" ref="J374:L374" si="139">J375</f>
        <v>0.1</v>
      </c>
      <c r="K374" s="145">
        <f t="shared" si="139"/>
        <v>0.6</v>
      </c>
      <c r="L374" s="145">
        <f t="shared" si="139"/>
        <v>0.6</v>
      </c>
    </row>
    <row r="375" spans="1:12" ht="25.5">
      <c r="A375" s="146" t="s">
        <v>94</v>
      </c>
      <c r="B375" s="144" t="s">
        <v>172</v>
      </c>
      <c r="C375" s="144" t="s">
        <v>75</v>
      </c>
      <c r="D375" s="144" t="s">
        <v>104</v>
      </c>
      <c r="E375" s="169" t="s">
        <v>254</v>
      </c>
      <c r="F375" s="169" t="s">
        <v>8</v>
      </c>
      <c r="G375" s="169" t="s">
        <v>153</v>
      </c>
      <c r="H375" s="169" t="s">
        <v>282</v>
      </c>
      <c r="I375" s="12" t="s">
        <v>230</v>
      </c>
      <c r="J375" s="145">
        <v>0.1</v>
      </c>
      <c r="K375" s="145">
        <v>0.6</v>
      </c>
      <c r="L375" s="145">
        <v>0.6</v>
      </c>
    </row>
    <row r="376" spans="1:12">
      <c r="A376" s="146" t="s">
        <v>179</v>
      </c>
      <c r="B376" s="144" t="s">
        <v>172</v>
      </c>
      <c r="C376" s="144" t="s">
        <v>75</v>
      </c>
      <c r="D376" s="144" t="s">
        <v>104</v>
      </c>
      <c r="E376" s="169" t="s">
        <v>254</v>
      </c>
      <c r="F376" s="169" t="s">
        <v>8</v>
      </c>
      <c r="G376" s="169" t="s">
        <v>153</v>
      </c>
      <c r="H376" s="169" t="s">
        <v>283</v>
      </c>
      <c r="I376" s="12"/>
      <c r="J376" s="145">
        <f t="shared" ref="J376:K376" si="140">J377+J379+J381</f>
        <v>11739.8</v>
      </c>
      <c r="K376" s="145">
        <f t="shared" si="140"/>
        <v>11771</v>
      </c>
      <c r="L376" s="145">
        <f t="shared" ref="L376" si="141">L377+L379+L381</f>
        <v>8482.7999999999993</v>
      </c>
    </row>
    <row r="377" spans="1:12" ht="89.25">
      <c r="A377" s="146" t="s">
        <v>80</v>
      </c>
      <c r="B377" s="144" t="s">
        <v>172</v>
      </c>
      <c r="C377" s="144" t="s">
        <v>75</v>
      </c>
      <c r="D377" s="144" t="s">
        <v>104</v>
      </c>
      <c r="E377" s="169" t="s">
        <v>254</v>
      </c>
      <c r="F377" s="169" t="s">
        <v>8</v>
      </c>
      <c r="G377" s="169" t="s">
        <v>153</v>
      </c>
      <c r="H377" s="169" t="s">
        <v>283</v>
      </c>
      <c r="I377" s="12" t="s">
        <v>225</v>
      </c>
      <c r="J377" s="145">
        <f t="shared" ref="J377:L377" si="142">J378</f>
        <v>10464.799999999999</v>
      </c>
      <c r="K377" s="145">
        <f t="shared" si="142"/>
        <v>10925.5</v>
      </c>
      <c r="L377" s="145">
        <f t="shared" si="142"/>
        <v>8477.7999999999993</v>
      </c>
    </row>
    <row r="378" spans="1:12" ht="25.5">
      <c r="A378" s="146" t="s">
        <v>177</v>
      </c>
      <c r="B378" s="144" t="s">
        <v>172</v>
      </c>
      <c r="C378" s="144" t="s">
        <v>75</v>
      </c>
      <c r="D378" s="144" t="s">
        <v>104</v>
      </c>
      <c r="E378" s="169" t="s">
        <v>254</v>
      </c>
      <c r="F378" s="169" t="s">
        <v>8</v>
      </c>
      <c r="G378" s="169" t="s">
        <v>153</v>
      </c>
      <c r="H378" s="169" t="s">
        <v>283</v>
      </c>
      <c r="I378" s="12" t="s">
        <v>245</v>
      </c>
      <c r="J378" s="145">
        <v>10464.799999999999</v>
      </c>
      <c r="K378" s="145">
        <v>10925.5</v>
      </c>
      <c r="L378" s="145">
        <v>8477.7999999999993</v>
      </c>
    </row>
    <row r="379" spans="1:12" ht="39" customHeight="1">
      <c r="A379" s="146" t="s">
        <v>86</v>
      </c>
      <c r="B379" s="144" t="s">
        <v>172</v>
      </c>
      <c r="C379" s="144" t="s">
        <v>75</v>
      </c>
      <c r="D379" s="144" t="s">
        <v>104</v>
      </c>
      <c r="E379" s="169" t="s">
        <v>254</v>
      </c>
      <c r="F379" s="169" t="s">
        <v>8</v>
      </c>
      <c r="G379" s="169" t="s">
        <v>153</v>
      </c>
      <c r="H379" s="169" t="s">
        <v>283</v>
      </c>
      <c r="I379" s="12" t="s">
        <v>227</v>
      </c>
      <c r="J379" s="145">
        <f t="shared" ref="J379:L379" si="143">J380</f>
        <v>1274.5</v>
      </c>
      <c r="K379" s="145">
        <f t="shared" si="143"/>
        <v>845.5</v>
      </c>
      <c r="L379" s="145">
        <f t="shared" si="143"/>
        <v>5</v>
      </c>
    </row>
    <row r="380" spans="1:12" ht="38.25">
      <c r="A380" s="146" t="s">
        <v>87</v>
      </c>
      <c r="B380" s="144" t="s">
        <v>172</v>
      </c>
      <c r="C380" s="144" t="s">
        <v>75</v>
      </c>
      <c r="D380" s="144" t="s">
        <v>104</v>
      </c>
      <c r="E380" s="169" t="s">
        <v>254</v>
      </c>
      <c r="F380" s="169" t="s">
        <v>8</v>
      </c>
      <c r="G380" s="169" t="s">
        <v>153</v>
      </c>
      <c r="H380" s="169" t="s">
        <v>283</v>
      </c>
      <c r="I380" s="12" t="s">
        <v>228</v>
      </c>
      <c r="J380" s="145">
        <v>1274.5</v>
      </c>
      <c r="K380" s="145">
        <v>845.5</v>
      </c>
      <c r="L380" s="145">
        <v>5</v>
      </c>
    </row>
    <row r="381" spans="1:12">
      <c r="A381" s="146" t="s">
        <v>93</v>
      </c>
      <c r="B381" s="144" t="s">
        <v>172</v>
      </c>
      <c r="C381" s="144" t="s">
        <v>75</v>
      </c>
      <c r="D381" s="144" t="s">
        <v>104</v>
      </c>
      <c r="E381" s="169" t="s">
        <v>254</v>
      </c>
      <c r="F381" s="169" t="s">
        <v>8</v>
      </c>
      <c r="G381" s="169" t="s">
        <v>153</v>
      </c>
      <c r="H381" s="169" t="s">
        <v>283</v>
      </c>
      <c r="I381" s="12" t="s">
        <v>229</v>
      </c>
      <c r="J381" s="145">
        <f t="shared" ref="J381:L381" si="144">J382</f>
        <v>0.5</v>
      </c>
      <c r="K381" s="145">
        <f t="shared" si="144"/>
        <v>0</v>
      </c>
      <c r="L381" s="145">
        <f t="shared" si="144"/>
        <v>0</v>
      </c>
    </row>
    <row r="382" spans="1:12" ht="25.5">
      <c r="A382" s="146" t="s">
        <v>94</v>
      </c>
      <c r="B382" s="144" t="s">
        <v>172</v>
      </c>
      <c r="C382" s="144" t="s">
        <v>75</v>
      </c>
      <c r="D382" s="144" t="s">
        <v>104</v>
      </c>
      <c r="E382" s="169" t="s">
        <v>254</v>
      </c>
      <c r="F382" s="169" t="s">
        <v>8</v>
      </c>
      <c r="G382" s="169" t="s">
        <v>153</v>
      </c>
      <c r="H382" s="169" t="s">
        <v>283</v>
      </c>
      <c r="I382" s="12" t="s">
        <v>230</v>
      </c>
      <c r="J382" s="145">
        <v>0.5</v>
      </c>
      <c r="K382" s="145">
        <v>0</v>
      </c>
      <c r="L382" s="145">
        <v>0</v>
      </c>
    </row>
    <row r="383" spans="1:12" ht="34.5" customHeight="1">
      <c r="A383" s="146" t="s">
        <v>105</v>
      </c>
      <c r="B383" s="144" t="s">
        <v>172</v>
      </c>
      <c r="C383" s="144" t="s">
        <v>106</v>
      </c>
      <c r="D383" s="144"/>
      <c r="E383" s="169"/>
      <c r="F383" s="169"/>
      <c r="G383" s="169"/>
      <c r="H383" s="169"/>
      <c r="I383" s="12"/>
      <c r="J383" s="145">
        <f t="shared" ref="J383:L386" si="145">J384</f>
        <v>2622.3</v>
      </c>
      <c r="K383" s="145">
        <f t="shared" si="145"/>
        <v>2078.5</v>
      </c>
      <c r="L383" s="145">
        <f t="shared" si="145"/>
        <v>1778.5</v>
      </c>
    </row>
    <row r="384" spans="1:12" ht="51">
      <c r="A384" s="146" t="s">
        <v>180</v>
      </c>
      <c r="B384" s="144" t="s">
        <v>172</v>
      </c>
      <c r="C384" s="144" t="s">
        <v>106</v>
      </c>
      <c r="D384" s="144" t="s">
        <v>17</v>
      </c>
      <c r="E384" s="169"/>
      <c r="F384" s="169"/>
      <c r="G384" s="169"/>
      <c r="H384" s="169"/>
      <c r="I384" s="12"/>
      <c r="J384" s="145">
        <f>J385</f>
        <v>2622.3</v>
      </c>
      <c r="K384" s="145">
        <f>K385</f>
        <v>2078.5</v>
      </c>
      <c r="L384" s="145">
        <f>L385</f>
        <v>1778.5</v>
      </c>
    </row>
    <row r="385" spans="1:12" ht="140.25">
      <c r="A385" s="146" t="s">
        <v>553</v>
      </c>
      <c r="B385" s="144" t="s">
        <v>172</v>
      </c>
      <c r="C385" s="144" t="s">
        <v>106</v>
      </c>
      <c r="D385" s="144" t="s">
        <v>17</v>
      </c>
      <c r="E385" s="169" t="s">
        <v>114</v>
      </c>
      <c r="F385" s="169" t="s">
        <v>258</v>
      </c>
      <c r="G385" s="169"/>
      <c r="H385" s="169"/>
      <c r="I385" s="12"/>
      <c r="J385" s="145">
        <f>J386+J394</f>
        <v>2622.3</v>
      </c>
      <c r="K385" s="145">
        <f t="shared" ref="K385:L385" si="146">K386+K394</f>
        <v>2078.5</v>
      </c>
      <c r="L385" s="145">
        <f t="shared" si="146"/>
        <v>1778.5</v>
      </c>
    </row>
    <row r="386" spans="1:12" ht="51">
      <c r="A386" s="146" t="s">
        <v>533</v>
      </c>
      <c r="B386" s="144" t="s">
        <v>172</v>
      </c>
      <c r="C386" s="144" t="s">
        <v>106</v>
      </c>
      <c r="D386" s="144" t="s">
        <v>17</v>
      </c>
      <c r="E386" s="169" t="s">
        <v>114</v>
      </c>
      <c r="F386" s="169" t="s">
        <v>258</v>
      </c>
      <c r="G386" s="169" t="s">
        <v>77</v>
      </c>
      <c r="H386" s="169"/>
      <c r="I386" s="12"/>
      <c r="J386" s="145">
        <f t="shared" si="145"/>
        <v>2587.5</v>
      </c>
      <c r="K386" s="145">
        <f t="shared" si="145"/>
        <v>2078.5</v>
      </c>
      <c r="L386" s="145">
        <f t="shared" si="145"/>
        <v>1778.5</v>
      </c>
    </row>
    <row r="387" spans="1:12" ht="51">
      <c r="A387" s="146" t="s">
        <v>182</v>
      </c>
      <c r="B387" s="144" t="s">
        <v>172</v>
      </c>
      <c r="C387" s="144" t="s">
        <v>106</v>
      </c>
      <c r="D387" s="144" t="s">
        <v>17</v>
      </c>
      <c r="E387" s="169" t="s">
        <v>114</v>
      </c>
      <c r="F387" s="169" t="s">
        <v>258</v>
      </c>
      <c r="G387" s="169" t="s">
        <v>77</v>
      </c>
      <c r="H387" s="169" t="s">
        <v>284</v>
      </c>
      <c r="I387" s="12"/>
      <c r="J387" s="145">
        <f>J388+J390+J392</f>
        <v>2587.5</v>
      </c>
      <c r="K387" s="145">
        <f t="shared" ref="K387:L387" si="147">K388+K390</f>
        <v>2078.5</v>
      </c>
      <c r="L387" s="145">
        <f t="shared" si="147"/>
        <v>1778.5</v>
      </c>
    </row>
    <row r="388" spans="1:12" ht="89.25">
      <c r="A388" s="146" t="s">
        <v>80</v>
      </c>
      <c r="B388" s="144" t="s">
        <v>172</v>
      </c>
      <c r="C388" s="144" t="s">
        <v>106</v>
      </c>
      <c r="D388" s="144" t="s">
        <v>17</v>
      </c>
      <c r="E388" s="169" t="s">
        <v>114</v>
      </c>
      <c r="F388" s="169" t="s">
        <v>258</v>
      </c>
      <c r="G388" s="169" t="s">
        <v>77</v>
      </c>
      <c r="H388" s="169" t="s">
        <v>284</v>
      </c>
      <c r="I388" s="12" t="s">
        <v>225</v>
      </c>
      <c r="J388" s="145">
        <f>J389</f>
        <v>2430</v>
      </c>
      <c r="K388" s="145">
        <f>K389</f>
        <v>1988.2</v>
      </c>
      <c r="L388" s="145">
        <f>L389</f>
        <v>1688.2</v>
      </c>
    </row>
    <row r="389" spans="1:12" ht="25.5">
      <c r="A389" s="146" t="s">
        <v>177</v>
      </c>
      <c r="B389" s="144" t="s">
        <v>172</v>
      </c>
      <c r="C389" s="144" t="s">
        <v>106</v>
      </c>
      <c r="D389" s="144" t="s">
        <v>17</v>
      </c>
      <c r="E389" s="169" t="s">
        <v>114</v>
      </c>
      <c r="F389" s="169" t="s">
        <v>258</v>
      </c>
      <c r="G389" s="169" t="s">
        <v>77</v>
      </c>
      <c r="H389" s="169" t="s">
        <v>284</v>
      </c>
      <c r="I389" s="12" t="s">
        <v>245</v>
      </c>
      <c r="J389" s="145">
        <v>2430</v>
      </c>
      <c r="K389" s="145">
        <v>1988.2</v>
      </c>
      <c r="L389" s="145">
        <v>1688.2</v>
      </c>
    </row>
    <row r="390" spans="1:12" ht="50.25" customHeight="1">
      <c r="A390" s="146" t="s">
        <v>86</v>
      </c>
      <c r="B390" s="144" t="s">
        <v>172</v>
      </c>
      <c r="C390" s="144" t="s">
        <v>106</v>
      </c>
      <c r="D390" s="144" t="s">
        <v>17</v>
      </c>
      <c r="E390" s="169" t="s">
        <v>114</v>
      </c>
      <c r="F390" s="169" t="s">
        <v>258</v>
      </c>
      <c r="G390" s="169" t="s">
        <v>77</v>
      </c>
      <c r="H390" s="169" t="s">
        <v>284</v>
      </c>
      <c r="I390" s="12" t="s">
        <v>227</v>
      </c>
      <c r="J390" s="145">
        <f t="shared" ref="J390:L390" si="148">J391</f>
        <v>157.4</v>
      </c>
      <c r="K390" s="145">
        <f t="shared" si="148"/>
        <v>90.3</v>
      </c>
      <c r="L390" s="145">
        <f t="shared" si="148"/>
        <v>90.3</v>
      </c>
    </row>
    <row r="391" spans="1:12" ht="38.25">
      <c r="A391" s="146" t="s">
        <v>87</v>
      </c>
      <c r="B391" s="144" t="s">
        <v>172</v>
      </c>
      <c r="C391" s="144" t="s">
        <v>106</v>
      </c>
      <c r="D391" s="144" t="s">
        <v>17</v>
      </c>
      <c r="E391" s="169" t="s">
        <v>114</v>
      </c>
      <c r="F391" s="169" t="s">
        <v>258</v>
      </c>
      <c r="G391" s="169" t="s">
        <v>77</v>
      </c>
      <c r="H391" s="169" t="s">
        <v>284</v>
      </c>
      <c r="I391" s="12" t="s">
        <v>228</v>
      </c>
      <c r="J391" s="145">
        <v>157.4</v>
      </c>
      <c r="K391" s="145">
        <v>90.3</v>
      </c>
      <c r="L391" s="145">
        <v>90.3</v>
      </c>
    </row>
    <row r="392" spans="1:12">
      <c r="A392" s="146" t="s">
        <v>93</v>
      </c>
      <c r="B392" s="144" t="s">
        <v>172</v>
      </c>
      <c r="C392" s="144" t="s">
        <v>106</v>
      </c>
      <c r="D392" s="144" t="s">
        <v>17</v>
      </c>
      <c r="E392" s="169" t="s">
        <v>114</v>
      </c>
      <c r="F392" s="169" t="s">
        <v>258</v>
      </c>
      <c r="G392" s="169" t="s">
        <v>77</v>
      </c>
      <c r="H392" s="169" t="s">
        <v>284</v>
      </c>
      <c r="I392" s="12" t="s">
        <v>229</v>
      </c>
      <c r="J392" s="145">
        <f>J393</f>
        <v>0.1</v>
      </c>
      <c r="K392" s="145">
        <f t="shared" ref="K392:L392" si="149">K393</f>
        <v>0</v>
      </c>
      <c r="L392" s="145">
        <f t="shared" si="149"/>
        <v>0</v>
      </c>
    </row>
    <row r="393" spans="1:12" ht="25.5">
      <c r="A393" s="146" t="s">
        <v>94</v>
      </c>
      <c r="B393" s="144" t="s">
        <v>172</v>
      </c>
      <c r="C393" s="144" t="s">
        <v>106</v>
      </c>
      <c r="D393" s="144" t="s">
        <v>17</v>
      </c>
      <c r="E393" s="169" t="s">
        <v>114</v>
      </c>
      <c r="F393" s="169" t="s">
        <v>258</v>
      </c>
      <c r="G393" s="169" t="s">
        <v>77</v>
      </c>
      <c r="H393" s="169" t="s">
        <v>284</v>
      </c>
      <c r="I393" s="12" t="s">
        <v>230</v>
      </c>
      <c r="J393" s="145">
        <v>0.1</v>
      </c>
      <c r="K393" s="145">
        <v>0</v>
      </c>
      <c r="L393" s="145">
        <v>0</v>
      </c>
    </row>
    <row r="394" spans="1:12" ht="51">
      <c r="A394" s="146" t="s">
        <v>568</v>
      </c>
      <c r="B394" s="144" t="s">
        <v>172</v>
      </c>
      <c r="C394" s="144" t="s">
        <v>106</v>
      </c>
      <c r="D394" s="144" t="s">
        <v>17</v>
      </c>
      <c r="E394" s="169" t="s">
        <v>114</v>
      </c>
      <c r="F394" s="169" t="s">
        <v>258</v>
      </c>
      <c r="G394" s="169" t="s">
        <v>17</v>
      </c>
      <c r="H394" s="169"/>
      <c r="I394" s="12"/>
      <c r="J394" s="145">
        <f>J395+J398</f>
        <v>34.799999999999997</v>
      </c>
      <c r="K394" s="145">
        <f t="shared" ref="K394:L394" si="150">K395+K398</f>
        <v>0</v>
      </c>
      <c r="L394" s="145">
        <f t="shared" si="150"/>
        <v>0</v>
      </c>
    </row>
    <row r="395" spans="1:12" ht="25.5">
      <c r="A395" s="146" t="s">
        <v>566</v>
      </c>
      <c r="B395" s="144" t="s">
        <v>172</v>
      </c>
      <c r="C395" s="144" t="s">
        <v>106</v>
      </c>
      <c r="D395" s="144" t="s">
        <v>17</v>
      </c>
      <c r="E395" s="169" t="s">
        <v>114</v>
      </c>
      <c r="F395" s="169" t="s">
        <v>258</v>
      </c>
      <c r="G395" s="169" t="s">
        <v>17</v>
      </c>
      <c r="H395" s="169" t="s">
        <v>567</v>
      </c>
      <c r="I395" s="12"/>
      <c r="J395" s="145">
        <f t="shared" ref="J395:L396" si="151">J396</f>
        <v>9.8000000000000007</v>
      </c>
      <c r="K395" s="145">
        <f t="shared" si="151"/>
        <v>0</v>
      </c>
      <c r="L395" s="145">
        <f t="shared" si="151"/>
        <v>0</v>
      </c>
    </row>
    <row r="396" spans="1:12" ht="38.25">
      <c r="A396" s="146" t="s">
        <v>86</v>
      </c>
      <c r="B396" s="144" t="s">
        <v>172</v>
      </c>
      <c r="C396" s="144" t="s">
        <v>106</v>
      </c>
      <c r="D396" s="144" t="s">
        <v>17</v>
      </c>
      <c r="E396" s="169" t="s">
        <v>114</v>
      </c>
      <c r="F396" s="169" t="s">
        <v>258</v>
      </c>
      <c r="G396" s="169" t="s">
        <v>17</v>
      </c>
      <c r="H396" s="169" t="s">
        <v>567</v>
      </c>
      <c r="I396" s="12" t="s">
        <v>227</v>
      </c>
      <c r="J396" s="145">
        <f t="shared" si="151"/>
        <v>9.8000000000000007</v>
      </c>
      <c r="K396" s="145">
        <f t="shared" si="151"/>
        <v>0</v>
      </c>
      <c r="L396" s="145">
        <f t="shared" si="151"/>
        <v>0</v>
      </c>
    </row>
    <row r="397" spans="1:12" ht="38.25">
      <c r="A397" s="146" t="s">
        <v>87</v>
      </c>
      <c r="B397" s="144" t="s">
        <v>172</v>
      </c>
      <c r="C397" s="144" t="s">
        <v>106</v>
      </c>
      <c r="D397" s="144" t="s">
        <v>17</v>
      </c>
      <c r="E397" s="169" t="s">
        <v>114</v>
      </c>
      <c r="F397" s="169" t="s">
        <v>258</v>
      </c>
      <c r="G397" s="169" t="s">
        <v>17</v>
      </c>
      <c r="H397" s="169" t="s">
        <v>567</v>
      </c>
      <c r="I397" s="12" t="s">
        <v>228</v>
      </c>
      <c r="J397" s="145">
        <v>9.8000000000000007</v>
      </c>
      <c r="K397" s="145">
        <v>0</v>
      </c>
      <c r="L397" s="145">
        <v>0</v>
      </c>
    </row>
    <row r="398" spans="1:12" ht="38.25">
      <c r="A398" s="146" t="s">
        <v>570</v>
      </c>
      <c r="B398" s="144" t="s">
        <v>172</v>
      </c>
      <c r="C398" s="144" t="s">
        <v>106</v>
      </c>
      <c r="D398" s="144" t="s">
        <v>17</v>
      </c>
      <c r="E398" s="169" t="s">
        <v>114</v>
      </c>
      <c r="F398" s="169" t="s">
        <v>258</v>
      </c>
      <c r="G398" s="169" t="s">
        <v>17</v>
      </c>
      <c r="H398" s="169" t="s">
        <v>569</v>
      </c>
      <c r="I398" s="12"/>
      <c r="J398" s="145">
        <f t="shared" ref="J398:L399" si="152">J399</f>
        <v>25</v>
      </c>
      <c r="K398" s="145">
        <f t="shared" si="152"/>
        <v>0</v>
      </c>
      <c r="L398" s="145">
        <f t="shared" si="152"/>
        <v>0</v>
      </c>
    </row>
    <row r="399" spans="1:12" ht="38.25">
      <c r="A399" s="146" t="s">
        <v>86</v>
      </c>
      <c r="B399" s="144" t="s">
        <v>172</v>
      </c>
      <c r="C399" s="144" t="s">
        <v>106</v>
      </c>
      <c r="D399" s="144" t="s">
        <v>17</v>
      </c>
      <c r="E399" s="169" t="s">
        <v>114</v>
      </c>
      <c r="F399" s="169" t="s">
        <v>258</v>
      </c>
      <c r="G399" s="169" t="s">
        <v>17</v>
      </c>
      <c r="H399" s="169" t="s">
        <v>569</v>
      </c>
      <c r="I399" s="12" t="s">
        <v>227</v>
      </c>
      <c r="J399" s="145">
        <f t="shared" si="152"/>
        <v>25</v>
      </c>
      <c r="K399" s="145">
        <f t="shared" si="152"/>
        <v>0</v>
      </c>
      <c r="L399" s="145">
        <f t="shared" si="152"/>
        <v>0</v>
      </c>
    </row>
    <row r="400" spans="1:12" ht="38.25">
      <c r="A400" s="146" t="s">
        <v>87</v>
      </c>
      <c r="B400" s="144" t="s">
        <v>172</v>
      </c>
      <c r="C400" s="144" t="s">
        <v>106</v>
      </c>
      <c r="D400" s="144" t="s">
        <v>17</v>
      </c>
      <c r="E400" s="169" t="s">
        <v>114</v>
      </c>
      <c r="F400" s="169" t="s">
        <v>258</v>
      </c>
      <c r="G400" s="169" t="s">
        <v>17</v>
      </c>
      <c r="H400" s="169" t="s">
        <v>569</v>
      </c>
      <c r="I400" s="12" t="s">
        <v>228</v>
      </c>
      <c r="J400" s="145">
        <v>25</v>
      </c>
      <c r="K400" s="145">
        <v>0</v>
      </c>
      <c r="L400" s="145">
        <v>0</v>
      </c>
    </row>
    <row r="401" spans="1:12">
      <c r="A401" s="146" t="s">
        <v>183</v>
      </c>
      <c r="B401" s="144" t="s">
        <v>172</v>
      </c>
      <c r="C401" s="144" t="s">
        <v>99</v>
      </c>
      <c r="D401" s="144"/>
      <c r="E401" s="169"/>
      <c r="F401" s="169"/>
      <c r="G401" s="169"/>
      <c r="H401" s="169"/>
      <c r="I401" s="12"/>
      <c r="J401" s="145">
        <f>J402+J411+J433+J449+J456</f>
        <v>339286</v>
      </c>
      <c r="K401" s="145">
        <f>K402+K411+K433+K449+K456</f>
        <v>285203.3</v>
      </c>
      <c r="L401" s="145">
        <f>L402+L411+L433+L449+L456</f>
        <v>278023.49999999994</v>
      </c>
    </row>
    <row r="402" spans="1:12">
      <c r="A402" s="146" t="s">
        <v>184</v>
      </c>
      <c r="B402" s="144" t="s">
        <v>172</v>
      </c>
      <c r="C402" s="144" t="s">
        <v>99</v>
      </c>
      <c r="D402" s="144" t="s">
        <v>75</v>
      </c>
      <c r="E402" s="169"/>
      <c r="F402" s="169"/>
      <c r="G402" s="169"/>
      <c r="H402" s="169"/>
      <c r="I402" s="12"/>
      <c r="J402" s="145">
        <f t="shared" ref="J402:L403" si="153">J403</f>
        <v>91410.400000000009</v>
      </c>
      <c r="K402" s="145">
        <f t="shared" si="153"/>
        <v>74491.8</v>
      </c>
      <c r="L402" s="145">
        <f t="shared" si="153"/>
        <v>73852</v>
      </c>
    </row>
    <row r="403" spans="1:12" ht="51">
      <c r="A403" s="146" t="s">
        <v>471</v>
      </c>
      <c r="B403" s="144" t="s">
        <v>172</v>
      </c>
      <c r="C403" s="144" t="s">
        <v>99</v>
      </c>
      <c r="D403" s="144" t="s">
        <v>75</v>
      </c>
      <c r="E403" s="169" t="s">
        <v>77</v>
      </c>
      <c r="F403" s="169" t="s">
        <v>258</v>
      </c>
      <c r="G403" s="169"/>
      <c r="H403" s="169"/>
      <c r="I403" s="12"/>
      <c r="J403" s="145">
        <f t="shared" si="153"/>
        <v>91410.400000000009</v>
      </c>
      <c r="K403" s="145">
        <f t="shared" si="153"/>
        <v>74491.8</v>
      </c>
      <c r="L403" s="145">
        <f t="shared" si="153"/>
        <v>73852</v>
      </c>
    </row>
    <row r="404" spans="1:12" ht="25.5">
      <c r="A404" s="146" t="s">
        <v>185</v>
      </c>
      <c r="B404" s="144" t="s">
        <v>172</v>
      </c>
      <c r="C404" s="144" t="s">
        <v>99</v>
      </c>
      <c r="D404" s="144" t="s">
        <v>75</v>
      </c>
      <c r="E404" s="169" t="s">
        <v>77</v>
      </c>
      <c r="F404" s="169" t="s">
        <v>258</v>
      </c>
      <c r="G404" s="169" t="s">
        <v>75</v>
      </c>
      <c r="H404" s="169"/>
      <c r="I404" s="12"/>
      <c r="J404" s="145">
        <f>J405+J408</f>
        <v>91410.400000000009</v>
      </c>
      <c r="K404" s="145">
        <f>K405+K408</f>
        <v>74491.8</v>
      </c>
      <c r="L404" s="145">
        <f>L405+L408</f>
        <v>73852</v>
      </c>
    </row>
    <row r="405" spans="1:12" ht="25.5">
      <c r="A405" s="146" t="s">
        <v>187</v>
      </c>
      <c r="B405" s="144" t="s">
        <v>172</v>
      </c>
      <c r="C405" s="144" t="s">
        <v>99</v>
      </c>
      <c r="D405" s="144" t="s">
        <v>75</v>
      </c>
      <c r="E405" s="169" t="s">
        <v>77</v>
      </c>
      <c r="F405" s="169" t="s">
        <v>258</v>
      </c>
      <c r="G405" s="169" t="s">
        <v>75</v>
      </c>
      <c r="H405" s="169" t="s">
        <v>285</v>
      </c>
      <c r="I405" s="12"/>
      <c r="J405" s="145">
        <f t="shared" ref="J405:L406" si="154">J406</f>
        <v>18694.3</v>
      </c>
      <c r="K405" s="145">
        <f t="shared" si="154"/>
        <v>17340</v>
      </c>
      <c r="L405" s="145">
        <f t="shared" si="154"/>
        <v>13340</v>
      </c>
    </row>
    <row r="406" spans="1:12" ht="42.75" customHeight="1">
      <c r="A406" s="161" t="s">
        <v>144</v>
      </c>
      <c r="B406" s="144" t="s">
        <v>172</v>
      </c>
      <c r="C406" s="144" t="s">
        <v>99</v>
      </c>
      <c r="D406" s="144" t="s">
        <v>75</v>
      </c>
      <c r="E406" s="169" t="s">
        <v>77</v>
      </c>
      <c r="F406" s="169" t="s">
        <v>258</v>
      </c>
      <c r="G406" s="169" t="s">
        <v>75</v>
      </c>
      <c r="H406" s="169" t="s">
        <v>285</v>
      </c>
      <c r="I406" s="12" t="s">
        <v>238</v>
      </c>
      <c r="J406" s="145">
        <f t="shared" si="154"/>
        <v>18694.3</v>
      </c>
      <c r="K406" s="145">
        <f t="shared" si="154"/>
        <v>17340</v>
      </c>
      <c r="L406" s="145">
        <f t="shared" si="154"/>
        <v>13340</v>
      </c>
    </row>
    <row r="407" spans="1:12">
      <c r="A407" s="146" t="s">
        <v>186</v>
      </c>
      <c r="B407" s="144" t="s">
        <v>172</v>
      </c>
      <c r="C407" s="144" t="s">
        <v>99</v>
      </c>
      <c r="D407" s="144" t="s">
        <v>75</v>
      </c>
      <c r="E407" s="169" t="s">
        <v>77</v>
      </c>
      <c r="F407" s="169" t="s">
        <v>258</v>
      </c>
      <c r="G407" s="169" t="s">
        <v>75</v>
      </c>
      <c r="H407" s="169" t="s">
        <v>285</v>
      </c>
      <c r="I407" s="12" t="s">
        <v>246</v>
      </c>
      <c r="J407" s="145">
        <v>18694.3</v>
      </c>
      <c r="K407" s="145">
        <v>17340</v>
      </c>
      <c r="L407" s="145">
        <v>13340</v>
      </c>
    </row>
    <row r="408" spans="1:12" ht="199.5" customHeight="1">
      <c r="A408" s="162" t="s">
        <v>54</v>
      </c>
      <c r="B408" s="144" t="s">
        <v>172</v>
      </c>
      <c r="C408" s="144" t="s">
        <v>99</v>
      </c>
      <c r="D408" s="144" t="s">
        <v>75</v>
      </c>
      <c r="E408" s="169" t="s">
        <v>77</v>
      </c>
      <c r="F408" s="169" t="s">
        <v>258</v>
      </c>
      <c r="G408" s="169" t="s">
        <v>75</v>
      </c>
      <c r="H408" s="169" t="s">
        <v>286</v>
      </c>
      <c r="I408" s="12"/>
      <c r="J408" s="145">
        <f t="shared" ref="J408:L409" si="155">J409</f>
        <v>72716.100000000006</v>
      </c>
      <c r="K408" s="145">
        <f t="shared" si="155"/>
        <v>57151.8</v>
      </c>
      <c r="L408" s="145">
        <f t="shared" si="155"/>
        <v>60512</v>
      </c>
    </row>
    <row r="409" spans="1:12" ht="44.25" customHeight="1">
      <c r="A409" s="161" t="s">
        <v>144</v>
      </c>
      <c r="B409" s="144" t="s">
        <v>172</v>
      </c>
      <c r="C409" s="144" t="s">
        <v>99</v>
      </c>
      <c r="D409" s="144" t="s">
        <v>75</v>
      </c>
      <c r="E409" s="169" t="s">
        <v>77</v>
      </c>
      <c r="F409" s="169" t="s">
        <v>258</v>
      </c>
      <c r="G409" s="169" t="s">
        <v>75</v>
      </c>
      <c r="H409" s="169" t="s">
        <v>286</v>
      </c>
      <c r="I409" s="12" t="s">
        <v>238</v>
      </c>
      <c r="J409" s="145">
        <f t="shared" si="155"/>
        <v>72716.100000000006</v>
      </c>
      <c r="K409" s="145">
        <f t="shared" si="155"/>
        <v>57151.8</v>
      </c>
      <c r="L409" s="145">
        <f t="shared" si="155"/>
        <v>60512</v>
      </c>
    </row>
    <row r="410" spans="1:12">
      <c r="A410" s="146" t="s">
        <v>186</v>
      </c>
      <c r="B410" s="144" t="s">
        <v>172</v>
      </c>
      <c r="C410" s="144" t="s">
        <v>99</v>
      </c>
      <c r="D410" s="144" t="s">
        <v>75</v>
      </c>
      <c r="E410" s="169" t="s">
        <v>77</v>
      </c>
      <c r="F410" s="169" t="s">
        <v>258</v>
      </c>
      <c r="G410" s="169" t="s">
        <v>75</v>
      </c>
      <c r="H410" s="169" t="s">
        <v>286</v>
      </c>
      <c r="I410" s="12" t="s">
        <v>246</v>
      </c>
      <c r="J410" s="145">
        <v>72716.100000000006</v>
      </c>
      <c r="K410" s="145">
        <v>57151.8</v>
      </c>
      <c r="L410" s="145">
        <v>60512</v>
      </c>
    </row>
    <row r="411" spans="1:12">
      <c r="A411" s="146" t="s">
        <v>188</v>
      </c>
      <c r="B411" s="144" t="s">
        <v>172</v>
      </c>
      <c r="C411" s="144" t="s">
        <v>99</v>
      </c>
      <c r="D411" s="144" t="s">
        <v>77</v>
      </c>
      <c r="E411" s="169"/>
      <c r="F411" s="169"/>
      <c r="G411" s="169"/>
      <c r="H411" s="169"/>
      <c r="I411" s="12"/>
      <c r="J411" s="176">
        <f t="shared" ref="J411:L421" si="156">J412</f>
        <v>213238.9</v>
      </c>
      <c r="K411" s="145">
        <f t="shared" si="156"/>
        <v>179266.2</v>
      </c>
      <c r="L411" s="145">
        <f t="shared" si="156"/>
        <v>181832.59999999998</v>
      </c>
    </row>
    <row r="412" spans="1:12" ht="51">
      <c r="A412" s="146" t="s">
        <v>471</v>
      </c>
      <c r="B412" s="144" t="s">
        <v>172</v>
      </c>
      <c r="C412" s="144" t="s">
        <v>99</v>
      </c>
      <c r="D412" s="144" t="s">
        <v>77</v>
      </c>
      <c r="E412" s="169" t="s">
        <v>77</v>
      </c>
      <c r="F412" s="169" t="s">
        <v>258</v>
      </c>
      <c r="G412" s="169"/>
      <c r="H412" s="169"/>
      <c r="I412" s="12"/>
      <c r="J412" s="176">
        <f>J413+J429</f>
        <v>213238.9</v>
      </c>
      <c r="K412" s="176">
        <f t="shared" ref="K412:L412" si="157">K413+K429</f>
        <v>179266.2</v>
      </c>
      <c r="L412" s="176">
        <f t="shared" si="157"/>
        <v>181832.59999999998</v>
      </c>
    </row>
    <row r="413" spans="1:12" ht="25.5">
      <c r="A413" s="146" t="s">
        <v>189</v>
      </c>
      <c r="B413" s="144" t="s">
        <v>172</v>
      </c>
      <c r="C413" s="144" t="s">
        <v>99</v>
      </c>
      <c r="D413" s="144" t="s">
        <v>77</v>
      </c>
      <c r="E413" s="169" t="s">
        <v>77</v>
      </c>
      <c r="F413" s="169" t="s">
        <v>258</v>
      </c>
      <c r="G413" s="169" t="s">
        <v>77</v>
      </c>
      <c r="H413" s="169"/>
      <c r="I413" s="12"/>
      <c r="J413" s="176">
        <f>J417+J420+J423+J426+J414</f>
        <v>211531.19999999998</v>
      </c>
      <c r="K413" s="176">
        <f t="shared" ref="K413:L413" si="158">K417+K420+K423+K426+K414</f>
        <v>177558.5</v>
      </c>
      <c r="L413" s="176">
        <f t="shared" si="158"/>
        <v>179839.69999999998</v>
      </c>
    </row>
    <row r="414" spans="1:12" ht="127.5">
      <c r="A414" s="333" t="s">
        <v>597</v>
      </c>
      <c r="B414" s="334" t="s">
        <v>172</v>
      </c>
      <c r="C414" s="334" t="s">
        <v>99</v>
      </c>
      <c r="D414" s="334" t="s">
        <v>77</v>
      </c>
      <c r="E414" s="335" t="s">
        <v>77</v>
      </c>
      <c r="F414" s="335" t="s">
        <v>258</v>
      </c>
      <c r="G414" s="335" t="s">
        <v>77</v>
      </c>
      <c r="H414" s="335" t="s">
        <v>596</v>
      </c>
      <c r="I414" s="336"/>
      <c r="J414" s="358">
        <f>J415</f>
        <v>260.39999999999998</v>
      </c>
      <c r="K414" s="358">
        <f t="shared" ref="K414:L415" si="159">K415</f>
        <v>0</v>
      </c>
      <c r="L414" s="358">
        <f t="shared" si="159"/>
        <v>0</v>
      </c>
    </row>
    <row r="415" spans="1:12" ht="51">
      <c r="A415" s="359" t="s">
        <v>144</v>
      </c>
      <c r="B415" s="334" t="s">
        <v>172</v>
      </c>
      <c r="C415" s="334" t="s">
        <v>99</v>
      </c>
      <c r="D415" s="334" t="s">
        <v>77</v>
      </c>
      <c r="E415" s="335" t="s">
        <v>77</v>
      </c>
      <c r="F415" s="335" t="s">
        <v>258</v>
      </c>
      <c r="G415" s="335" t="s">
        <v>77</v>
      </c>
      <c r="H415" s="335" t="s">
        <v>596</v>
      </c>
      <c r="I415" s="336" t="s">
        <v>238</v>
      </c>
      <c r="J415" s="358">
        <f>J416</f>
        <v>260.39999999999998</v>
      </c>
      <c r="K415" s="358">
        <f t="shared" si="159"/>
        <v>0</v>
      </c>
      <c r="L415" s="358">
        <f t="shared" si="159"/>
        <v>0</v>
      </c>
    </row>
    <row r="416" spans="1:12">
      <c r="A416" s="333" t="s">
        <v>186</v>
      </c>
      <c r="B416" s="334" t="s">
        <v>172</v>
      </c>
      <c r="C416" s="334" t="s">
        <v>99</v>
      </c>
      <c r="D416" s="334" t="s">
        <v>77</v>
      </c>
      <c r="E416" s="335" t="s">
        <v>77</v>
      </c>
      <c r="F416" s="335" t="s">
        <v>258</v>
      </c>
      <c r="G416" s="335" t="s">
        <v>77</v>
      </c>
      <c r="H416" s="335" t="s">
        <v>596</v>
      </c>
      <c r="I416" s="336" t="s">
        <v>246</v>
      </c>
      <c r="J416" s="358">
        <v>260.39999999999998</v>
      </c>
      <c r="K416" s="358">
        <v>0</v>
      </c>
      <c r="L416" s="358">
        <v>0</v>
      </c>
    </row>
    <row r="417" spans="1:12" ht="69" customHeight="1">
      <c r="A417" s="146" t="s">
        <v>428</v>
      </c>
      <c r="B417" s="144" t="s">
        <v>172</v>
      </c>
      <c r="C417" s="144" t="s">
        <v>99</v>
      </c>
      <c r="D417" s="144" t="s">
        <v>77</v>
      </c>
      <c r="E417" s="169" t="s">
        <v>77</v>
      </c>
      <c r="F417" s="169" t="s">
        <v>258</v>
      </c>
      <c r="G417" s="169" t="s">
        <v>77</v>
      </c>
      <c r="H417" s="169" t="s">
        <v>419</v>
      </c>
      <c r="I417" s="12"/>
      <c r="J417" s="176">
        <f t="shared" ref="J417:L418" si="160">J418</f>
        <v>18117.599999999999</v>
      </c>
      <c r="K417" s="145">
        <f t="shared" si="160"/>
        <v>9979.7000000000007</v>
      </c>
      <c r="L417" s="145">
        <f t="shared" si="160"/>
        <v>9979.7000000000007</v>
      </c>
    </row>
    <row r="418" spans="1:12" ht="43.5" customHeight="1">
      <c r="A418" s="161" t="s">
        <v>144</v>
      </c>
      <c r="B418" s="144" t="s">
        <v>172</v>
      </c>
      <c r="C418" s="144" t="s">
        <v>99</v>
      </c>
      <c r="D418" s="144" t="s">
        <v>77</v>
      </c>
      <c r="E418" s="169" t="s">
        <v>77</v>
      </c>
      <c r="F418" s="169" t="s">
        <v>258</v>
      </c>
      <c r="G418" s="169" t="s">
        <v>77</v>
      </c>
      <c r="H418" s="169" t="s">
        <v>419</v>
      </c>
      <c r="I418" s="12" t="s">
        <v>238</v>
      </c>
      <c r="J418" s="176">
        <f t="shared" si="160"/>
        <v>18117.599999999999</v>
      </c>
      <c r="K418" s="145">
        <f t="shared" si="160"/>
        <v>9979.7000000000007</v>
      </c>
      <c r="L418" s="145">
        <f t="shared" si="160"/>
        <v>9979.7000000000007</v>
      </c>
    </row>
    <row r="419" spans="1:12">
      <c r="A419" s="146" t="s">
        <v>186</v>
      </c>
      <c r="B419" s="144" t="s">
        <v>172</v>
      </c>
      <c r="C419" s="144" t="s">
        <v>99</v>
      </c>
      <c r="D419" s="144" t="s">
        <v>77</v>
      </c>
      <c r="E419" s="169" t="s">
        <v>77</v>
      </c>
      <c r="F419" s="169" t="s">
        <v>258</v>
      </c>
      <c r="G419" s="169" t="s">
        <v>77</v>
      </c>
      <c r="H419" s="169" t="s">
        <v>419</v>
      </c>
      <c r="I419" s="12" t="s">
        <v>246</v>
      </c>
      <c r="J419" s="176">
        <v>18117.599999999999</v>
      </c>
      <c r="K419" s="145">
        <v>9979.7000000000007</v>
      </c>
      <c r="L419" s="145">
        <v>9979.7000000000007</v>
      </c>
    </row>
    <row r="420" spans="1:12" ht="38.25">
      <c r="A420" s="146" t="s">
        <v>190</v>
      </c>
      <c r="B420" s="144" t="s">
        <v>172</v>
      </c>
      <c r="C420" s="144" t="s">
        <v>99</v>
      </c>
      <c r="D420" s="144" t="s">
        <v>77</v>
      </c>
      <c r="E420" s="169" t="s">
        <v>77</v>
      </c>
      <c r="F420" s="169" t="s">
        <v>258</v>
      </c>
      <c r="G420" s="169" t="s">
        <v>77</v>
      </c>
      <c r="H420" s="169" t="s">
        <v>287</v>
      </c>
      <c r="I420" s="12"/>
      <c r="J420" s="145">
        <f t="shared" si="156"/>
        <v>29564.799999999999</v>
      </c>
      <c r="K420" s="145">
        <f t="shared" si="156"/>
        <v>28371.1</v>
      </c>
      <c r="L420" s="145">
        <f t="shared" si="156"/>
        <v>14101.2</v>
      </c>
    </row>
    <row r="421" spans="1:12" ht="42.75" customHeight="1">
      <c r="A421" s="161" t="s">
        <v>144</v>
      </c>
      <c r="B421" s="144" t="s">
        <v>172</v>
      </c>
      <c r="C421" s="144" t="s">
        <v>99</v>
      </c>
      <c r="D421" s="144" t="s">
        <v>77</v>
      </c>
      <c r="E421" s="169" t="s">
        <v>77</v>
      </c>
      <c r="F421" s="169" t="s">
        <v>258</v>
      </c>
      <c r="G421" s="169" t="s">
        <v>77</v>
      </c>
      <c r="H421" s="169" t="s">
        <v>287</v>
      </c>
      <c r="I421" s="12" t="s">
        <v>238</v>
      </c>
      <c r="J421" s="145">
        <f t="shared" si="156"/>
        <v>29564.799999999999</v>
      </c>
      <c r="K421" s="145">
        <f t="shared" si="156"/>
        <v>28371.1</v>
      </c>
      <c r="L421" s="145">
        <f t="shared" si="156"/>
        <v>14101.2</v>
      </c>
    </row>
    <row r="422" spans="1:12">
      <c r="A422" s="146" t="s">
        <v>186</v>
      </c>
      <c r="B422" s="144" t="s">
        <v>172</v>
      </c>
      <c r="C422" s="144" t="s">
        <v>99</v>
      </c>
      <c r="D422" s="144" t="s">
        <v>77</v>
      </c>
      <c r="E422" s="169" t="s">
        <v>77</v>
      </c>
      <c r="F422" s="169" t="s">
        <v>258</v>
      </c>
      <c r="G422" s="169" t="s">
        <v>77</v>
      </c>
      <c r="H422" s="169" t="s">
        <v>287</v>
      </c>
      <c r="I422" s="12" t="s">
        <v>246</v>
      </c>
      <c r="J422" s="145">
        <v>29564.799999999999</v>
      </c>
      <c r="K422" s="145">
        <v>28371.1</v>
      </c>
      <c r="L422" s="145">
        <v>14101.2</v>
      </c>
    </row>
    <row r="423" spans="1:12" ht="229.5">
      <c r="A423" s="162" t="s">
        <v>53</v>
      </c>
      <c r="B423" s="144" t="s">
        <v>172</v>
      </c>
      <c r="C423" s="144" t="s">
        <v>99</v>
      </c>
      <c r="D423" s="144" t="s">
        <v>77</v>
      </c>
      <c r="E423" s="169" t="s">
        <v>77</v>
      </c>
      <c r="F423" s="169" t="s">
        <v>258</v>
      </c>
      <c r="G423" s="169" t="s">
        <v>77</v>
      </c>
      <c r="H423" s="169" t="s">
        <v>288</v>
      </c>
      <c r="I423" s="12"/>
      <c r="J423" s="147">
        <f>J424</f>
        <v>155199.29999999999</v>
      </c>
      <c r="K423" s="147">
        <f t="shared" ref="J423:L424" si="161">K424</f>
        <v>130950.7</v>
      </c>
      <c r="L423" s="147">
        <f t="shared" si="161"/>
        <v>147501.79999999999</v>
      </c>
    </row>
    <row r="424" spans="1:12" ht="43.5" customHeight="1">
      <c r="A424" s="161" t="s">
        <v>144</v>
      </c>
      <c r="B424" s="144" t="s">
        <v>172</v>
      </c>
      <c r="C424" s="144" t="s">
        <v>99</v>
      </c>
      <c r="D424" s="144" t="s">
        <v>77</v>
      </c>
      <c r="E424" s="169" t="s">
        <v>77</v>
      </c>
      <c r="F424" s="169" t="s">
        <v>258</v>
      </c>
      <c r="G424" s="169" t="s">
        <v>77</v>
      </c>
      <c r="H424" s="169" t="s">
        <v>288</v>
      </c>
      <c r="I424" s="12" t="s">
        <v>238</v>
      </c>
      <c r="J424" s="147">
        <f t="shared" si="161"/>
        <v>155199.29999999999</v>
      </c>
      <c r="K424" s="147">
        <f t="shared" si="161"/>
        <v>130950.7</v>
      </c>
      <c r="L424" s="147">
        <f t="shared" si="161"/>
        <v>147501.79999999999</v>
      </c>
    </row>
    <row r="425" spans="1:12">
      <c r="A425" s="146" t="s">
        <v>186</v>
      </c>
      <c r="B425" s="144" t="s">
        <v>172</v>
      </c>
      <c r="C425" s="144" t="s">
        <v>99</v>
      </c>
      <c r="D425" s="144" t="s">
        <v>77</v>
      </c>
      <c r="E425" s="169" t="s">
        <v>77</v>
      </c>
      <c r="F425" s="169" t="s">
        <v>258</v>
      </c>
      <c r="G425" s="169" t="s">
        <v>77</v>
      </c>
      <c r="H425" s="169" t="s">
        <v>288</v>
      </c>
      <c r="I425" s="12" t="s">
        <v>246</v>
      </c>
      <c r="J425" s="147">
        <v>155199.29999999999</v>
      </c>
      <c r="K425" s="147">
        <v>130950.7</v>
      </c>
      <c r="L425" s="147">
        <v>147501.79999999999</v>
      </c>
    </row>
    <row r="426" spans="1:12" ht="63.75">
      <c r="A426" s="146" t="s">
        <v>463</v>
      </c>
      <c r="B426" s="144" t="s">
        <v>191</v>
      </c>
      <c r="C426" s="144" t="s">
        <v>99</v>
      </c>
      <c r="D426" s="144" t="s">
        <v>77</v>
      </c>
      <c r="E426" s="169" t="s">
        <v>77</v>
      </c>
      <c r="F426" s="169" t="s">
        <v>258</v>
      </c>
      <c r="G426" s="169" t="s">
        <v>77</v>
      </c>
      <c r="H426" s="169" t="s">
        <v>289</v>
      </c>
      <c r="I426" s="12"/>
      <c r="J426" s="145">
        <f t="shared" ref="J426:L427" si="162">J427</f>
        <v>8389.1</v>
      </c>
      <c r="K426" s="145">
        <f t="shared" si="162"/>
        <v>8257</v>
      </c>
      <c r="L426" s="145">
        <f t="shared" si="162"/>
        <v>8257</v>
      </c>
    </row>
    <row r="427" spans="1:12" ht="51">
      <c r="A427" s="161" t="s">
        <v>144</v>
      </c>
      <c r="B427" s="144" t="s">
        <v>191</v>
      </c>
      <c r="C427" s="144" t="s">
        <v>99</v>
      </c>
      <c r="D427" s="144" t="s">
        <v>77</v>
      </c>
      <c r="E427" s="169" t="s">
        <v>77</v>
      </c>
      <c r="F427" s="169" t="s">
        <v>258</v>
      </c>
      <c r="G427" s="169" t="s">
        <v>77</v>
      </c>
      <c r="H427" s="169" t="s">
        <v>289</v>
      </c>
      <c r="I427" s="12" t="s">
        <v>238</v>
      </c>
      <c r="J427" s="145">
        <f t="shared" si="162"/>
        <v>8389.1</v>
      </c>
      <c r="K427" s="145">
        <f t="shared" si="162"/>
        <v>8257</v>
      </c>
      <c r="L427" s="145">
        <f t="shared" si="162"/>
        <v>8257</v>
      </c>
    </row>
    <row r="428" spans="1:12">
      <c r="A428" s="146" t="s">
        <v>186</v>
      </c>
      <c r="B428" s="144" t="s">
        <v>191</v>
      </c>
      <c r="C428" s="144" t="s">
        <v>99</v>
      </c>
      <c r="D428" s="144" t="s">
        <v>77</v>
      </c>
      <c r="E428" s="169" t="s">
        <v>77</v>
      </c>
      <c r="F428" s="169" t="s">
        <v>258</v>
      </c>
      <c r="G428" s="169" t="s">
        <v>77</v>
      </c>
      <c r="H428" s="169" t="s">
        <v>289</v>
      </c>
      <c r="I428" s="12" t="s">
        <v>246</v>
      </c>
      <c r="J428" s="145">
        <v>8389.1</v>
      </c>
      <c r="K428" s="145">
        <v>8257</v>
      </c>
      <c r="L428" s="145">
        <v>8257</v>
      </c>
    </row>
    <row r="429" spans="1:12" ht="38.25">
      <c r="A429" s="146" t="s">
        <v>420</v>
      </c>
      <c r="B429" s="144" t="s">
        <v>191</v>
      </c>
      <c r="C429" s="144" t="s">
        <v>99</v>
      </c>
      <c r="D429" s="144" t="s">
        <v>77</v>
      </c>
      <c r="E429" s="169" t="s">
        <v>77</v>
      </c>
      <c r="F429" s="169" t="s">
        <v>258</v>
      </c>
      <c r="G429" s="169" t="s">
        <v>421</v>
      </c>
      <c r="H429" s="169"/>
      <c r="I429" s="12"/>
      <c r="J429" s="145">
        <f t="shared" ref="J429:L431" si="163">J430</f>
        <v>1707.7</v>
      </c>
      <c r="K429" s="145">
        <f t="shared" si="163"/>
        <v>1707.7</v>
      </c>
      <c r="L429" s="145">
        <f t="shared" si="163"/>
        <v>1992.9</v>
      </c>
    </row>
    <row r="430" spans="1:12" ht="89.25">
      <c r="A430" s="146" t="s">
        <v>422</v>
      </c>
      <c r="B430" s="144" t="s">
        <v>191</v>
      </c>
      <c r="C430" s="144" t="s">
        <v>99</v>
      </c>
      <c r="D430" s="144" t="s">
        <v>77</v>
      </c>
      <c r="E430" s="169" t="s">
        <v>77</v>
      </c>
      <c r="F430" s="169" t="s">
        <v>258</v>
      </c>
      <c r="G430" s="169" t="s">
        <v>421</v>
      </c>
      <c r="H430" s="169" t="s">
        <v>423</v>
      </c>
      <c r="I430" s="12"/>
      <c r="J430" s="145">
        <f t="shared" si="163"/>
        <v>1707.7</v>
      </c>
      <c r="K430" s="145">
        <f t="shared" si="163"/>
        <v>1707.7</v>
      </c>
      <c r="L430" s="145">
        <f t="shared" si="163"/>
        <v>1992.9</v>
      </c>
    </row>
    <row r="431" spans="1:12" ht="42.75" customHeight="1">
      <c r="A431" s="146" t="s">
        <v>144</v>
      </c>
      <c r="B431" s="144" t="s">
        <v>191</v>
      </c>
      <c r="C431" s="144" t="s">
        <v>99</v>
      </c>
      <c r="D431" s="144" t="s">
        <v>77</v>
      </c>
      <c r="E431" s="169" t="s">
        <v>77</v>
      </c>
      <c r="F431" s="169" t="s">
        <v>258</v>
      </c>
      <c r="G431" s="169" t="s">
        <v>421</v>
      </c>
      <c r="H431" s="169" t="s">
        <v>423</v>
      </c>
      <c r="I431" s="12" t="s">
        <v>238</v>
      </c>
      <c r="J431" s="145">
        <f>J432</f>
        <v>1707.7</v>
      </c>
      <c r="K431" s="145">
        <f t="shared" si="163"/>
        <v>1707.7</v>
      </c>
      <c r="L431" s="145">
        <f t="shared" si="163"/>
        <v>1992.9</v>
      </c>
    </row>
    <row r="432" spans="1:12">
      <c r="A432" s="146" t="s">
        <v>186</v>
      </c>
      <c r="B432" s="144" t="s">
        <v>191</v>
      </c>
      <c r="C432" s="144" t="s">
        <v>99</v>
      </c>
      <c r="D432" s="144" t="s">
        <v>77</v>
      </c>
      <c r="E432" s="169" t="s">
        <v>77</v>
      </c>
      <c r="F432" s="169" t="s">
        <v>258</v>
      </c>
      <c r="G432" s="169" t="s">
        <v>421</v>
      </c>
      <c r="H432" s="169" t="s">
        <v>423</v>
      </c>
      <c r="I432" s="12" t="s">
        <v>246</v>
      </c>
      <c r="J432" s="145">
        <v>1707.7</v>
      </c>
      <c r="K432" s="145">
        <v>1707.7</v>
      </c>
      <c r="L432" s="145">
        <v>1992.9</v>
      </c>
    </row>
    <row r="433" spans="1:12">
      <c r="A433" s="161" t="s">
        <v>192</v>
      </c>
      <c r="B433" s="144" t="s">
        <v>172</v>
      </c>
      <c r="C433" s="144" t="s">
        <v>99</v>
      </c>
      <c r="D433" s="144" t="s">
        <v>106</v>
      </c>
      <c r="E433" s="169"/>
      <c r="F433" s="169"/>
      <c r="G433" s="169"/>
      <c r="H433" s="169"/>
      <c r="I433" s="12"/>
      <c r="J433" s="145">
        <f>J434+J443</f>
        <v>29987.200000000001</v>
      </c>
      <c r="K433" s="145">
        <f>K434+K443</f>
        <v>27181.7</v>
      </c>
      <c r="L433" s="145">
        <f>L434+L443</f>
        <v>18675.3</v>
      </c>
    </row>
    <row r="434" spans="1:12" ht="51">
      <c r="A434" s="146" t="s">
        <v>471</v>
      </c>
      <c r="B434" s="144" t="s">
        <v>172</v>
      </c>
      <c r="C434" s="144" t="s">
        <v>99</v>
      </c>
      <c r="D434" s="144" t="s">
        <v>106</v>
      </c>
      <c r="E434" s="169" t="s">
        <v>77</v>
      </c>
      <c r="F434" s="169" t="s">
        <v>258</v>
      </c>
      <c r="G434" s="169"/>
      <c r="H434" s="169"/>
      <c r="I434" s="12"/>
      <c r="J434" s="145">
        <f>J435+J439</f>
        <v>19286.2</v>
      </c>
      <c r="K434" s="145">
        <f>K435+K439</f>
        <v>17958.7</v>
      </c>
      <c r="L434" s="145">
        <f>L435+L439</f>
        <v>13452.3</v>
      </c>
    </row>
    <row r="435" spans="1:12" ht="38.25">
      <c r="A435" s="146" t="s">
        <v>193</v>
      </c>
      <c r="B435" s="144" t="s">
        <v>172</v>
      </c>
      <c r="C435" s="144" t="s">
        <v>99</v>
      </c>
      <c r="D435" s="144" t="s">
        <v>106</v>
      </c>
      <c r="E435" s="169" t="s">
        <v>77</v>
      </c>
      <c r="F435" s="169" t="s">
        <v>258</v>
      </c>
      <c r="G435" s="169" t="s">
        <v>106</v>
      </c>
      <c r="H435" s="169"/>
      <c r="I435" s="12"/>
      <c r="J435" s="145">
        <f>J436</f>
        <v>2987.9</v>
      </c>
      <c r="K435" s="145">
        <f>K436</f>
        <v>1970</v>
      </c>
      <c r="L435" s="145">
        <f>L436</f>
        <v>1370</v>
      </c>
    </row>
    <row r="436" spans="1:12" ht="25.5">
      <c r="A436" s="146" t="s">
        <v>194</v>
      </c>
      <c r="B436" s="144" t="s">
        <v>172</v>
      </c>
      <c r="C436" s="144" t="s">
        <v>99</v>
      </c>
      <c r="D436" s="144" t="s">
        <v>106</v>
      </c>
      <c r="E436" s="169" t="s">
        <v>77</v>
      </c>
      <c r="F436" s="169" t="s">
        <v>258</v>
      </c>
      <c r="G436" s="169" t="s">
        <v>106</v>
      </c>
      <c r="H436" s="169" t="s">
        <v>290</v>
      </c>
      <c r="I436" s="12" t="s">
        <v>0</v>
      </c>
      <c r="J436" s="145">
        <f t="shared" ref="J436:L437" si="164">J437</f>
        <v>2987.9</v>
      </c>
      <c r="K436" s="145">
        <f t="shared" si="164"/>
        <v>1970</v>
      </c>
      <c r="L436" s="145">
        <f t="shared" si="164"/>
        <v>1370</v>
      </c>
    </row>
    <row r="437" spans="1:12" ht="42" customHeight="1">
      <c r="A437" s="161" t="s">
        <v>144</v>
      </c>
      <c r="B437" s="144" t="s">
        <v>172</v>
      </c>
      <c r="C437" s="144" t="s">
        <v>99</v>
      </c>
      <c r="D437" s="144" t="s">
        <v>106</v>
      </c>
      <c r="E437" s="169" t="s">
        <v>77</v>
      </c>
      <c r="F437" s="169" t="s">
        <v>258</v>
      </c>
      <c r="G437" s="169" t="s">
        <v>106</v>
      </c>
      <c r="H437" s="169" t="s">
        <v>290</v>
      </c>
      <c r="I437" s="12" t="s">
        <v>238</v>
      </c>
      <c r="J437" s="145">
        <f t="shared" si="164"/>
        <v>2987.9</v>
      </c>
      <c r="K437" s="145">
        <f t="shared" si="164"/>
        <v>1970</v>
      </c>
      <c r="L437" s="145">
        <f t="shared" si="164"/>
        <v>1370</v>
      </c>
    </row>
    <row r="438" spans="1:12">
      <c r="A438" s="146" t="s">
        <v>186</v>
      </c>
      <c r="B438" s="144" t="s">
        <v>172</v>
      </c>
      <c r="C438" s="144" t="s">
        <v>99</v>
      </c>
      <c r="D438" s="144" t="s">
        <v>106</v>
      </c>
      <c r="E438" s="169" t="s">
        <v>77</v>
      </c>
      <c r="F438" s="169" t="s">
        <v>258</v>
      </c>
      <c r="G438" s="169" t="s">
        <v>106</v>
      </c>
      <c r="H438" s="169" t="s">
        <v>290</v>
      </c>
      <c r="I438" s="12" t="s">
        <v>246</v>
      </c>
      <c r="J438" s="145">
        <v>2987.9</v>
      </c>
      <c r="K438" s="145">
        <v>1970</v>
      </c>
      <c r="L438" s="145">
        <v>1370</v>
      </c>
    </row>
    <row r="439" spans="1:12" ht="38.25">
      <c r="A439" s="146" t="s">
        <v>317</v>
      </c>
      <c r="B439" s="144" t="s">
        <v>172</v>
      </c>
      <c r="C439" s="144" t="s">
        <v>99</v>
      </c>
      <c r="D439" s="144" t="s">
        <v>106</v>
      </c>
      <c r="E439" s="169" t="s">
        <v>77</v>
      </c>
      <c r="F439" s="169" t="s">
        <v>258</v>
      </c>
      <c r="G439" s="169" t="s">
        <v>82</v>
      </c>
      <c r="H439" s="169"/>
      <c r="I439" s="144"/>
      <c r="J439" s="145">
        <f>J441</f>
        <v>16298.3</v>
      </c>
      <c r="K439" s="145">
        <f>K441</f>
        <v>15988.7</v>
      </c>
      <c r="L439" s="145">
        <f>L441</f>
        <v>12082.3</v>
      </c>
    </row>
    <row r="440" spans="1:12" ht="25.5">
      <c r="A440" s="146" t="s">
        <v>194</v>
      </c>
      <c r="B440" s="144" t="s">
        <v>172</v>
      </c>
      <c r="C440" s="144" t="s">
        <v>99</v>
      </c>
      <c r="D440" s="144" t="s">
        <v>106</v>
      </c>
      <c r="E440" s="169" t="s">
        <v>77</v>
      </c>
      <c r="F440" s="169" t="s">
        <v>258</v>
      </c>
      <c r="G440" s="169" t="s">
        <v>82</v>
      </c>
      <c r="H440" s="169" t="s">
        <v>290</v>
      </c>
      <c r="I440" s="144"/>
      <c r="J440" s="145">
        <f t="shared" ref="J440:L441" si="165">J441</f>
        <v>16298.3</v>
      </c>
      <c r="K440" s="145">
        <f t="shared" si="165"/>
        <v>15988.7</v>
      </c>
      <c r="L440" s="145">
        <f t="shared" si="165"/>
        <v>12082.3</v>
      </c>
    </row>
    <row r="441" spans="1:12" ht="42" customHeight="1">
      <c r="A441" s="161" t="s">
        <v>144</v>
      </c>
      <c r="B441" s="144" t="s">
        <v>172</v>
      </c>
      <c r="C441" s="144" t="s">
        <v>99</v>
      </c>
      <c r="D441" s="144" t="s">
        <v>106</v>
      </c>
      <c r="E441" s="169" t="s">
        <v>77</v>
      </c>
      <c r="F441" s="169" t="s">
        <v>258</v>
      </c>
      <c r="G441" s="169" t="s">
        <v>82</v>
      </c>
      <c r="H441" s="169" t="s">
        <v>290</v>
      </c>
      <c r="I441" s="12" t="s">
        <v>238</v>
      </c>
      <c r="J441" s="145">
        <f t="shared" si="165"/>
        <v>16298.3</v>
      </c>
      <c r="K441" s="145">
        <f t="shared" si="165"/>
        <v>15988.7</v>
      </c>
      <c r="L441" s="145">
        <f t="shared" si="165"/>
        <v>12082.3</v>
      </c>
    </row>
    <row r="442" spans="1:12">
      <c r="A442" s="146" t="s">
        <v>186</v>
      </c>
      <c r="B442" s="144" t="s">
        <v>172</v>
      </c>
      <c r="C442" s="144" t="s">
        <v>99</v>
      </c>
      <c r="D442" s="144" t="s">
        <v>106</v>
      </c>
      <c r="E442" s="169" t="s">
        <v>77</v>
      </c>
      <c r="F442" s="169" t="s">
        <v>258</v>
      </c>
      <c r="G442" s="169" t="s">
        <v>82</v>
      </c>
      <c r="H442" s="169" t="s">
        <v>290</v>
      </c>
      <c r="I442" s="12" t="s">
        <v>246</v>
      </c>
      <c r="J442" s="145">
        <v>16298.3</v>
      </c>
      <c r="K442" s="145">
        <v>15988.7</v>
      </c>
      <c r="L442" s="145">
        <v>12082.3</v>
      </c>
    </row>
    <row r="443" spans="1:12" ht="51">
      <c r="A443" s="146" t="s">
        <v>156</v>
      </c>
      <c r="B443" s="144" t="s">
        <v>172</v>
      </c>
      <c r="C443" s="144" t="s">
        <v>99</v>
      </c>
      <c r="D443" s="144" t="s">
        <v>106</v>
      </c>
      <c r="E443" s="169" t="s">
        <v>98</v>
      </c>
      <c r="F443" s="169" t="s">
        <v>258</v>
      </c>
      <c r="G443" s="169"/>
      <c r="H443" s="169"/>
      <c r="I443" s="12"/>
      <c r="J443" s="145">
        <f t="shared" ref="J443:L447" si="166">J444</f>
        <v>10701</v>
      </c>
      <c r="K443" s="145">
        <f t="shared" si="166"/>
        <v>9223</v>
      </c>
      <c r="L443" s="145">
        <f t="shared" si="166"/>
        <v>5223</v>
      </c>
    </row>
    <row r="444" spans="1:12" ht="25.5">
      <c r="A444" s="146" t="s">
        <v>196</v>
      </c>
      <c r="B444" s="144" t="s">
        <v>172</v>
      </c>
      <c r="C444" s="144" t="s">
        <v>99</v>
      </c>
      <c r="D444" s="144" t="s">
        <v>106</v>
      </c>
      <c r="E444" s="169" t="s">
        <v>98</v>
      </c>
      <c r="F444" s="169" t="s">
        <v>11</v>
      </c>
      <c r="G444" s="169"/>
      <c r="H444" s="169"/>
      <c r="I444" s="12"/>
      <c r="J444" s="145">
        <f t="shared" si="166"/>
        <v>10701</v>
      </c>
      <c r="K444" s="145">
        <f t="shared" si="166"/>
        <v>9223</v>
      </c>
      <c r="L444" s="145">
        <f t="shared" si="166"/>
        <v>5223</v>
      </c>
    </row>
    <row r="445" spans="1:12" ht="67.5" customHeight="1">
      <c r="A445" s="146" t="s">
        <v>197</v>
      </c>
      <c r="B445" s="144" t="s">
        <v>172</v>
      </c>
      <c r="C445" s="144" t="s">
        <v>99</v>
      </c>
      <c r="D445" s="144" t="s">
        <v>106</v>
      </c>
      <c r="E445" s="169" t="s">
        <v>98</v>
      </c>
      <c r="F445" s="169" t="s">
        <v>11</v>
      </c>
      <c r="G445" s="169" t="s">
        <v>75</v>
      </c>
      <c r="H445" s="169"/>
      <c r="I445" s="12"/>
      <c r="J445" s="145">
        <f t="shared" si="166"/>
        <v>10701</v>
      </c>
      <c r="K445" s="145">
        <f t="shared" si="166"/>
        <v>9223</v>
      </c>
      <c r="L445" s="145">
        <f t="shared" si="166"/>
        <v>5223</v>
      </c>
    </row>
    <row r="446" spans="1:12" ht="25.5">
      <c r="A446" s="146" t="s">
        <v>198</v>
      </c>
      <c r="B446" s="144" t="s">
        <v>172</v>
      </c>
      <c r="C446" s="144" t="s">
        <v>99</v>
      </c>
      <c r="D446" s="144" t="s">
        <v>106</v>
      </c>
      <c r="E446" s="169" t="s">
        <v>98</v>
      </c>
      <c r="F446" s="169" t="s">
        <v>11</v>
      </c>
      <c r="G446" s="169" t="s">
        <v>75</v>
      </c>
      <c r="H446" s="169" t="s">
        <v>290</v>
      </c>
      <c r="I446" s="12"/>
      <c r="J446" s="145">
        <f t="shared" si="166"/>
        <v>10701</v>
      </c>
      <c r="K446" s="145">
        <f t="shared" si="166"/>
        <v>9223</v>
      </c>
      <c r="L446" s="145">
        <f t="shared" si="166"/>
        <v>5223</v>
      </c>
    </row>
    <row r="447" spans="1:12" ht="39.75" customHeight="1">
      <c r="A447" s="161" t="s">
        <v>144</v>
      </c>
      <c r="B447" s="144" t="s">
        <v>172</v>
      </c>
      <c r="C447" s="144" t="s">
        <v>99</v>
      </c>
      <c r="D447" s="144" t="s">
        <v>106</v>
      </c>
      <c r="E447" s="169" t="s">
        <v>98</v>
      </c>
      <c r="F447" s="169" t="s">
        <v>11</v>
      </c>
      <c r="G447" s="169" t="s">
        <v>75</v>
      </c>
      <c r="H447" s="169" t="s">
        <v>290</v>
      </c>
      <c r="I447" s="12" t="s">
        <v>238</v>
      </c>
      <c r="J447" s="145">
        <f t="shared" si="166"/>
        <v>10701</v>
      </c>
      <c r="K447" s="145">
        <f t="shared" si="166"/>
        <v>9223</v>
      </c>
      <c r="L447" s="145">
        <f t="shared" si="166"/>
        <v>5223</v>
      </c>
    </row>
    <row r="448" spans="1:12">
      <c r="A448" s="146" t="s">
        <v>186</v>
      </c>
      <c r="B448" s="144" t="s">
        <v>172</v>
      </c>
      <c r="C448" s="144" t="s">
        <v>99</v>
      </c>
      <c r="D448" s="144" t="s">
        <v>106</v>
      </c>
      <c r="E448" s="169" t="s">
        <v>98</v>
      </c>
      <c r="F448" s="169" t="s">
        <v>11</v>
      </c>
      <c r="G448" s="169" t="s">
        <v>75</v>
      </c>
      <c r="H448" s="169" t="s">
        <v>290</v>
      </c>
      <c r="I448" s="12" t="s">
        <v>246</v>
      </c>
      <c r="J448" s="145">
        <v>10701</v>
      </c>
      <c r="K448" s="145">
        <v>9223</v>
      </c>
      <c r="L448" s="145">
        <v>5223</v>
      </c>
    </row>
    <row r="449" spans="1:12">
      <c r="A449" s="146" t="s">
        <v>199</v>
      </c>
      <c r="B449" s="144" t="s">
        <v>172</v>
      </c>
      <c r="C449" s="144" t="s">
        <v>99</v>
      </c>
      <c r="D449" s="144" t="s">
        <v>99</v>
      </c>
      <c r="E449" s="169"/>
      <c r="F449" s="169"/>
      <c r="G449" s="169"/>
      <c r="H449" s="169"/>
      <c r="I449" s="12"/>
      <c r="J449" s="145">
        <f>J450</f>
        <v>79.7</v>
      </c>
      <c r="K449" s="145">
        <f t="shared" ref="K449:L449" si="167">K450</f>
        <v>82.8</v>
      </c>
      <c r="L449" s="145">
        <f t="shared" si="167"/>
        <v>82.8</v>
      </c>
    </row>
    <row r="450" spans="1:12" ht="38.25" customHeight="1">
      <c r="A450" s="161" t="s">
        <v>156</v>
      </c>
      <c r="B450" s="144" t="s">
        <v>172</v>
      </c>
      <c r="C450" s="144" t="s">
        <v>99</v>
      </c>
      <c r="D450" s="144" t="s">
        <v>99</v>
      </c>
      <c r="E450" s="169" t="s">
        <v>98</v>
      </c>
      <c r="F450" s="169" t="s">
        <v>258</v>
      </c>
      <c r="G450" s="169"/>
      <c r="H450" s="169"/>
      <c r="I450" s="12"/>
      <c r="J450" s="145">
        <f t="shared" ref="J450:L450" si="168">J451</f>
        <v>79.7</v>
      </c>
      <c r="K450" s="145">
        <f t="shared" si="168"/>
        <v>82.8</v>
      </c>
      <c r="L450" s="145">
        <f t="shared" si="168"/>
        <v>82.8</v>
      </c>
    </row>
    <row r="451" spans="1:12" ht="63.75">
      <c r="A451" s="160" t="s">
        <v>202</v>
      </c>
      <c r="B451" s="144" t="s">
        <v>172</v>
      </c>
      <c r="C451" s="144" t="s">
        <v>99</v>
      </c>
      <c r="D451" s="144" t="s">
        <v>99</v>
      </c>
      <c r="E451" s="169" t="s">
        <v>98</v>
      </c>
      <c r="F451" s="169" t="s">
        <v>14</v>
      </c>
      <c r="G451" s="169"/>
      <c r="H451" s="169"/>
      <c r="I451" s="12"/>
      <c r="J451" s="145">
        <f t="shared" ref="J451:L453" si="169">J452</f>
        <v>79.7</v>
      </c>
      <c r="K451" s="145">
        <f t="shared" si="169"/>
        <v>82.8</v>
      </c>
      <c r="L451" s="145">
        <f t="shared" si="169"/>
        <v>82.8</v>
      </c>
    </row>
    <row r="452" spans="1:12" ht="54.75" customHeight="1">
      <c r="A452" s="146" t="s">
        <v>203</v>
      </c>
      <c r="B452" s="144" t="s">
        <v>172</v>
      </c>
      <c r="C452" s="144" t="s">
        <v>99</v>
      </c>
      <c r="D452" s="144" t="s">
        <v>99</v>
      </c>
      <c r="E452" s="169" t="s">
        <v>98</v>
      </c>
      <c r="F452" s="169" t="s">
        <v>14</v>
      </c>
      <c r="G452" s="169" t="s">
        <v>75</v>
      </c>
      <c r="H452" s="169"/>
      <c r="I452" s="12"/>
      <c r="J452" s="145">
        <f t="shared" si="169"/>
        <v>79.7</v>
      </c>
      <c r="K452" s="145">
        <f t="shared" si="169"/>
        <v>82.8</v>
      </c>
      <c r="L452" s="145">
        <f t="shared" si="169"/>
        <v>82.8</v>
      </c>
    </row>
    <row r="453" spans="1:12" ht="25.5">
      <c r="A453" s="146" t="s">
        <v>204</v>
      </c>
      <c r="B453" s="144" t="s">
        <v>172</v>
      </c>
      <c r="C453" s="144" t="s">
        <v>99</v>
      </c>
      <c r="D453" s="144" t="s">
        <v>99</v>
      </c>
      <c r="E453" s="169" t="s">
        <v>98</v>
      </c>
      <c r="F453" s="169" t="s">
        <v>14</v>
      </c>
      <c r="G453" s="169" t="s">
        <v>75</v>
      </c>
      <c r="H453" s="169" t="s">
        <v>293</v>
      </c>
      <c r="I453" s="12"/>
      <c r="J453" s="145">
        <f t="shared" si="169"/>
        <v>79.7</v>
      </c>
      <c r="K453" s="145">
        <f t="shared" si="169"/>
        <v>82.8</v>
      </c>
      <c r="L453" s="145">
        <f t="shared" si="169"/>
        <v>82.8</v>
      </c>
    </row>
    <row r="454" spans="1:12" ht="38.25">
      <c r="A454" s="146" t="s">
        <v>86</v>
      </c>
      <c r="B454" s="144" t="s">
        <v>172</v>
      </c>
      <c r="C454" s="144" t="s">
        <v>99</v>
      </c>
      <c r="D454" s="144" t="s">
        <v>99</v>
      </c>
      <c r="E454" s="169" t="s">
        <v>98</v>
      </c>
      <c r="F454" s="169" t="s">
        <v>14</v>
      </c>
      <c r="G454" s="169" t="s">
        <v>75</v>
      </c>
      <c r="H454" s="169" t="s">
        <v>293</v>
      </c>
      <c r="I454" s="12" t="s">
        <v>227</v>
      </c>
      <c r="J454" s="145">
        <f>J455</f>
        <v>79.7</v>
      </c>
      <c r="K454" s="145">
        <f>K455</f>
        <v>82.8</v>
      </c>
      <c r="L454" s="145">
        <f>L455</f>
        <v>82.8</v>
      </c>
    </row>
    <row r="455" spans="1:12" ht="38.25">
      <c r="A455" s="146" t="s">
        <v>87</v>
      </c>
      <c r="B455" s="144" t="s">
        <v>172</v>
      </c>
      <c r="C455" s="144" t="s">
        <v>99</v>
      </c>
      <c r="D455" s="144" t="s">
        <v>99</v>
      </c>
      <c r="E455" s="169" t="s">
        <v>98</v>
      </c>
      <c r="F455" s="169" t="s">
        <v>14</v>
      </c>
      <c r="G455" s="169" t="s">
        <v>75</v>
      </c>
      <c r="H455" s="169" t="s">
        <v>293</v>
      </c>
      <c r="I455" s="12" t="s">
        <v>228</v>
      </c>
      <c r="J455" s="145">
        <v>79.7</v>
      </c>
      <c r="K455" s="145">
        <v>82.8</v>
      </c>
      <c r="L455" s="145">
        <v>82.8</v>
      </c>
    </row>
    <row r="456" spans="1:12" ht="25.5">
      <c r="A456" s="146" t="s">
        <v>205</v>
      </c>
      <c r="B456" s="144" t="s">
        <v>172</v>
      </c>
      <c r="C456" s="144" t="s">
        <v>99</v>
      </c>
      <c r="D456" s="144" t="s">
        <v>116</v>
      </c>
      <c r="E456" s="169"/>
      <c r="F456" s="169"/>
      <c r="G456" s="169"/>
      <c r="H456" s="169"/>
      <c r="I456" s="12"/>
      <c r="J456" s="145">
        <f t="shared" ref="J456:L458" si="170">J457</f>
        <v>4569.8</v>
      </c>
      <c r="K456" s="145">
        <f t="shared" si="170"/>
        <v>4180.8</v>
      </c>
      <c r="L456" s="145">
        <f t="shared" si="170"/>
        <v>3580.8</v>
      </c>
    </row>
    <row r="457" spans="1:12" ht="51">
      <c r="A457" s="146" t="s">
        <v>471</v>
      </c>
      <c r="B457" s="144" t="s">
        <v>172</v>
      </c>
      <c r="C457" s="144" t="s">
        <v>99</v>
      </c>
      <c r="D457" s="144" t="s">
        <v>116</v>
      </c>
      <c r="E457" s="169" t="s">
        <v>77</v>
      </c>
      <c r="F457" s="169" t="s">
        <v>258</v>
      </c>
      <c r="G457" s="169"/>
      <c r="H457" s="169"/>
      <c r="I457" s="12"/>
      <c r="J457" s="145">
        <f>J458+J466</f>
        <v>4569.8</v>
      </c>
      <c r="K457" s="145">
        <f>K458+K466</f>
        <v>4180.8</v>
      </c>
      <c r="L457" s="145">
        <f>L458+L466</f>
        <v>3580.8</v>
      </c>
    </row>
    <row r="458" spans="1:12" ht="114.75">
      <c r="A458" s="146" t="s">
        <v>206</v>
      </c>
      <c r="B458" s="144" t="s">
        <v>172</v>
      </c>
      <c r="C458" s="144" t="s">
        <v>99</v>
      </c>
      <c r="D458" s="144" t="s">
        <v>116</v>
      </c>
      <c r="E458" s="169" t="s">
        <v>77</v>
      </c>
      <c r="F458" s="169" t="s">
        <v>258</v>
      </c>
      <c r="G458" s="169" t="s">
        <v>148</v>
      </c>
      <c r="H458" s="169"/>
      <c r="I458" s="12"/>
      <c r="J458" s="145">
        <f t="shared" si="170"/>
        <v>2478.5</v>
      </c>
      <c r="K458" s="145">
        <f t="shared" si="170"/>
        <v>2085</v>
      </c>
      <c r="L458" s="145">
        <f t="shared" si="170"/>
        <v>1485</v>
      </c>
    </row>
    <row r="459" spans="1:12" ht="67.5" customHeight="1">
      <c r="A459" s="161" t="s">
        <v>207</v>
      </c>
      <c r="B459" s="144" t="s">
        <v>172</v>
      </c>
      <c r="C459" s="144" t="s">
        <v>99</v>
      </c>
      <c r="D459" s="144" t="s">
        <v>116</v>
      </c>
      <c r="E459" s="169" t="s">
        <v>77</v>
      </c>
      <c r="F459" s="169" t="s">
        <v>258</v>
      </c>
      <c r="G459" s="169" t="s">
        <v>148</v>
      </c>
      <c r="H459" s="169" t="s">
        <v>294</v>
      </c>
      <c r="I459" s="12"/>
      <c r="J459" s="145">
        <f>J460+J462+J464</f>
        <v>2478.5</v>
      </c>
      <c r="K459" s="145">
        <f t="shared" ref="K459:L459" si="171">K460+K462+K464</f>
        <v>2085</v>
      </c>
      <c r="L459" s="145">
        <f t="shared" si="171"/>
        <v>1485</v>
      </c>
    </row>
    <row r="460" spans="1:12" ht="102">
      <c r="A460" s="146" t="s">
        <v>80</v>
      </c>
      <c r="B460" s="144" t="s">
        <v>172</v>
      </c>
      <c r="C460" s="144" t="s">
        <v>99</v>
      </c>
      <c r="D460" s="144" t="s">
        <v>116</v>
      </c>
      <c r="E460" s="169" t="s">
        <v>77</v>
      </c>
      <c r="F460" s="169" t="s">
        <v>258</v>
      </c>
      <c r="G460" s="169" t="s">
        <v>148</v>
      </c>
      <c r="H460" s="169" t="s">
        <v>294</v>
      </c>
      <c r="I460" s="12" t="s">
        <v>225</v>
      </c>
      <c r="J460" s="145">
        <f>J461</f>
        <v>2192.5</v>
      </c>
      <c r="K460" s="145">
        <f>K461</f>
        <v>1787</v>
      </c>
      <c r="L460" s="145">
        <f>L461</f>
        <v>1287</v>
      </c>
    </row>
    <row r="461" spans="1:12" ht="25.5">
      <c r="A461" s="146" t="s">
        <v>177</v>
      </c>
      <c r="B461" s="144" t="s">
        <v>172</v>
      </c>
      <c r="C461" s="144" t="s">
        <v>99</v>
      </c>
      <c r="D461" s="144" t="s">
        <v>116</v>
      </c>
      <c r="E461" s="169" t="s">
        <v>77</v>
      </c>
      <c r="F461" s="169" t="s">
        <v>258</v>
      </c>
      <c r="G461" s="169" t="s">
        <v>148</v>
      </c>
      <c r="H461" s="169" t="s">
        <v>294</v>
      </c>
      <c r="I461" s="12" t="s">
        <v>245</v>
      </c>
      <c r="J461" s="145">
        <v>2192.5</v>
      </c>
      <c r="K461" s="145">
        <v>1787</v>
      </c>
      <c r="L461" s="145">
        <v>1287</v>
      </c>
    </row>
    <row r="462" spans="1:12" ht="38.25">
      <c r="A462" s="146" t="s">
        <v>86</v>
      </c>
      <c r="B462" s="144" t="s">
        <v>172</v>
      </c>
      <c r="C462" s="144" t="s">
        <v>99</v>
      </c>
      <c r="D462" s="144" t="s">
        <v>116</v>
      </c>
      <c r="E462" s="169" t="s">
        <v>77</v>
      </c>
      <c r="F462" s="169" t="s">
        <v>258</v>
      </c>
      <c r="G462" s="169" t="s">
        <v>148</v>
      </c>
      <c r="H462" s="169" t="s">
        <v>294</v>
      </c>
      <c r="I462" s="12" t="s">
        <v>227</v>
      </c>
      <c r="J462" s="145">
        <f t="shared" ref="J462:L462" si="172">J463</f>
        <v>285.89999999999998</v>
      </c>
      <c r="K462" s="145">
        <f t="shared" si="172"/>
        <v>298</v>
      </c>
      <c r="L462" s="145">
        <f t="shared" si="172"/>
        <v>198</v>
      </c>
    </row>
    <row r="463" spans="1:12" ht="38.25">
      <c r="A463" s="146" t="s">
        <v>87</v>
      </c>
      <c r="B463" s="144" t="s">
        <v>172</v>
      </c>
      <c r="C463" s="144" t="s">
        <v>99</v>
      </c>
      <c r="D463" s="144" t="s">
        <v>116</v>
      </c>
      <c r="E463" s="169" t="s">
        <v>77</v>
      </c>
      <c r="F463" s="169" t="s">
        <v>258</v>
      </c>
      <c r="G463" s="169" t="s">
        <v>148</v>
      </c>
      <c r="H463" s="169" t="s">
        <v>294</v>
      </c>
      <c r="I463" s="12" t="s">
        <v>228</v>
      </c>
      <c r="J463" s="145">
        <v>285.89999999999998</v>
      </c>
      <c r="K463" s="145">
        <v>298</v>
      </c>
      <c r="L463" s="145">
        <v>198</v>
      </c>
    </row>
    <row r="464" spans="1:12">
      <c r="A464" s="146" t="s">
        <v>93</v>
      </c>
      <c r="B464" s="144" t="s">
        <v>172</v>
      </c>
      <c r="C464" s="144" t="s">
        <v>99</v>
      </c>
      <c r="D464" s="144" t="s">
        <v>116</v>
      </c>
      <c r="E464" s="169" t="s">
        <v>77</v>
      </c>
      <c r="F464" s="169" t="s">
        <v>258</v>
      </c>
      <c r="G464" s="169" t="s">
        <v>148</v>
      </c>
      <c r="H464" s="169" t="s">
        <v>294</v>
      </c>
      <c r="I464" s="12" t="s">
        <v>229</v>
      </c>
      <c r="J464" s="145">
        <f>J465</f>
        <v>0.1</v>
      </c>
      <c r="K464" s="145">
        <f t="shared" ref="K464:L464" si="173">K465</f>
        <v>0</v>
      </c>
      <c r="L464" s="145">
        <f t="shared" si="173"/>
        <v>0</v>
      </c>
    </row>
    <row r="465" spans="1:12" ht="25.5">
      <c r="A465" s="146" t="s">
        <v>94</v>
      </c>
      <c r="B465" s="144" t="s">
        <v>172</v>
      </c>
      <c r="C465" s="144" t="s">
        <v>99</v>
      </c>
      <c r="D465" s="144" t="s">
        <v>116</v>
      </c>
      <c r="E465" s="169" t="s">
        <v>77</v>
      </c>
      <c r="F465" s="169" t="s">
        <v>258</v>
      </c>
      <c r="G465" s="169" t="s">
        <v>148</v>
      </c>
      <c r="H465" s="169" t="s">
        <v>294</v>
      </c>
      <c r="I465" s="12" t="s">
        <v>230</v>
      </c>
      <c r="J465" s="145">
        <v>0.1</v>
      </c>
      <c r="K465" s="145">
        <v>0</v>
      </c>
      <c r="L465" s="145">
        <v>0</v>
      </c>
    </row>
    <row r="466" spans="1:12" ht="42" customHeight="1">
      <c r="A466" s="146" t="s">
        <v>200</v>
      </c>
      <c r="B466" s="144" t="s">
        <v>172</v>
      </c>
      <c r="C466" s="144" t="s">
        <v>99</v>
      </c>
      <c r="D466" s="144" t="s">
        <v>116</v>
      </c>
      <c r="E466" s="169" t="s">
        <v>77</v>
      </c>
      <c r="F466" s="169" t="s">
        <v>258</v>
      </c>
      <c r="G466" s="169" t="s">
        <v>99</v>
      </c>
      <c r="H466" s="169"/>
      <c r="I466" s="12"/>
      <c r="J466" s="145">
        <f t="shared" ref="J466" si="174">J467+J470</f>
        <v>2091.3000000000002</v>
      </c>
      <c r="K466" s="145">
        <f t="shared" ref="K466:L466" si="175">K467+K470</f>
        <v>2095.8000000000002</v>
      </c>
      <c r="L466" s="145">
        <f t="shared" si="175"/>
        <v>2095.8000000000002</v>
      </c>
    </row>
    <row r="467" spans="1:12" ht="28.5" customHeight="1">
      <c r="A467" s="177" t="s">
        <v>201</v>
      </c>
      <c r="B467" s="144" t="s">
        <v>172</v>
      </c>
      <c r="C467" s="144" t="s">
        <v>99</v>
      </c>
      <c r="D467" s="144" t="s">
        <v>116</v>
      </c>
      <c r="E467" s="169" t="s">
        <v>77</v>
      </c>
      <c r="F467" s="169" t="s">
        <v>258</v>
      </c>
      <c r="G467" s="169" t="s">
        <v>99</v>
      </c>
      <c r="H467" s="169" t="s">
        <v>291</v>
      </c>
      <c r="I467" s="12"/>
      <c r="J467" s="145">
        <f t="shared" ref="J467:L468" si="176">J468</f>
        <v>113.5</v>
      </c>
      <c r="K467" s="145">
        <f t="shared" si="176"/>
        <v>118</v>
      </c>
      <c r="L467" s="145">
        <f t="shared" si="176"/>
        <v>118</v>
      </c>
    </row>
    <row r="468" spans="1:12" ht="41.25" customHeight="1">
      <c r="A468" s="161" t="s">
        <v>144</v>
      </c>
      <c r="B468" s="144" t="s">
        <v>172</v>
      </c>
      <c r="C468" s="144" t="s">
        <v>99</v>
      </c>
      <c r="D468" s="144" t="s">
        <v>116</v>
      </c>
      <c r="E468" s="169" t="s">
        <v>77</v>
      </c>
      <c r="F468" s="169" t="s">
        <v>258</v>
      </c>
      <c r="G468" s="169" t="s">
        <v>99</v>
      </c>
      <c r="H468" s="169" t="s">
        <v>291</v>
      </c>
      <c r="I468" s="12" t="s">
        <v>238</v>
      </c>
      <c r="J468" s="145">
        <f t="shared" si="176"/>
        <v>113.5</v>
      </c>
      <c r="K468" s="145">
        <f t="shared" si="176"/>
        <v>118</v>
      </c>
      <c r="L468" s="145">
        <f t="shared" si="176"/>
        <v>118</v>
      </c>
    </row>
    <row r="469" spans="1:12">
      <c r="A469" s="146" t="s">
        <v>186</v>
      </c>
      <c r="B469" s="144" t="s">
        <v>172</v>
      </c>
      <c r="C469" s="144" t="s">
        <v>99</v>
      </c>
      <c r="D469" s="144" t="s">
        <v>116</v>
      </c>
      <c r="E469" s="169" t="s">
        <v>77</v>
      </c>
      <c r="F469" s="169" t="s">
        <v>258</v>
      </c>
      <c r="G469" s="169" t="s">
        <v>99</v>
      </c>
      <c r="H469" s="169" t="s">
        <v>291</v>
      </c>
      <c r="I469" s="12" t="s">
        <v>246</v>
      </c>
      <c r="J469" s="145">
        <v>113.5</v>
      </c>
      <c r="K469" s="145">
        <v>118</v>
      </c>
      <c r="L469" s="145">
        <v>118</v>
      </c>
    </row>
    <row r="470" spans="1:12" ht="66" customHeight="1">
      <c r="A470" s="146" t="s">
        <v>57</v>
      </c>
      <c r="B470" s="144" t="s">
        <v>172</v>
      </c>
      <c r="C470" s="144" t="s">
        <v>99</v>
      </c>
      <c r="D470" s="144" t="s">
        <v>116</v>
      </c>
      <c r="E470" s="169" t="s">
        <v>77</v>
      </c>
      <c r="F470" s="169" t="s">
        <v>258</v>
      </c>
      <c r="G470" s="169" t="s">
        <v>99</v>
      </c>
      <c r="H470" s="169" t="s">
        <v>292</v>
      </c>
      <c r="I470" s="12"/>
      <c r="J470" s="145">
        <f t="shared" ref="J470:L471" si="177">J471</f>
        <v>1977.8</v>
      </c>
      <c r="K470" s="145">
        <f t="shared" si="177"/>
        <v>1977.8</v>
      </c>
      <c r="L470" s="145">
        <f t="shared" si="177"/>
        <v>1977.8</v>
      </c>
    </row>
    <row r="471" spans="1:12" ht="43.5" customHeight="1">
      <c r="A471" s="161" t="s">
        <v>144</v>
      </c>
      <c r="B471" s="144" t="s">
        <v>172</v>
      </c>
      <c r="C471" s="144" t="s">
        <v>99</v>
      </c>
      <c r="D471" s="144" t="s">
        <v>116</v>
      </c>
      <c r="E471" s="169" t="s">
        <v>77</v>
      </c>
      <c r="F471" s="169" t="s">
        <v>258</v>
      </c>
      <c r="G471" s="169" t="s">
        <v>99</v>
      </c>
      <c r="H471" s="169" t="s">
        <v>292</v>
      </c>
      <c r="I471" s="12" t="s">
        <v>238</v>
      </c>
      <c r="J471" s="145">
        <f t="shared" si="177"/>
        <v>1977.8</v>
      </c>
      <c r="K471" s="145">
        <f t="shared" si="177"/>
        <v>1977.8</v>
      </c>
      <c r="L471" s="145">
        <f t="shared" si="177"/>
        <v>1977.8</v>
      </c>
    </row>
    <row r="472" spans="1:12">
      <c r="A472" s="146" t="s">
        <v>186</v>
      </c>
      <c r="B472" s="144" t="s">
        <v>172</v>
      </c>
      <c r="C472" s="144" t="s">
        <v>99</v>
      </c>
      <c r="D472" s="144" t="s">
        <v>116</v>
      </c>
      <c r="E472" s="169" t="s">
        <v>77</v>
      </c>
      <c r="F472" s="169" t="s">
        <v>258</v>
      </c>
      <c r="G472" s="169" t="s">
        <v>99</v>
      </c>
      <c r="H472" s="169" t="s">
        <v>292</v>
      </c>
      <c r="I472" s="12" t="s">
        <v>246</v>
      </c>
      <c r="J472" s="145">
        <v>1977.8</v>
      </c>
      <c r="K472" s="145">
        <v>1977.8</v>
      </c>
      <c r="L472" s="145">
        <v>1977.8</v>
      </c>
    </row>
    <row r="473" spans="1:12">
      <c r="A473" s="146" t="s">
        <v>208</v>
      </c>
      <c r="B473" s="144" t="s">
        <v>172</v>
      </c>
      <c r="C473" s="144" t="s">
        <v>114</v>
      </c>
      <c r="D473" s="144"/>
      <c r="E473" s="169"/>
      <c r="F473" s="169"/>
      <c r="G473" s="169"/>
      <c r="H473" s="169"/>
      <c r="I473" s="12"/>
      <c r="J473" s="145">
        <f>J474+J503</f>
        <v>37305.9</v>
      </c>
      <c r="K473" s="145">
        <f>K474+K503</f>
        <v>30112.7</v>
      </c>
      <c r="L473" s="145">
        <f>L474+L503</f>
        <v>23851.7</v>
      </c>
    </row>
    <row r="474" spans="1:12">
      <c r="A474" s="146" t="s">
        <v>209</v>
      </c>
      <c r="B474" s="144" t="s">
        <v>172</v>
      </c>
      <c r="C474" s="144" t="s">
        <v>114</v>
      </c>
      <c r="D474" s="144" t="s">
        <v>75</v>
      </c>
      <c r="E474" s="169"/>
      <c r="F474" s="169"/>
      <c r="G474" s="169"/>
      <c r="H474" s="169"/>
      <c r="I474" s="12"/>
      <c r="J474" s="145">
        <f t="shared" ref="J474:L474" si="178">J475</f>
        <v>33379.9</v>
      </c>
      <c r="K474" s="145">
        <f t="shared" si="178"/>
        <v>26688.2</v>
      </c>
      <c r="L474" s="145">
        <f t="shared" si="178"/>
        <v>21227.200000000001</v>
      </c>
    </row>
    <row r="475" spans="1:12" ht="45" customHeight="1">
      <c r="A475" s="146" t="s">
        <v>156</v>
      </c>
      <c r="B475" s="144" t="s">
        <v>172</v>
      </c>
      <c r="C475" s="144" t="s">
        <v>114</v>
      </c>
      <c r="D475" s="144" t="s">
        <v>75</v>
      </c>
      <c r="E475" s="169" t="s">
        <v>98</v>
      </c>
      <c r="F475" s="169" t="s">
        <v>258</v>
      </c>
      <c r="G475" s="169"/>
      <c r="H475" s="169"/>
      <c r="I475" s="12"/>
      <c r="J475" s="145">
        <f>J476+J494+J481</f>
        <v>33379.9</v>
      </c>
      <c r="K475" s="145">
        <f>K476+K494+K481</f>
        <v>26688.2</v>
      </c>
      <c r="L475" s="145">
        <f>L476+L494+L481</f>
        <v>21227.200000000001</v>
      </c>
    </row>
    <row r="476" spans="1:12" ht="38.25">
      <c r="A476" s="146" t="s">
        <v>210</v>
      </c>
      <c r="B476" s="144" t="s">
        <v>172</v>
      </c>
      <c r="C476" s="144" t="s">
        <v>114</v>
      </c>
      <c r="D476" s="144" t="s">
        <v>75</v>
      </c>
      <c r="E476" s="169" t="s">
        <v>98</v>
      </c>
      <c r="F476" s="169" t="s">
        <v>8</v>
      </c>
      <c r="G476" s="169"/>
      <c r="H476" s="169"/>
      <c r="I476" s="12"/>
      <c r="J476" s="145">
        <f>J477</f>
        <v>1014.5</v>
      </c>
      <c r="K476" s="145">
        <f>K477</f>
        <v>436.2</v>
      </c>
      <c r="L476" s="145">
        <f>L477</f>
        <v>475.2</v>
      </c>
    </row>
    <row r="477" spans="1:12" ht="68.25" customHeight="1">
      <c r="A477" s="160" t="s">
        <v>211</v>
      </c>
      <c r="B477" s="144" t="s">
        <v>172</v>
      </c>
      <c r="C477" s="144" t="s">
        <v>114</v>
      </c>
      <c r="D477" s="144" t="s">
        <v>75</v>
      </c>
      <c r="E477" s="169" t="s">
        <v>98</v>
      </c>
      <c r="F477" s="169" t="s">
        <v>8</v>
      </c>
      <c r="G477" s="169" t="s">
        <v>75</v>
      </c>
      <c r="H477" s="169"/>
      <c r="I477" s="12"/>
      <c r="J477" s="145">
        <f t="shared" ref="J477:L479" si="179">J478</f>
        <v>1014.5</v>
      </c>
      <c r="K477" s="145">
        <f t="shared" si="179"/>
        <v>436.2</v>
      </c>
      <c r="L477" s="145">
        <f t="shared" si="179"/>
        <v>475.2</v>
      </c>
    </row>
    <row r="478" spans="1:12">
      <c r="A478" s="146" t="s">
        <v>212</v>
      </c>
      <c r="B478" s="144" t="s">
        <v>172</v>
      </c>
      <c r="C478" s="144" t="s">
        <v>114</v>
      </c>
      <c r="D478" s="144" t="s">
        <v>75</v>
      </c>
      <c r="E478" s="169" t="s">
        <v>98</v>
      </c>
      <c r="F478" s="169" t="s">
        <v>8</v>
      </c>
      <c r="G478" s="169" t="s">
        <v>75</v>
      </c>
      <c r="H478" s="169" t="s">
        <v>295</v>
      </c>
      <c r="I478" s="12"/>
      <c r="J478" s="145">
        <f t="shared" si="179"/>
        <v>1014.5</v>
      </c>
      <c r="K478" s="145">
        <f t="shared" si="179"/>
        <v>436.2</v>
      </c>
      <c r="L478" s="145">
        <f t="shared" si="179"/>
        <v>475.2</v>
      </c>
    </row>
    <row r="479" spans="1:12" ht="42.75" customHeight="1">
      <c r="A479" s="161" t="s">
        <v>144</v>
      </c>
      <c r="B479" s="144" t="s">
        <v>172</v>
      </c>
      <c r="C479" s="144" t="s">
        <v>114</v>
      </c>
      <c r="D479" s="144" t="s">
        <v>75</v>
      </c>
      <c r="E479" s="169" t="s">
        <v>98</v>
      </c>
      <c r="F479" s="169" t="s">
        <v>8</v>
      </c>
      <c r="G479" s="169" t="s">
        <v>75</v>
      </c>
      <c r="H479" s="169" t="s">
        <v>295</v>
      </c>
      <c r="I479" s="12" t="s">
        <v>238</v>
      </c>
      <c r="J479" s="145">
        <f t="shared" si="179"/>
        <v>1014.5</v>
      </c>
      <c r="K479" s="145">
        <f t="shared" si="179"/>
        <v>436.2</v>
      </c>
      <c r="L479" s="145">
        <f t="shared" si="179"/>
        <v>475.2</v>
      </c>
    </row>
    <row r="480" spans="1:12">
      <c r="A480" s="146" t="s">
        <v>186</v>
      </c>
      <c r="B480" s="144" t="s">
        <v>172</v>
      </c>
      <c r="C480" s="144" t="s">
        <v>114</v>
      </c>
      <c r="D480" s="144" t="s">
        <v>75</v>
      </c>
      <c r="E480" s="169" t="s">
        <v>98</v>
      </c>
      <c r="F480" s="169" t="s">
        <v>8</v>
      </c>
      <c r="G480" s="169" t="s">
        <v>75</v>
      </c>
      <c r="H480" s="169" t="s">
        <v>295</v>
      </c>
      <c r="I480" s="12" t="s">
        <v>246</v>
      </c>
      <c r="J480" s="145">
        <v>1014.5</v>
      </c>
      <c r="K480" s="145">
        <v>436.2</v>
      </c>
      <c r="L480" s="145">
        <v>475.2</v>
      </c>
    </row>
    <row r="481" spans="1:12" ht="63.75">
      <c r="A481" s="146" t="s">
        <v>213</v>
      </c>
      <c r="B481" s="144" t="s">
        <v>172</v>
      </c>
      <c r="C481" s="144" t="s">
        <v>114</v>
      </c>
      <c r="D481" s="144" t="s">
        <v>75</v>
      </c>
      <c r="E481" s="169" t="s">
        <v>98</v>
      </c>
      <c r="F481" s="169" t="s">
        <v>9</v>
      </c>
      <c r="G481" s="169"/>
      <c r="H481" s="169"/>
      <c r="I481" s="12"/>
      <c r="J481" s="145">
        <f>J482+J486+J490</f>
        <v>20880.100000000002</v>
      </c>
      <c r="K481" s="145">
        <f t="shared" ref="K481:L481" si="180">K482+K486+K490</f>
        <v>17350</v>
      </c>
      <c r="L481" s="145">
        <f t="shared" si="180"/>
        <v>12850</v>
      </c>
    </row>
    <row r="482" spans="1:12" ht="42.75" customHeight="1">
      <c r="A482" s="146" t="s">
        <v>214</v>
      </c>
      <c r="B482" s="144" t="s">
        <v>172</v>
      </c>
      <c r="C482" s="144" t="s">
        <v>114</v>
      </c>
      <c r="D482" s="144" t="s">
        <v>75</v>
      </c>
      <c r="E482" s="169" t="s">
        <v>98</v>
      </c>
      <c r="F482" s="169" t="s">
        <v>9</v>
      </c>
      <c r="G482" s="169" t="s">
        <v>77</v>
      </c>
      <c r="H482" s="169"/>
      <c r="I482" s="12"/>
      <c r="J482" s="145">
        <f t="shared" ref="J482:L482" si="181">J483</f>
        <v>20396.400000000001</v>
      </c>
      <c r="K482" s="145">
        <f t="shared" si="181"/>
        <v>17350</v>
      </c>
      <c r="L482" s="145">
        <f t="shared" si="181"/>
        <v>12850</v>
      </c>
    </row>
    <row r="483" spans="1:12" ht="38.25">
      <c r="A483" s="146" t="s">
        <v>215</v>
      </c>
      <c r="B483" s="144" t="s">
        <v>172</v>
      </c>
      <c r="C483" s="144" t="s">
        <v>114</v>
      </c>
      <c r="D483" s="144" t="s">
        <v>75</v>
      </c>
      <c r="E483" s="169" t="s">
        <v>98</v>
      </c>
      <c r="F483" s="169" t="s">
        <v>9</v>
      </c>
      <c r="G483" s="169" t="s">
        <v>77</v>
      </c>
      <c r="H483" s="169" t="s">
        <v>296</v>
      </c>
      <c r="I483" s="12"/>
      <c r="J483" s="145">
        <f t="shared" ref="J483:L484" si="182">J484</f>
        <v>20396.400000000001</v>
      </c>
      <c r="K483" s="145">
        <f t="shared" si="182"/>
        <v>17350</v>
      </c>
      <c r="L483" s="145">
        <f t="shared" si="182"/>
        <v>12850</v>
      </c>
    </row>
    <row r="484" spans="1:12" ht="43.5" customHeight="1">
      <c r="A484" s="161" t="s">
        <v>144</v>
      </c>
      <c r="B484" s="144" t="s">
        <v>172</v>
      </c>
      <c r="C484" s="144" t="s">
        <v>114</v>
      </c>
      <c r="D484" s="144" t="s">
        <v>75</v>
      </c>
      <c r="E484" s="169" t="s">
        <v>98</v>
      </c>
      <c r="F484" s="169" t="s">
        <v>9</v>
      </c>
      <c r="G484" s="169" t="s">
        <v>77</v>
      </c>
      <c r="H484" s="169" t="s">
        <v>296</v>
      </c>
      <c r="I484" s="12" t="s">
        <v>238</v>
      </c>
      <c r="J484" s="145">
        <f t="shared" si="182"/>
        <v>20396.400000000001</v>
      </c>
      <c r="K484" s="145">
        <f t="shared" si="182"/>
        <v>17350</v>
      </c>
      <c r="L484" s="145">
        <f t="shared" si="182"/>
        <v>12850</v>
      </c>
    </row>
    <row r="485" spans="1:12">
      <c r="A485" s="146" t="s">
        <v>186</v>
      </c>
      <c r="B485" s="144" t="s">
        <v>172</v>
      </c>
      <c r="C485" s="144" t="s">
        <v>114</v>
      </c>
      <c r="D485" s="144" t="s">
        <v>75</v>
      </c>
      <c r="E485" s="169" t="s">
        <v>98</v>
      </c>
      <c r="F485" s="169" t="s">
        <v>9</v>
      </c>
      <c r="G485" s="169" t="s">
        <v>77</v>
      </c>
      <c r="H485" s="169" t="s">
        <v>296</v>
      </c>
      <c r="I485" s="12" t="s">
        <v>246</v>
      </c>
      <c r="J485" s="145">
        <v>20396.400000000001</v>
      </c>
      <c r="K485" s="145">
        <v>17350</v>
      </c>
      <c r="L485" s="145">
        <v>12850</v>
      </c>
    </row>
    <row r="486" spans="1:12" ht="25.5">
      <c r="A486" s="146" t="s">
        <v>534</v>
      </c>
      <c r="B486" s="144" t="s">
        <v>172</v>
      </c>
      <c r="C486" s="144" t="s">
        <v>114</v>
      </c>
      <c r="D486" s="144" t="s">
        <v>75</v>
      </c>
      <c r="E486" s="169" t="s">
        <v>98</v>
      </c>
      <c r="F486" s="169" t="s">
        <v>9</v>
      </c>
      <c r="G486" s="169" t="s">
        <v>106</v>
      </c>
      <c r="H486" s="169"/>
      <c r="I486" s="12"/>
      <c r="J486" s="145">
        <f t="shared" ref="J486:L492" si="183">J487</f>
        <v>432.2</v>
      </c>
      <c r="K486" s="145">
        <f t="shared" si="183"/>
        <v>0</v>
      </c>
      <c r="L486" s="145">
        <f t="shared" si="183"/>
        <v>0</v>
      </c>
    </row>
    <row r="487" spans="1:12" ht="56.25" customHeight="1">
      <c r="A487" s="146" t="s">
        <v>535</v>
      </c>
      <c r="B487" s="144" t="s">
        <v>172</v>
      </c>
      <c r="C487" s="144" t="s">
        <v>114</v>
      </c>
      <c r="D487" s="144" t="s">
        <v>75</v>
      </c>
      <c r="E487" s="169" t="s">
        <v>98</v>
      </c>
      <c r="F487" s="169" t="s">
        <v>9</v>
      </c>
      <c r="G487" s="169" t="s">
        <v>106</v>
      </c>
      <c r="H487" s="169" t="s">
        <v>536</v>
      </c>
      <c r="I487" s="12"/>
      <c r="J487" s="145">
        <f t="shared" si="183"/>
        <v>432.2</v>
      </c>
      <c r="K487" s="145">
        <f t="shared" si="183"/>
        <v>0</v>
      </c>
      <c r="L487" s="145">
        <f t="shared" si="183"/>
        <v>0</v>
      </c>
    </row>
    <row r="488" spans="1:12" ht="40.5" customHeight="1">
      <c r="A488" s="161" t="s">
        <v>144</v>
      </c>
      <c r="B488" s="144" t="s">
        <v>172</v>
      </c>
      <c r="C488" s="144" t="s">
        <v>114</v>
      </c>
      <c r="D488" s="144" t="s">
        <v>75</v>
      </c>
      <c r="E488" s="169" t="s">
        <v>98</v>
      </c>
      <c r="F488" s="169" t="s">
        <v>9</v>
      </c>
      <c r="G488" s="169" t="s">
        <v>106</v>
      </c>
      <c r="H488" s="169" t="s">
        <v>536</v>
      </c>
      <c r="I488" s="12" t="s">
        <v>238</v>
      </c>
      <c r="J488" s="145">
        <f t="shared" si="183"/>
        <v>432.2</v>
      </c>
      <c r="K488" s="145">
        <f t="shared" si="183"/>
        <v>0</v>
      </c>
      <c r="L488" s="145">
        <f t="shared" si="183"/>
        <v>0</v>
      </c>
    </row>
    <row r="489" spans="1:12">
      <c r="A489" s="146" t="s">
        <v>186</v>
      </c>
      <c r="B489" s="144" t="s">
        <v>172</v>
      </c>
      <c r="C489" s="144" t="s">
        <v>114</v>
      </c>
      <c r="D489" s="144" t="s">
        <v>75</v>
      </c>
      <c r="E489" s="169" t="s">
        <v>98</v>
      </c>
      <c r="F489" s="169" t="s">
        <v>9</v>
      </c>
      <c r="G489" s="169" t="s">
        <v>106</v>
      </c>
      <c r="H489" s="169" t="s">
        <v>536</v>
      </c>
      <c r="I489" s="12" t="s">
        <v>246</v>
      </c>
      <c r="J489" s="145">
        <v>432.2</v>
      </c>
      <c r="K489" s="145">
        <v>0</v>
      </c>
      <c r="L489" s="145">
        <v>0</v>
      </c>
    </row>
    <row r="490" spans="1:12" ht="25.5">
      <c r="A490" s="146" t="s">
        <v>537</v>
      </c>
      <c r="B490" s="144" t="s">
        <v>172</v>
      </c>
      <c r="C490" s="144" t="s">
        <v>114</v>
      </c>
      <c r="D490" s="144" t="s">
        <v>75</v>
      </c>
      <c r="E490" s="169" t="s">
        <v>98</v>
      </c>
      <c r="F490" s="169" t="s">
        <v>9</v>
      </c>
      <c r="G490" s="169" t="s">
        <v>538</v>
      </c>
      <c r="H490" s="169"/>
      <c r="I490" s="12"/>
      <c r="J490" s="145">
        <f t="shared" si="183"/>
        <v>51.5</v>
      </c>
      <c r="K490" s="145">
        <f t="shared" si="183"/>
        <v>0</v>
      </c>
      <c r="L490" s="145">
        <f t="shared" si="183"/>
        <v>0</v>
      </c>
    </row>
    <row r="491" spans="1:12">
      <c r="A491" s="146" t="s">
        <v>540</v>
      </c>
      <c r="B491" s="144" t="s">
        <v>172</v>
      </c>
      <c r="C491" s="144" t="s">
        <v>114</v>
      </c>
      <c r="D491" s="144" t="s">
        <v>75</v>
      </c>
      <c r="E491" s="169" t="s">
        <v>98</v>
      </c>
      <c r="F491" s="169" t="s">
        <v>9</v>
      </c>
      <c r="G491" s="169" t="s">
        <v>538</v>
      </c>
      <c r="H491" s="169" t="s">
        <v>539</v>
      </c>
      <c r="I491" s="12"/>
      <c r="J491" s="145">
        <f t="shared" si="183"/>
        <v>51.5</v>
      </c>
      <c r="K491" s="145">
        <f t="shared" si="183"/>
        <v>0</v>
      </c>
      <c r="L491" s="145">
        <f t="shared" si="183"/>
        <v>0</v>
      </c>
    </row>
    <row r="492" spans="1:12" ht="39" customHeight="1">
      <c r="A492" s="161" t="s">
        <v>144</v>
      </c>
      <c r="B492" s="144" t="s">
        <v>172</v>
      </c>
      <c r="C492" s="144" t="s">
        <v>114</v>
      </c>
      <c r="D492" s="144" t="s">
        <v>75</v>
      </c>
      <c r="E492" s="169" t="s">
        <v>98</v>
      </c>
      <c r="F492" s="169" t="s">
        <v>9</v>
      </c>
      <c r="G492" s="169" t="s">
        <v>538</v>
      </c>
      <c r="H492" s="169" t="s">
        <v>539</v>
      </c>
      <c r="I492" s="12" t="s">
        <v>238</v>
      </c>
      <c r="J492" s="145">
        <f t="shared" si="183"/>
        <v>51.5</v>
      </c>
      <c r="K492" s="145">
        <f t="shared" si="183"/>
        <v>0</v>
      </c>
      <c r="L492" s="145">
        <f t="shared" si="183"/>
        <v>0</v>
      </c>
    </row>
    <row r="493" spans="1:12">
      <c r="A493" s="146" t="s">
        <v>186</v>
      </c>
      <c r="B493" s="144" t="s">
        <v>172</v>
      </c>
      <c r="C493" s="144" t="s">
        <v>114</v>
      </c>
      <c r="D493" s="144" t="s">
        <v>75</v>
      </c>
      <c r="E493" s="169" t="s">
        <v>98</v>
      </c>
      <c r="F493" s="169" t="s">
        <v>9</v>
      </c>
      <c r="G493" s="169" t="s">
        <v>538</v>
      </c>
      <c r="H493" s="169" t="s">
        <v>539</v>
      </c>
      <c r="I493" s="12" t="s">
        <v>246</v>
      </c>
      <c r="J493" s="145">
        <v>51.5</v>
      </c>
      <c r="K493" s="145">
        <v>0</v>
      </c>
      <c r="L493" s="145">
        <v>0</v>
      </c>
    </row>
    <row r="494" spans="1:12" ht="25.5">
      <c r="A494" s="146" t="s">
        <v>216</v>
      </c>
      <c r="B494" s="144" t="s">
        <v>172</v>
      </c>
      <c r="C494" s="144" t="s">
        <v>114</v>
      </c>
      <c r="D494" s="144" t="s">
        <v>75</v>
      </c>
      <c r="E494" s="169" t="s">
        <v>98</v>
      </c>
      <c r="F494" s="169" t="s">
        <v>10</v>
      </c>
      <c r="G494" s="169"/>
      <c r="H494" s="169"/>
      <c r="I494" s="12"/>
      <c r="J494" s="145">
        <f>J495+J499</f>
        <v>11485.300000000001</v>
      </c>
      <c r="K494" s="145">
        <f t="shared" ref="K494:L494" si="184">K495+K499</f>
        <v>8902</v>
      </c>
      <c r="L494" s="145">
        <f t="shared" si="184"/>
        <v>7902</v>
      </c>
    </row>
    <row r="495" spans="1:12" ht="42.75" customHeight="1">
      <c r="A495" s="140" t="s">
        <v>214</v>
      </c>
      <c r="B495" s="144" t="s">
        <v>172</v>
      </c>
      <c r="C495" s="144" t="s">
        <v>114</v>
      </c>
      <c r="D495" s="144" t="s">
        <v>75</v>
      </c>
      <c r="E495" s="169" t="s">
        <v>98</v>
      </c>
      <c r="F495" s="169" t="s">
        <v>10</v>
      </c>
      <c r="G495" s="169" t="s">
        <v>77</v>
      </c>
      <c r="H495" s="169"/>
      <c r="I495" s="12"/>
      <c r="J495" s="145">
        <f t="shared" ref="J495:L497" si="185">J496</f>
        <v>11382.2</v>
      </c>
      <c r="K495" s="145">
        <f t="shared" si="185"/>
        <v>8902</v>
      </c>
      <c r="L495" s="145">
        <f t="shared" si="185"/>
        <v>7902</v>
      </c>
    </row>
    <row r="496" spans="1:12">
      <c r="A496" s="146" t="s">
        <v>217</v>
      </c>
      <c r="B496" s="144" t="s">
        <v>172</v>
      </c>
      <c r="C496" s="144" t="s">
        <v>114</v>
      </c>
      <c r="D496" s="144" t="s">
        <v>75</v>
      </c>
      <c r="E496" s="169" t="s">
        <v>98</v>
      </c>
      <c r="F496" s="169" t="s">
        <v>10</v>
      </c>
      <c r="G496" s="169" t="s">
        <v>77</v>
      </c>
      <c r="H496" s="169" t="s">
        <v>297</v>
      </c>
      <c r="I496" s="12"/>
      <c r="J496" s="145">
        <f t="shared" si="185"/>
        <v>11382.2</v>
      </c>
      <c r="K496" s="145">
        <f t="shared" si="185"/>
        <v>8902</v>
      </c>
      <c r="L496" s="145">
        <f t="shared" si="185"/>
        <v>7902</v>
      </c>
    </row>
    <row r="497" spans="1:12" ht="40.5" customHeight="1">
      <c r="A497" s="161" t="s">
        <v>144</v>
      </c>
      <c r="B497" s="144" t="s">
        <v>172</v>
      </c>
      <c r="C497" s="144" t="s">
        <v>114</v>
      </c>
      <c r="D497" s="144" t="s">
        <v>75</v>
      </c>
      <c r="E497" s="169" t="s">
        <v>98</v>
      </c>
      <c r="F497" s="169" t="s">
        <v>10</v>
      </c>
      <c r="G497" s="169" t="s">
        <v>77</v>
      </c>
      <c r="H497" s="169" t="s">
        <v>297</v>
      </c>
      <c r="I497" s="12" t="s">
        <v>238</v>
      </c>
      <c r="J497" s="145">
        <f t="shared" si="185"/>
        <v>11382.2</v>
      </c>
      <c r="K497" s="145">
        <f t="shared" si="185"/>
        <v>8902</v>
      </c>
      <c r="L497" s="145">
        <f t="shared" si="185"/>
        <v>7902</v>
      </c>
    </row>
    <row r="498" spans="1:12">
      <c r="A498" s="146" t="s">
        <v>186</v>
      </c>
      <c r="B498" s="144" t="s">
        <v>172</v>
      </c>
      <c r="C498" s="144" t="s">
        <v>114</v>
      </c>
      <c r="D498" s="144" t="s">
        <v>75</v>
      </c>
      <c r="E498" s="169" t="s">
        <v>98</v>
      </c>
      <c r="F498" s="169" t="s">
        <v>10</v>
      </c>
      <c r="G498" s="169" t="s">
        <v>77</v>
      </c>
      <c r="H498" s="169" t="s">
        <v>297</v>
      </c>
      <c r="I498" s="12" t="s">
        <v>246</v>
      </c>
      <c r="J498" s="145">
        <v>11382.2</v>
      </c>
      <c r="K498" s="145">
        <v>8902</v>
      </c>
      <c r="L498" s="145">
        <v>7902</v>
      </c>
    </row>
    <row r="499" spans="1:12" ht="25.5">
      <c r="A499" s="146" t="s">
        <v>537</v>
      </c>
      <c r="B499" s="144" t="s">
        <v>172</v>
      </c>
      <c r="C499" s="144" t="s">
        <v>114</v>
      </c>
      <c r="D499" s="144" t="s">
        <v>75</v>
      </c>
      <c r="E499" s="169" t="s">
        <v>98</v>
      </c>
      <c r="F499" s="169" t="s">
        <v>10</v>
      </c>
      <c r="G499" s="169" t="s">
        <v>538</v>
      </c>
      <c r="H499" s="169"/>
      <c r="I499" s="12"/>
      <c r="J499" s="145">
        <f t="shared" ref="J499:L501" si="186">J500</f>
        <v>103.1</v>
      </c>
      <c r="K499" s="145">
        <f t="shared" si="186"/>
        <v>0</v>
      </c>
      <c r="L499" s="145">
        <f t="shared" si="186"/>
        <v>0</v>
      </c>
    </row>
    <row r="500" spans="1:12">
      <c r="A500" s="146" t="s">
        <v>540</v>
      </c>
      <c r="B500" s="144" t="s">
        <v>172</v>
      </c>
      <c r="C500" s="144" t="s">
        <v>114</v>
      </c>
      <c r="D500" s="144" t="s">
        <v>75</v>
      </c>
      <c r="E500" s="169" t="s">
        <v>98</v>
      </c>
      <c r="F500" s="169" t="s">
        <v>10</v>
      </c>
      <c r="G500" s="169" t="s">
        <v>538</v>
      </c>
      <c r="H500" s="169" t="s">
        <v>539</v>
      </c>
      <c r="I500" s="12"/>
      <c r="J500" s="145">
        <f t="shared" si="186"/>
        <v>103.1</v>
      </c>
      <c r="K500" s="145">
        <f t="shared" si="186"/>
        <v>0</v>
      </c>
      <c r="L500" s="145">
        <f t="shared" si="186"/>
        <v>0</v>
      </c>
    </row>
    <row r="501" spans="1:12" ht="38.25" customHeight="1">
      <c r="A501" s="161" t="s">
        <v>144</v>
      </c>
      <c r="B501" s="144" t="s">
        <v>172</v>
      </c>
      <c r="C501" s="144" t="s">
        <v>114</v>
      </c>
      <c r="D501" s="144" t="s">
        <v>75</v>
      </c>
      <c r="E501" s="169" t="s">
        <v>98</v>
      </c>
      <c r="F501" s="169" t="s">
        <v>10</v>
      </c>
      <c r="G501" s="169" t="s">
        <v>538</v>
      </c>
      <c r="H501" s="169" t="s">
        <v>539</v>
      </c>
      <c r="I501" s="12" t="s">
        <v>238</v>
      </c>
      <c r="J501" s="145">
        <f t="shared" si="186"/>
        <v>103.1</v>
      </c>
      <c r="K501" s="145">
        <f t="shared" si="186"/>
        <v>0</v>
      </c>
      <c r="L501" s="145">
        <f t="shared" si="186"/>
        <v>0</v>
      </c>
    </row>
    <row r="502" spans="1:12">
      <c r="A502" s="146" t="s">
        <v>186</v>
      </c>
      <c r="B502" s="144" t="s">
        <v>172</v>
      </c>
      <c r="C502" s="144" t="s">
        <v>114</v>
      </c>
      <c r="D502" s="144" t="s">
        <v>75</v>
      </c>
      <c r="E502" s="169" t="s">
        <v>98</v>
      </c>
      <c r="F502" s="169" t="s">
        <v>10</v>
      </c>
      <c r="G502" s="169" t="s">
        <v>538</v>
      </c>
      <c r="H502" s="169" t="s">
        <v>539</v>
      </c>
      <c r="I502" s="12" t="s">
        <v>246</v>
      </c>
      <c r="J502" s="145">
        <v>103.1</v>
      </c>
      <c r="K502" s="145">
        <v>0</v>
      </c>
      <c r="L502" s="145">
        <v>0</v>
      </c>
    </row>
    <row r="503" spans="1:12" ht="25.5">
      <c r="A503" s="161" t="s">
        <v>218</v>
      </c>
      <c r="B503" s="144" t="s">
        <v>172</v>
      </c>
      <c r="C503" s="144" t="s">
        <v>114</v>
      </c>
      <c r="D503" s="144" t="s">
        <v>82</v>
      </c>
      <c r="E503" s="169"/>
      <c r="F503" s="169"/>
      <c r="G503" s="169"/>
      <c r="H503" s="169"/>
      <c r="I503" s="12"/>
      <c r="J503" s="145">
        <f t="shared" ref="J503:L506" si="187">J504</f>
        <v>3926</v>
      </c>
      <c r="K503" s="145">
        <f t="shared" si="187"/>
        <v>3424.5</v>
      </c>
      <c r="L503" s="145">
        <f t="shared" si="187"/>
        <v>2624.5</v>
      </c>
    </row>
    <row r="504" spans="1:12" ht="39" customHeight="1">
      <c r="A504" s="146" t="s">
        <v>156</v>
      </c>
      <c r="B504" s="144" t="s">
        <v>172</v>
      </c>
      <c r="C504" s="144" t="s">
        <v>114</v>
      </c>
      <c r="D504" s="144" t="s">
        <v>82</v>
      </c>
      <c r="E504" s="169" t="s">
        <v>98</v>
      </c>
      <c r="F504" s="169" t="s">
        <v>258</v>
      </c>
      <c r="G504" s="169"/>
      <c r="H504" s="169"/>
      <c r="I504" s="12"/>
      <c r="J504" s="145">
        <f>J505</f>
        <v>3926</v>
      </c>
      <c r="K504" s="145">
        <f>K505</f>
        <v>3424.5</v>
      </c>
      <c r="L504" s="145">
        <f>L505</f>
        <v>2624.5</v>
      </c>
    </row>
    <row r="505" spans="1:12" ht="63.75">
      <c r="A505" s="146" t="s">
        <v>213</v>
      </c>
      <c r="B505" s="144" t="s">
        <v>172</v>
      </c>
      <c r="C505" s="144" t="s">
        <v>114</v>
      </c>
      <c r="D505" s="144" t="s">
        <v>82</v>
      </c>
      <c r="E505" s="169" t="s">
        <v>98</v>
      </c>
      <c r="F505" s="169" t="s">
        <v>9</v>
      </c>
      <c r="G505" s="169"/>
      <c r="H505" s="169"/>
      <c r="I505" s="12"/>
      <c r="J505" s="145">
        <f t="shared" si="187"/>
        <v>3926</v>
      </c>
      <c r="K505" s="145">
        <f t="shared" si="187"/>
        <v>3424.5</v>
      </c>
      <c r="L505" s="145">
        <f t="shared" si="187"/>
        <v>2624.5</v>
      </c>
    </row>
    <row r="506" spans="1:12" ht="25.5">
      <c r="A506" s="146" t="s">
        <v>219</v>
      </c>
      <c r="B506" s="144" t="s">
        <v>172</v>
      </c>
      <c r="C506" s="144" t="s">
        <v>114</v>
      </c>
      <c r="D506" s="144" t="s">
        <v>82</v>
      </c>
      <c r="E506" s="169" t="s">
        <v>98</v>
      </c>
      <c r="F506" s="169" t="s">
        <v>9</v>
      </c>
      <c r="G506" s="169" t="s">
        <v>77</v>
      </c>
      <c r="H506" s="169"/>
      <c r="I506" s="12"/>
      <c r="J506" s="145">
        <f t="shared" si="187"/>
        <v>3926</v>
      </c>
      <c r="K506" s="145">
        <f t="shared" si="187"/>
        <v>3424.5</v>
      </c>
      <c r="L506" s="145">
        <f t="shared" si="187"/>
        <v>2624.5</v>
      </c>
    </row>
    <row r="507" spans="1:12" ht="25.5">
      <c r="A507" s="161" t="s">
        <v>176</v>
      </c>
      <c r="B507" s="144" t="s">
        <v>172</v>
      </c>
      <c r="C507" s="144" t="s">
        <v>114</v>
      </c>
      <c r="D507" s="144" t="s">
        <v>82</v>
      </c>
      <c r="E507" s="169" t="s">
        <v>98</v>
      </c>
      <c r="F507" s="169" t="s">
        <v>9</v>
      </c>
      <c r="G507" s="169" t="s">
        <v>77</v>
      </c>
      <c r="H507" s="169" t="s">
        <v>281</v>
      </c>
      <c r="I507" s="12"/>
      <c r="J507" s="145">
        <f>J508+J510</f>
        <v>3926</v>
      </c>
      <c r="K507" s="145">
        <f>K508+K510</f>
        <v>3424.5</v>
      </c>
      <c r="L507" s="145">
        <f>L508+L510</f>
        <v>2624.5</v>
      </c>
    </row>
    <row r="508" spans="1:12" ht="102">
      <c r="A508" s="161" t="s">
        <v>80</v>
      </c>
      <c r="B508" s="144" t="s">
        <v>172</v>
      </c>
      <c r="C508" s="144" t="s">
        <v>114</v>
      </c>
      <c r="D508" s="144" t="s">
        <v>82</v>
      </c>
      <c r="E508" s="169" t="s">
        <v>98</v>
      </c>
      <c r="F508" s="169" t="s">
        <v>9</v>
      </c>
      <c r="G508" s="169" t="s">
        <v>77</v>
      </c>
      <c r="H508" s="169" t="s">
        <v>281</v>
      </c>
      <c r="I508" s="12" t="s">
        <v>225</v>
      </c>
      <c r="J508" s="145">
        <f>J509</f>
        <v>3926</v>
      </c>
      <c r="K508" s="145">
        <f>K509</f>
        <v>3380</v>
      </c>
      <c r="L508" s="145">
        <f>L509</f>
        <v>2580</v>
      </c>
    </row>
    <row r="509" spans="1:12" ht="25.5">
      <c r="A509" s="161" t="s">
        <v>177</v>
      </c>
      <c r="B509" s="144" t="s">
        <v>172</v>
      </c>
      <c r="C509" s="144" t="s">
        <v>114</v>
      </c>
      <c r="D509" s="144" t="s">
        <v>82</v>
      </c>
      <c r="E509" s="169" t="s">
        <v>98</v>
      </c>
      <c r="F509" s="169" t="s">
        <v>9</v>
      </c>
      <c r="G509" s="169" t="s">
        <v>77</v>
      </c>
      <c r="H509" s="169" t="s">
        <v>281</v>
      </c>
      <c r="I509" s="12" t="s">
        <v>245</v>
      </c>
      <c r="J509" s="145">
        <v>3926</v>
      </c>
      <c r="K509" s="145">
        <v>3380</v>
      </c>
      <c r="L509" s="145">
        <v>2580</v>
      </c>
    </row>
    <row r="510" spans="1:12" ht="42.75" customHeight="1">
      <c r="A510" s="146" t="s">
        <v>86</v>
      </c>
      <c r="B510" s="144" t="s">
        <v>172</v>
      </c>
      <c r="C510" s="144" t="s">
        <v>114</v>
      </c>
      <c r="D510" s="144" t="s">
        <v>82</v>
      </c>
      <c r="E510" s="169" t="s">
        <v>98</v>
      </c>
      <c r="F510" s="169" t="s">
        <v>9</v>
      </c>
      <c r="G510" s="169" t="s">
        <v>77</v>
      </c>
      <c r="H510" s="169" t="s">
        <v>281</v>
      </c>
      <c r="I510" s="12" t="s">
        <v>227</v>
      </c>
      <c r="J510" s="145">
        <f t="shared" ref="J510:L510" si="188">J511</f>
        <v>0</v>
      </c>
      <c r="K510" s="145">
        <f t="shared" si="188"/>
        <v>44.5</v>
      </c>
      <c r="L510" s="145">
        <f t="shared" si="188"/>
        <v>44.5</v>
      </c>
    </row>
    <row r="511" spans="1:12" ht="38.25">
      <c r="A511" s="146" t="s">
        <v>87</v>
      </c>
      <c r="B511" s="144" t="s">
        <v>172</v>
      </c>
      <c r="C511" s="144" t="s">
        <v>114</v>
      </c>
      <c r="D511" s="144" t="s">
        <v>82</v>
      </c>
      <c r="E511" s="169" t="s">
        <v>98</v>
      </c>
      <c r="F511" s="169" t="s">
        <v>9</v>
      </c>
      <c r="G511" s="169" t="s">
        <v>77</v>
      </c>
      <c r="H511" s="169" t="s">
        <v>281</v>
      </c>
      <c r="I511" s="12" t="s">
        <v>228</v>
      </c>
      <c r="J511" s="145">
        <v>0</v>
      </c>
      <c r="K511" s="145">
        <v>44.5</v>
      </c>
      <c r="L511" s="145">
        <v>44.5</v>
      </c>
    </row>
    <row r="512" spans="1:12">
      <c r="A512" s="161" t="s">
        <v>129</v>
      </c>
      <c r="B512" s="144" t="s">
        <v>172</v>
      </c>
      <c r="C512" s="144" t="s">
        <v>17</v>
      </c>
      <c r="D512" s="144"/>
      <c r="E512" s="169"/>
      <c r="F512" s="169"/>
      <c r="G512" s="169"/>
      <c r="H512" s="169"/>
      <c r="I512" s="12"/>
      <c r="J512" s="145">
        <f>J513+J530</f>
        <v>7065.1</v>
      </c>
      <c r="K512" s="145">
        <f>K513+K530</f>
        <v>5811.9</v>
      </c>
      <c r="L512" s="145">
        <f>L513+L530</f>
        <v>5604.2999999999993</v>
      </c>
    </row>
    <row r="513" spans="1:12">
      <c r="A513" s="161" t="s">
        <v>133</v>
      </c>
      <c r="B513" s="144" t="s">
        <v>172</v>
      </c>
      <c r="C513" s="144" t="s">
        <v>17</v>
      </c>
      <c r="D513" s="144" t="s">
        <v>106</v>
      </c>
      <c r="E513" s="169"/>
      <c r="F513" s="169"/>
      <c r="G513" s="169"/>
      <c r="H513" s="169"/>
      <c r="I513" s="12"/>
      <c r="J513" s="145">
        <f>J514+J525</f>
        <v>2406.5</v>
      </c>
      <c r="K513" s="145">
        <f>K514+K525</f>
        <v>967.4</v>
      </c>
      <c r="L513" s="145">
        <f>L514+L525</f>
        <v>567.4</v>
      </c>
    </row>
    <row r="514" spans="1:12" ht="51">
      <c r="A514" s="146" t="s">
        <v>471</v>
      </c>
      <c r="B514" s="144" t="s">
        <v>172</v>
      </c>
      <c r="C514" s="144" t="s">
        <v>17</v>
      </c>
      <c r="D514" s="144" t="s">
        <v>106</v>
      </c>
      <c r="E514" s="169" t="s">
        <v>77</v>
      </c>
      <c r="F514" s="169" t="s">
        <v>258</v>
      </c>
      <c r="G514" s="169"/>
      <c r="H514" s="169"/>
      <c r="I514" s="12"/>
      <c r="J514" s="145">
        <f t="shared" ref="J514:L514" si="189">J515</f>
        <v>2401.5</v>
      </c>
      <c r="K514" s="145">
        <f t="shared" si="189"/>
        <v>962.4</v>
      </c>
      <c r="L514" s="145">
        <f t="shared" si="189"/>
        <v>562.4</v>
      </c>
    </row>
    <row r="515" spans="1:12" ht="25.5">
      <c r="A515" s="140" t="s">
        <v>189</v>
      </c>
      <c r="B515" s="144" t="s">
        <v>172</v>
      </c>
      <c r="C515" s="144" t="s">
        <v>17</v>
      </c>
      <c r="D515" s="144" t="s">
        <v>106</v>
      </c>
      <c r="E515" s="169" t="s">
        <v>77</v>
      </c>
      <c r="F515" s="169" t="s">
        <v>258</v>
      </c>
      <c r="G515" s="169" t="s">
        <v>77</v>
      </c>
      <c r="H515" s="169"/>
      <c r="I515" s="12"/>
      <c r="J515" s="145">
        <f>J516+J519+J522</f>
        <v>2401.5</v>
      </c>
      <c r="K515" s="145">
        <f>K516+K519+K522</f>
        <v>962.4</v>
      </c>
      <c r="L515" s="145">
        <f>L516+L519+L522</f>
        <v>562.4</v>
      </c>
    </row>
    <row r="516" spans="1:12" ht="89.25">
      <c r="A516" s="146" t="s">
        <v>323</v>
      </c>
      <c r="B516" s="144" t="s">
        <v>172</v>
      </c>
      <c r="C516" s="144" t="s">
        <v>17</v>
      </c>
      <c r="D516" s="144" t="s">
        <v>106</v>
      </c>
      <c r="E516" s="169" t="s">
        <v>77</v>
      </c>
      <c r="F516" s="169" t="s">
        <v>258</v>
      </c>
      <c r="G516" s="169" t="s">
        <v>77</v>
      </c>
      <c r="H516" s="169" t="s">
        <v>322</v>
      </c>
      <c r="I516" s="12"/>
      <c r="J516" s="145">
        <f t="shared" ref="J516:L516" si="190">J517</f>
        <v>1212.4000000000001</v>
      </c>
      <c r="K516" s="145">
        <f t="shared" si="190"/>
        <v>962.4</v>
      </c>
      <c r="L516" s="145">
        <f t="shared" si="190"/>
        <v>562.4</v>
      </c>
    </row>
    <row r="517" spans="1:12" ht="51">
      <c r="A517" s="161" t="s">
        <v>144</v>
      </c>
      <c r="B517" s="144" t="s">
        <v>172</v>
      </c>
      <c r="C517" s="144" t="s">
        <v>17</v>
      </c>
      <c r="D517" s="144" t="s">
        <v>106</v>
      </c>
      <c r="E517" s="169" t="s">
        <v>77</v>
      </c>
      <c r="F517" s="169" t="s">
        <v>258</v>
      </c>
      <c r="G517" s="169" t="s">
        <v>77</v>
      </c>
      <c r="H517" s="169" t="s">
        <v>322</v>
      </c>
      <c r="I517" s="12" t="s">
        <v>238</v>
      </c>
      <c r="J517" s="145">
        <f t="shared" ref="J517:L517" si="191">J518</f>
        <v>1212.4000000000001</v>
      </c>
      <c r="K517" s="145">
        <f t="shared" si="191"/>
        <v>962.4</v>
      </c>
      <c r="L517" s="145">
        <f t="shared" si="191"/>
        <v>562.4</v>
      </c>
    </row>
    <row r="518" spans="1:12">
      <c r="A518" s="146" t="s">
        <v>186</v>
      </c>
      <c r="B518" s="144" t="s">
        <v>172</v>
      </c>
      <c r="C518" s="144" t="s">
        <v>17</v>
      </c>
      <c r="D518" s="144" t="s">
        <v>106</v>
      </c>
      <c r="E518" s="169" t="s">
        <v>77</v>
      </c>
      <c r="F518" s="169" t="s">
        <v>258</v>
      </c>
      <c r="G518" s="169" t="s">
        <v>77</v>
      </c>
      <c r="H518" s="169" t="s">
        <v>322</v>
      </c>
      <c r="I518" s="12" t="s">
        <v>246</v>
      </c>
      <c r="J518" s="145">
        <v>1212.4000000000001</v>
      </c>
      <c r="K518" s="145">
        <v>962.4</v>
      </c>
      <c r="L518" s="145">
        <v>562.4</v>
      </c>
    </row>
    <row r="519" spans="1:12" ht="117.75" customHeight="1">
      <c r="A519" s="146" t="s">
        <v>425</v>
      </c>
      <c r="B519" s="144" t="s">
        <v>172</v>
      </c>
      <c r="C519" s="144" t="s">
        <v>17</v>
      </c>
      <c r="D519" s="144" t="s">
        <v>106</v>
      </c>
      <c r="E519" s="169" t="s">
        <v>77</v>
      </c>
      <c r="F519" s="169" t="s">
        <v>258</v>
      </c>
      <c r="G519" s="169" t="s">
        <v>77</v>
      </c>
      <c r="H519" s="169" t="s">
        <v>424</v>
      </c>
      <c r="I519" s="12"/>
      <c r="J519" s="145">
        <f t="shared" ref="J519:L523" si="192">J520</f>
        <v>742</v>
      </c>
      <c r="K519" s="145">
        <f t="shared" si="192"/>
        <v>0</v>
      </c>
      <c r="L519" s="145">
        <f t="shared" si="192"/>
        <v>0</v>
      </c>
    </row>
    <row r="520" spans="1:12" ht="42" customHeight="1">
      <c r="A520" s="161" t="s">
        <v>144</v>
      </c>
      <c r="B520" s="144" t="s">
        <v>172</v>
      </c>
      <c r="C520" s="144" t="s">
        <v>17</v>
      </c>
      <c r="D520" s="144" t="s">
        <v>106</v>
      </c>
      <c r="E520" s="169" t="s">
        <v>77</v>
      </c>
      <c r="F520" s="169" t="s">
        <v>258</v>
      </c>
      <c r="G520" s="169" t="s">
        <v>77</v>
      </c>
      <c r="H520" s="169" t="s">
        <v>424</v>
      </c>
      <c r="I520" s="12" t="s">
        <v>238</v>
      </c>
      <c r="J520" s="145">
        <f t="shared" si="192"/>
        <v>742</v>
      </c>
      <c r="K520" s="145">
        <f t="shared" si="192"/>
        <v>0</v>
      </c>
      <c r="L520" s="145">
        <f t="shared" si="192"/>
        <v>0</v>
      </c>
    </row>
    <row r="521" spans="1:12">
      <c r="A521" s="146" t="s">
        <v>186</v>
      </c>
      <c r="B521" s="144" t="s">
        <v>172</v>
      </c>
      <c r="C521" s="144" t="s">
        <v>17</v>
      </c>
      <c r="D521" s="144" t="s">
        <v>106</v>
      </c>
      <c r="E521" s="169" t="s">
        <v>77</v>
      </c>
      <c r="F521" s="169" t="s">
        <v>258</v>
      </c>
      <c r="G521" s="169" t="s">
        <v>77</v>
      </c>
      <c r="H521" s="169" t="s">
        <v>424</v>
      </c>
      <c r="I521" s="12" t="s">
        <v>246</v>
      </c>
      <c r="J521" s="145">
        <v>742</v>
      </c>
      <c r="K521" s="145">
        <v>0</v>
      </c>
      <c r="L521" s="145">
        <v>0</v>
      </c>
    </row>
    <row r="522" spans="1:12" ht="66" customHeight="1">
      <c r="A522" s="146" t="s">
        <v>426</v>
      </c>
      <c r="B522" s="144" t="s">
        <v>172</v>
      </c>
      <c r="C522" s="144" t="s">
        <v>17</v>
      </c>
      <c r="D522" s="144" t="s">
        <v>106</v>
      </c>
      <c r="E522" s="169" t="s">
        <v>77</v>
      </c>
      <c r="F522" s="169" t="s">
        <v>258</v>
      </c>
      <c r="G522" s="169" t="s">
        <v>77</v>
      </c>
      <c r="H522" s="169" t="s">
        <v>427</v>
      </c>
      <c r="I522" s="12"/>
      <c r="J522" s="145">
        <f t="shared" si="192"/>
        <v>447.1</v>
      </c>
      <c r="K522" s="145">
        <f t="shared" si="192"/>
        <v>0</v>
      </c>
      <c r="L522" s="145">
        <f t="shared" si="192"/>
        <v>0</v>
      </c>
    </row>
    <row r="523" spans="1:12" ht="39" customHeight="1">
      <c r="A523" s="161" t="s">
        <v>144</v>
      </c>
      <c r="B523" s="144" t="s">
        <v>172</v>
      </c>
      <c r="C523" s="144" t="s">
        <v>17</v>
      </c>
      <c r="D523" s="144" t="s">
        <v>106</v>
      </c>
      <c r="E523" s="169" t="s">
        <v>77</v>
      </c>
      <c r="F523" s="169" t="s">
        <v>258</v>
      </c>
      <c r="G523" s="169" t="s">
        <v>77</v>
      </c>
      <c r="H523" s="169" t="s">
        <v>427</v>
      </c>
      <c r="I523" s="12" t="s">
        <v>238</v>
      </c>
      <c r="J523" s="145">
        <f t="shared" si="192"/>
        <v>447.1</v>
      </c>
      <c r="K523" s="145">
        <f t="shared" si="192"/>
        <v>0</v>
      </c>
      <c r="L523" s="145">
        <f t="shared" si="192"/>
        <v>0</v>
      </c>
    </row>
    <row r="524" spans="1:12">
      <c r="A524" s="146" t="s">
        <v>186</v>
      </c>
      <c r="B524" s="144" t="s">
        <v>172</v>
      </c>
      <c r="C524" s="144" t="s">
        <v>17</v>
      </c>
      <c r="D524" s="144" t="s">
        <v>106</v>
      </c>
      <c r="E524" s="169" t="s">
        <v>77</v>
      </c>
      <c r="F524" s="169" t="s">
        <v>258</v>
      </c>
      <c r="G524" s="169" t="s">
        <v>77</v>
      </c>
      <c r="H524" s="169" t="s">
        <v>427</v>
      </c>
      <c r="I524" s="12" t="s">
        <v>246</v>
      </c>
      <c r="J524" s="145">
        <v>447.1</v>
      </c>
      <c r="K524" s="145">
        <v>0</v>
      </c>
      <c r="L524" s="145">
        <v>0</v>
      </c>
    </row>
    <row r="525" spans="1:12" ht="49.5" customHeight="1">
      <c r="A525" s="148" t="s">
        <v>334</v>
      </c>
      <c r="B525" s="144" t="s">
        <v>172</v>
      </c>
      <c r="C525" s="144" t="s">
        <v>17</v>
      </c>
      <c r="D525" s="144" t="s">
        <v>106</v>
      </c>
      <c r="E525" s="169" t="s">
        <v>254</v>
      </c>
      <c r="F525" s="169" t="s">
        <v>258</v>
      </c>
      <c r="G525" s="169"/>
      <c r="H525" s="169"/>
      <c r="I525" s="12"/>
      <c r="J525" s="145">
        <f t="shared" ref="J525:L525" si="193">J526</f>
        <v>5</v>
      </c>
      <c r="K525" s="145">
        <f t="shared" si="193"/>
        <v>5</v>
      </c>
      <c r="L525" s="145">
        <f t="shared" si="193"/>
        <v>5</v>
      </c>
    </row>
    <row r="526" spans="1:12" ht="63.75">
      <c r="A526" s="146" t="s">
        <v>335</v>
      </c>
      <c r="B526" s="144" t="s">
        <v>172</v>
      </c>
      <c r="C526" s="144" t="s">
        <v>17</v>
      </c>
      <c r="D526" s="144" t="s">
        <v>106</v>
      </c>
      <c r="E526" s="169" t="s">
        <v>254</v>
      </c>
      <c r="F526" s="169" t="s">
        <v>8</v>
      </c>
      <c r="G526" s="169"/>
      <c r="H526" s="169"/>
      <c r="I526" s="12"/>
      <c r="J526" s="145">
        <f t="shared" ref="J526:J528" si="194">J527</f>
        <v>5</v>
      </c>
      <c r="K526" s="145">
        <f t="shared" ref="K526:L528" si="195">K527</f>
        <v>5</v>
      </c>
      <c r="L526" s="145">
        <f t="shared" si="195"/>
        <v>5</v>
      </c>
    </row>
    <row r="527" spans="1:12" ht="38.25">
      <c r="A527" s="161" t="s">
        <v>220</v>
      </c>
      <c r="B527" s="144" t="s">
        <v>172</v>
      </c>
      <c r="C527" s="144" t="s">
        <v>17</v>
      </c>
      <c r="D527" s="144" t="s">
        <v>106</v>
      </c>
      <c r="E527" s="169" t="s">
        <v>254</v>
      </c>
      <c r="F527" s="169" t="s">
        <v>8</v>
      </c>
      <c r="G527" s="169" t="s">
        <v>153</v>
      </c>
      <c r="H527" s="169" t="s">
        <v>299</v>
      </c>
      <c r="I527" s="12"/>
      <c r="J527" s="145">
        <f t="shared" si="194"/>
        <v>5</v>
      </c>
      <c r="K527" s="145">
        <f t="shared" si="195"/>
        <v>5</v>
      </c>
      <c r="L527" s="145">
        <f t="shared" si="195"/>
        <v>5</v>
      </c>
    </row>
    <row r="528" spans="1:12" ht="25.5">
      <c r="A528" s="161" t="s">
        <v>112</v>
      </c>
      <c r="B528" s="144" t="s">
        <v>172</v>
      </c>
      <c r="C528" s="144" t="s">
        <v>17</v>
      </c>
      <c r="D528" s="144" t="s">
        <v>106</v>
      </c>
      <c r="E528" s="169" t="s">
        <v>254</v>
      </c>
      <c r="F528" s="169" t="s">
        <v>8</v>
      </c>
      <c r="G528" s="169" t="s">
        <v>153</v>
      </c>
      <c r="H528" s="169" t="s">
        <v>299</v>
      </c>
      <c r="I528" s="12" t="s">
        <v>232</v>
      </c>
      <c r="J528" s="145">
        <f t="shared" si="194"/>
        <v>5</v>
      </c>
      <c r="K528" s="145">
        <f t="shared" si="195"/>
        <v>5</v>
      </c>
      <c r="L528" s="145">
        <f t="shared" si="195"/>
        <v>5</v>
      </c>
    </row>
    <row r="529" spans="1:12">
      <c r="A529" s="161" t="s">
        <v>113</v>
      </c>
      <c r="B529" s="144" t="s">
        <v>172</v>
      </c>
      <c r="C529" s="144" t="s">
        <v>17</v>
      </c>
      <c r="D529" s="144" t="s">
        <v>106</v>
      </c>
      <c r="E529" s="169" t="s">
        <v>254</v>
      </c>
      <c r="F529" s="169" t="s">
        <v>8</v>
      </c>
      <c r="G529" s="169" t="s">
        <v>153</v>
      </c>
      <c r="H529" s="169" t="s">
        <v>299</v>
      </c>
      <c r="I529" s="12" t="s">
        <v>233</v>
      </c>
      <c r="J529" s="145">
        <v>5</v>
      </c>
      <c r="K529" s="145">
        <v>5</v>
      </c>
      <c r="L529" s="145">
        <v>5</v>
      </c>
    </row>
    <row r="530" spans="1:12">
      <c r="A530" s="146" t="s">
        <v>136</v>
      </c>
      <c r="B530" s="144" t="s">
        <v>172</v>
      </c>
      <c r="C530" s="144" t="s">
        <v>17</v>
      </c>
      <c r="D530" s="144" t="s">
        <v>82</v>
      </c>
      <c r="E530" s="169"/>
      <c r="F530" s="169"/>
      <c r="G530" s="169"/>
      <c r="H530" s="169"/>
      <c r="I530" s="12"/>
      <c r="J530" s="145">
        <f>J531</f>
        <v>4658.6000000000004</v>
      </c>
      <c r="K530" s="145">
        <f t="shared" ref="K530:L530" si="196">K531</f>
        <v>4844.5</v>
      </c>
      <c r="L530" s="145">
        <f t="shared" si="196"/>
        <v>5036.8999999999996</v>
      </c>
    </row>
    <row r="531" spans="1:12" ht="51">
      <c r="A531" s="146" t="s">
        <v>471</v>
      </c>
      <c r="B531" s="144" t="s">
        <v>172</v>
      </c>
      <c r="C531" s="144" t="s">
        <v>17</v>
      </c>
      <c r="D531" s="144" t="s">
        <v>82</v>
      </c>
      <c r="E531" s="169" t="s">
        <v>77</v>
      </c>
      <c r="F531" s="169" t="s">
        <v>258</v>
      </c>
      <c r="G531" s="169"/>
      <c r="H531" s="169"/>
      <c r="I531" s="12"/>
      <c r="J531" s="145">
        <f>J532</f>
        <v>4658.6000000000004</v>
      </c>
      <c r="K531" s="145">
        <f>K532</f>
        <v>4844.5</v>
      </c>
      <c r="L531" s="145">
        <f>L532</f>
        <v>5036.8999999999996</v>
      </c>
    </row>
    <row r="532" spans="1:12" ht="25.5">
      <c r="A532" s="140" t="s">
        <v>189</v>
      </c>
      <c r="B532" s="144" t="s">
        <v>172</v>
      </c>
      <c r="C532" s="144" t="s">
        <v>17</v>
      </c>
      <c r="D532" s="144" t="s">
        <v>82</v>
      </c>
      <c r="E532" s="169" t="s">
        <v>77</v>
      </c>
      <c r="F532" s="169" t="s">
        <v>258</v>
      </c>
      <c r="G532" s="169" t="s">
        <v>77</v>
      </c>
      <c r="H532" s="169"/>
      <c r="I532" s="12"/>
      <c r="J532" s="145">
        <f>J533</f>
        <v>4658.6000000000004</v>
      </c>
      <c r="K532" s="145">
        <f>K533</f>
        <v>4844.5</v>
      </c>
      <c r="L532" s="145">
        <f>L533</f>
        <v>5036.8999999999996</v>
      </c>
    </row>
    <row r="533" spans="1:12" ht="100.5" customHeight="1">
      <c r="A533" s="167" t="s">
        <v>51</v>
      </c>
      <c r="B533" s="144" t="s">
        <v>172</v>
      </c>
      <c r="C533" s="144" t="s">
        <v>17</v>
      </c>
      <c r="D533" s="144" t="s">
        <v>82</v>
      </c>
      <c r="E533" s="169" t="s">
        <v>77</v>
      </c>
      <c r="F533" s="169" t="s">
        <v>258</v>
      </c>
      <c r="G533" s="169" t="s">
        <v>77</v>
      </c>
      <c r="H533" s="169" t="s">
        <v>298</v>
      </c>
      <c r="I533" s="12"/>
      <c r="J533" s="145">
        <f>J534</f>
        <v>4658.6000000000004</v>
      </c>
      <c r="K533" s="145">
        <f t="shared" ref="J533:L534" si="197">K534</f>
        <v>4844.5</v>
      </c>
      <c r="L533" s="145">
        <f t="shared" si="197"/>
        <v>5036.8999999999996</v>
      </c>
    </row>
    <row r="534" spans="1:12" ht="39.75" customHeight="1">
      <c r="A534" s="161" t="s">
        <v>144</v>
      </c>
      <c r="B534" s="144" t="s">
        <v>172</v>
      </c>
      <c r="C534" s="144" t="s">
        <v>17</v>
      </c>
      <c r="D534" s="144" t="s">
        <v>82</v>
      </c>
      <c r="E534" s="169" t="s">
        <v>77</v>
      </c>
      <c r="F534" s="169" t="s">
        <v>258</v>
      </c>
      <c r="G534" s="169" t="s">
        <v>77</v>
      </c>
      <c r="H534" s="169" t="s">
        <v>298</v>
      </c>
      <c r="I534" s="12" t="s">
        <v>238</v>
      </c>
      <c r="J534" s="145">
        <f t="shared" si="197"/>
        <v>4658.6000000000004</v>
      </c>
      <c r="K534" s="145">
        <f t="shared" si="197"/>
        <v>4844.5</v>
      </c>
      <c r="L534" s="145">
        <f t="shared" si="197"/>
        <v>5036.8999999999996</v>
      </c>
    </row>
    <row r="535" spans="1:12">
      <c r="A535" s="146" t="s">
        <v>186</v>
      </c>
      <c r="B535" s="144" t="s">
        <v>172</v>
      </c>
      <c r="C535" s="144" t="s">
        <v>17</v>
      </c>
      <c r="D535" s="144" t="s">
        <v>82</v>
      </c>
      <c r="E535" s="169" t="s">
        <v>77</v>
      </c>
      <c r="F535" s="169" t="s">
        <v>258</v>
      </c>
      <c r="G535" s="169" t="s">
        <v>77</v>
      </c>
      <c r="H535" s="169" t="s">
        <v>298</v>
      </c>
      <c r="I535" s="12" t="s">
        <v>246</v>
      </c>
      <c r="J535" s="145">
        <v>4658.6000000000004</v>
      </c>
      <c r="K535" s="145">
        <v>4844.5</v>
      </c>
      <c r="L535" s="145">
        <v>5036.8999999999996</v>
      </c>
    </row>
    <row r="536" spans="1:12">
      <c r="A536" s="146" t="s">
        <v>221</v>
      </c>
      <c r="B536" s="144" t="s">
        <v>172</v>
      </c>
      <c r="C536" s="144" t="s">
        <v>18</v>
      </c>
      <c r="D536" s="144"/>
      <c r="E536" s="169"/>
      <c r="F536" s="169"/>
      <c r="G536" s="169"/>
      <c r="H536" s="169"/>
      <c r="I536" s="12"/>
      <c r="J536" s="145">
        <f t="shared" ref="J536:L539" si="198">J537</f>
        <v>33.299999999999997</v>
      </c>
      <c r="K536" s="145">
        <f t="shared" si="198"/>
        <v>190.5</v>
      </c>
      <c r="L536" s="145">
        <f t="shared" si="198"/>
        <v>153.5</v>
      </c>
    </row>
    <row r="537" spans="1:12">
      <c r="A537" s="146" t="s">
        <v>222</v>
      </c>
      <c r="B537" s="144" t="s">
        <v>172</v>
      </c>
      <c r="C537" s="144" t="s">
        <v>18</v>
      </c>
      <c r="D537" s="144" t="s">
        <v>75</v>
      </c>
      <c r="E537" s="169"/>
      <c r="F537" s="169"/>
      <c r="G537" s="169"/>
      <c r="H537" s="169"/>
      <c r="I537" s="12"/>
      <c r="J537" s="145">
        <f t="shared" si="198"/>
        <v>33.299999999999997</v>
      </c>
      <c r="K537" s="145">
        <f t="shared" si="198"/>
        <v>190.5</v>
      </c>
      <c r="L537" s="145">
        <f t="shared" si="198"/>
        <v>153.5</v>
      </c>
    </row>
    <row r="538" spans="1:12" ht="51.75" customHeight="1">
      <c r="A538" s="146" t="s">
        <v>399</v>
      </c>
      <c r="B538" s="144" t="s">
        <v>172</v>
      </c>
      <c r="C538" s="144" t="s">
        <v>18</v>
      </c>
      <c r="D538" s="144" t="s">
        <v>75</v>
      </c>
      <c r="E538" s="169" t="s">
        <v>148</v>
      </c>
      <c r="F538" s="169" t="s">
        <v>258</v>
      </c>
      <c r="G538" s="169"/>
      <c r="H538" s="169"/>
      <c r="I538" s="12"/>
      <c r="J538" s="145">
        <f t="shared" si="198"/>
        <v>33.299999999999997</v>
      </c>
      <c r="K538" s="145">
        <f t="shared" si="198"/>
        <v>190.5</v>
      </c>
      <c r="L538" s="145">
        <f t="shared" si="198"/>
        <v>153.5</v>
      </c>
    </row>
    <row r="539" spans="1:12" ht="63.75">
      <c r="A539" s="146" t="s">
        <v>223</v>
      </c>
      <c r="B539" s="144" t="s">
        <v>172</v>
      </c>
      <c r="C539" s="144" t="s">
        <v>18</v>
      </c>
      <c r="D539" s="144" t="s">
        <v>75</v>
      </c>
      <c r="E539" s="169" t="s">
        <v>148</v>
      </c>
      <c r="F539" s="169" t="s">
        <v>258</v>
      </c>
      <c r="G539" s="169" t="s">
        <v>75</v>
      </c>
      <c r="H539" s="169"/>
      <c r="I539" s="12"/>
      <c r="J539" s="145">
        <f t="shared" si="198"/>
        <v>33.299999999999997</v>
      </c>
      <c r="K539" s="145">
        <f t="shared" si="198"/>
        <v>190.5</v>
      </c>
      <c r="L539" s="145">
        <f t="shared" si="198"/>
        <v>153.5</v>
      </c>
    </row>
    <row r="540" spans="1:12" ht="25.5">
      <c r="A540" s="146" t="s">
        <v>224</v>
      </c>
      <c r="B540" s="144" t="s">
        <v>172</v>
      </c>
      <c r="C540" s="144" t="s">
        <v>18</v>
      </c>
      <c r="D540" s="144" t="s">
        <v>75</v>
      </c>
      <c r="E540" s="169" t="s">
        <v>148</v>
      </c>
      <c r="F540" s="169" t="s">
        <v>258</v>
      </c>
      <c r="G540" s="169" t="s">
        <v>75</v>
      </c>
      <c r="H540" s="169" t="s">
        <v>300</v>
      </c>
      <c r="I540" s="12"/>
      <c r="J540" s="145">
        <f t="shared" ref="J540" si="199">J541+J543</f>
        <v>33.299999999999997</v>
      </c>
      <c r="K540" s="145">
        <f t="shared" ref="K540:L540" si="200">K541+K543</f>
        <v>190.5</v>
      </c>
      <c r="L540" s="145">
        <f t="shared" si="200"/>
        <v>153.5</v>
      </c>
    </row>
    <row r="541" spans="1:12" ht="102">
      <c r="A541" s="161" t="s">
        <v>80</v>
      </c>
      <c r="B541" s="144" t="s">
        <v>172</v>
      </c>
      <c r="C541" s="144" t="s">
        <v>18</v>
      </c>
      <c r="D541" s="144" t="s">
        <v>75</v>
      </c>
      <c r="E541" s="169" t="s">
        <v>148</v>
      </c>
      <c r="F541" s="169" t="s">
        <v>258</v>
      </c>
      <c r="G541" s="169" t="s">
        <v>75</v>
      </c>
      <c r="H541" s="169" t="s">
        <v>300</v>
      </c>
      <c r="I541" s="144" t="s">
        <v>225</v>
      </c>
      <c r="J541" s="145">
        <f t="shared" ref="J541:L541" si="201">J542</f>
        <v>33.299999999999997</v>
      </c>
      <c r="K541" s="145">
        <f t="shared" si="201"/>
        <v>106.8</v>
      </c>
      <c r="L541" s="145">
        <f t="shared" si="201"/>
        <v>99.8</v>
      </c>
    </row>
    <row r="542" spans="1:12" ht="25.5">
      <c r="A542" s="161" t="s">
        <v>177</v>
      </c>
      <c r="B542" s="144" t="s">
        <v>172</v>
      </c>
      <c r="C542" s="144" t="s">
        <v>18</v>
      </c>
      <c r="D542" s="144" t="s">
        <v>75</v>
      </c>
      <c r="E542" s="169" t="s">
        <v>148</v>
      </c>
      <c r="F542" s="169" t="s">
        <v>258</v>
      </c>
      <c r="G542" s="169" t="s">
        <v>75</v>
      </c>
      <c r="H542" s="169" t="s">
        <v>300</v>
      </c>
      <c r="I542" s="144" t="s">
        <v>245</v>
      </c>
      <c r="J542" s="145">
        <v>33.299999999999997</v>
      </c>
      <c r="K542" s="145">
        <v>106.8</v>
      </c>
      <c r="L542" s="145">
        <v>99.8</v>
      </c>
    </row>
    <row r="543" spans="1:12" ht="51" customHeight="1">
      <c r="A543" s="146" t="s">
        <v>86</v>
      </c>
      <c r="B543" s="144" t="s">
        <v>172</v>
      </c>
      <c r="C543" s="144" t="s">
        <v>18</v>
      </c>
      <c r="D543" s="144" t="s">
        <v>75</v>
      </c>
      <c r="E543" s="169" t="s">
        <v>148</v>
      </c>
      <c r="F543" s="169" t="s">
        <v>258</v>
      </c>
      <c r="G543" s="169" t="s">
        <v>75</v>
      </c>
      <c r="H543" s="169" t="s">
        <v>300</v>
      </c>
      <c r="I543" s="12" t="s">
        <v>227</v>
      </c>
      <c r="J543" s="145">
        <f t="shared" ref="J543:L543" si="202">J544</f>
        <v>0</v>
      </c>
      <c r="K543" s="145">
        <f t="shared" si="202"/>
        <v>83.7</v>
      </c>
      <c r="L543" s="145">
        <f t="shared" si="202"/>
        <v>53.7</v>
      </c>
    </row>
    <row r="544" spans="1:12" ht="38.25">
      <c r="A544" s="146" t="s">
        <v>87</v>
      </c>
      <c r="B544" s="144" t="s">
        <v>172</v>
      </c>
      <c r="C544" s="144" t="s">
        <v>18</v>
      </c>
      <c r="D544" s="144" t="s">
        <v>75</v>
      </c>
      <c r="E544" s="169" t="s">
        <v>148</v>
      </c>
      <c r="F544" s="169" t="s">
        <v>258</v>
      </c>
      <c r="G544" s="169" t="s">
        <v>75</v>
      </c>
      <c r="H544" s="169" t="s">
        <v>300</v>
      </c>
      <c r="I544" s="12" t="s">
        <v>228</v>
      </c>
      <c r="J544" s="145">
        <v>0</v>
      </c>
      <c r="K544" s="145">
        <v>83.7</v>
      </c>
      <c r="L544" s="145">
        <v>53.7</v>
      </c>
    </row>
    <row r="545" spans="5:9">
      <c r="E545" s="192"/>
      <c r="F545" s="192"/>
      <c r="G545" s="192"/>
      <c r="H545" s="192"/>
      <c r="I545" s="192"/>
    </row>
    <row r="546" spans="5:9">
      <c r="E546" s="192"/>
      <c r="F546" s="192"/>
      <c r="G546" s="192"/>
      <c r="H546" s="192"/>
      <c r="I546" s="192"/>
    </row>
    <row r="547" spans="5:9">
      <c r="E547" s="192"/>
      <c r="F547" s="192"/>
      <c r="G547" s="192"/>
      <c r="H547" s="192"/>
      <c r="I547" s="192"/>
    </row>
    <row r="548" spans="5:9">
      <c r="E548" s="192"/>
      <c r="F548" s="192"/>
      <c r="G548" s="192"/>
      <c r="H548" s="192"/>
      <c r="I548" s="192"/>
    </row>
    <row r="549" spans="5:9">
      <c r="E549" s="192"/>
      <c r="F549" s="192"/>
      <c r="G549" s="192"/>
      <c r="H549" s="192"/>
      <c r="I549" s="192"/>
    </row>
    <row r="550" spans="5:9">
      <c r="E550" s="192"/>
      <c r="F550" s="192"/>
      <c r="G550" s="192"/>
      <c r="H550" s="192"/>
      <c r="I550" s="192"/>
    </row>
    <row r="551" spans="5:9">
      <c r="E551" s="192"/>
      <c r="F551" s="192"/>
      <c r="G551" s="192"/>
      <c r="H551" s="192"/>
      <c r="I551" s="192"/>
    </row>
    <row r="552" spans="5:9">
      <c r="E552" s="192"/>
      <c r="F552" s="192"/>
      <c r="G552" s="192"/>
      <c r="H552" s="192"/>
      <c r="I552" s="192"/>
    </row>
    <row r="553" spans="5:9">
      <c r="E553" s="192"/>
      <c r="F553" s="192"/>
      <c r="G553" s="192"/>
      <c r="H553" s="192"/>
      <c r="I553" s="192"/>
    </row>
    <row r="554" spans="5:9">
      <c r="E554" s="192"/>
      <c r="F554" s="192"/>
      <c r="G554" s="192"/>
      <c r="H554" s="192"/>
      <c r="I554" s="192"/>
    </row>
    <row r="555" spans="5:9">
      <c r="E555" s="192"/>
      <c r="F555" s="192"/>
      <c r="G555" s="192"/>
      <c r="H555" s="192"/>
      <c r="I555" s="192"/>
    </row>
    <row r="556" spans="5:9">
      <c r="E556" s="192"/>
      <c r="F556" s="192"/>
      <c r="G556" s="192"/>
      <c r="H556" s="192"/>
      <c r="I556" s="192"/>
    </row>
    <row r="557" spans="5:9">
      <c r="E557" s="192"/>
      <c r="F557" s="192"/>
      <c r="G557" s="192"/>
      <c r="H557" s="192"/>
      <c r="I557" s="192"/>
    </row>
    <row r="558" spans="5:9">
      <c r="E558" s="192"/>
      <c r="F558" s="192"/>
      <c r="G558" s="192"/>
      <c r="H558" s="192"/>
      <c r="I558" s="192"/>
    </row>
    <row r="559" spans="5:9">
      <c r="E559" s="192"/>
      <c r="F559" s="192"/>
      <c r="G559" s="192"/>
      <c r="H559" s="192"/>
      <c r="I559" s="192"/>
    </row>
    <row r="560" spans="5:9">
      <c r="E560" s="192"/>
      <c r="F560" s="192"/>
      <c r="G560" s="192"/>
      <c r="H560" s="192"/>
      <c r="I560" s="192"/>
    </row>
    <row r="561" spans="5:9">
      <c r="E561" s="192"/>
      <c r="F561" s="192"/>
      <c r="G561" s="192"/>
      <c r="H561" s="192"/>
      <c r="I561" s="192"/>
    </row>
    <row r="562" spans="5:9">
      <c r="E562" s="192"/>
      <c r="F562" s="192"/>
      <c r="G562" s="192"/>
      <c r="H562" s="192"/>
      <c r="I562" s="192"/>
    </row>
    <row r="563" spans="5:9">
      <c r="E563" s="192"/>
      <c r="F563" s="192"/>
      <c r="G563" s="192"/>
      <c r="H563" s="192"/>
      <c r="I563" s="192"/>
    </row>
    <row r="564" spans="5:9">
      <c r="E564" s="192"/>
      <c r="F564" s="192"/>
      <c r="G564" s="192"/>
      <c r="H564" s="192"/>
      <c r="I564" s="192"/>
    </row>
    <row r="565" spans="5:9">
      <c r="E565" s="192"/>
      <c r="F565" s="192"/>
      <c r="G565" s="192"/>
      <c r="H565" s="192"/>
      <c r="I565" s="192"/>
    </row>
    <row r="566" spans="5:9">
      <c r="E566" s="192"/>
      <c r="F566" s="192"/>
      <c r="G566" s="192"/>
      <c r="H566" s="192"/>
      <c r="I566" s="192"/>
    </row>
    <row r="567" spans="5:9">
      <c r="E567" s="192"/>
      <c r="F567" s="192"/>
      <c r="G567" s="192"/>
      <c r="H567" s="192"/>
      <c r="I567" s="192"/>
    </row>
    <row r="568" spans="5:9">
      <c r="E568" s="192"/>
      <c r="F568" s="192"/>
      <c r="G568" s="192"/>
      <c r="H568" s="192"/>
      <c r="I568" s="192"/>
    </row>
    <row r="569" spans="5:9">
      <c r="E569" s="192"/>
      <c r="F569" s="192"/>
      <c r="G569" s="192"/>
      <c r="H569" s="192"/>
      <c r="I569" s="192"/>
    </row>
    <row r="570" spans="5:9">
      <c r="E570" s="192"/>
      <c r="F570" s="192"/>
      <c r="G570" s="192"/>
      <c r="H570" s="192"/>
      <c r="I570" s="192"/>
    </row>
    <row r="571" spans="5:9">
      <c r="E571" s="192"/>
      <c r="F571" s="192"/>
      <c r="G571" s="192"/>
      <c r="H571" s="192"/>
      <c r="I571" s="192"/>
    </row>
    <row r="572" spans="5:9">
      <c r="E572" s="192"/>
      <c r="F572" s="192"/>
      <c r="G572" s="192"/>
      <c r="H572" s="192"/>
      <c r="I572" s="192"/>
    </row>
    <row r="573" spans="5:9">
      <c r="E573" s="192"/>
      <c r="F573" s="192"/>
      <c r="G573" s="192"/>
      <c r="H573" s="192"/>
      <c r="I573" s="192"/>
    </row>
    <row r="574" spans="5:9">
      <c r="E574" s="192"/>
      <c r="F574" s="192"/>
      <c r="G574" s="192"/>
      <c r="H574" s="192"/>
      <c r="I574" s="192"/>
    </row>
    <row r="575" spans="5:9">
      <c r="E575" s="192"/>
      <c r="F575" s="192"/>
      <c r="G575" s="192"/>
      <c r="H575" s="192"/>
      <c r="I575" s="192"/>
    </row>
    <row r="576" spans="5:9">
      <c r="E576" s="192"/>
      <c r="F576" s="192"/>
      <c r="G576" s="192"/>
      <c r="H576" s="192"/>
      <c r="I576" s="192"/>
    </row>
    <row r="577" spans="5:9">
      <c r="E577" s="192"/>
      <c r="F577" s="192"/>
      <c r="G577" s="192"/>
      <c r="H577" s="192"/>
      <c r="I577" s="192"/>
    </row>
    <row r="578" spans="5:9">
      <c r="E578" s="192"/>
      <c r="F578" s="192"/>
      <c r="G578" s="192"/>
      <c r="H578" s="192"/>
      <c r="I578" s="192"/>
    </row>
  </sheetData>
  <autoFilter ref="A7:L544" xr:uid="{00000000-0009-0000-0000-000001000000}"/>
  <customSheetViews>
    <customSheetView guid="{81558BDF-55DB-4F10-A797-FD06B4DBF865}" showPageBreaks="1" printArea="1" filter="1" showAutoFilter="1" view="pageBreakPreview">
      <selection activeCell="K228" sqref="K228:K250"/>
      <pageMargins left="0.43307086614173229" right="0.23622047244094491" top="0.51181102362204722" bottom="0.11811023622047245" header="0.31496062992125984" footer="0.31496062992125984"/>
      <pageSetup paperSize="9" scale="89" orientation="portrait" r:id="rId1"/>
      <headerFooter>
        <oddHeader>&amp;C&amp;P</oddHeader>
      </headerFooter>
      <autoFilter ref="A6:L444" xr:uid="{9C91321D-E840-438E-B211-25FC65CDD9F2}">
        <filterColumn colId="8">
          <filters>
            <filter val="500"/>
          </filters>
        </filterColumn>
      </autoFilter>
    </customSheetView>
    <customSheetView guid="{2EE6EB00-C2BB-404A-98A6-E66B3D281ECF}" showPageBreaks="1" view="pageBreakPreview" topLeftCell="A545">
      <selection activeCell="E543" sqref="E543:H546"/>
      <pageMargins left="0.43307089999999998" right="0.2362205" top="0.70275589999999999" bottom="1.220866" header="0.3" footer="0.3"/>
      <pageSetup paperSize="9" scale="91" orientation="portrait" r:id="rId2"/>
      <headerFooter>
        <oddHeader>&amp;C&amp;P</oddHeader>
      </headerFooter>
    </customSheetView>
    <customSheetView guid="{146E8F15-80AC-4549-8E02-D6058BD21F29}" showPageBreaks="1" showAutoFilter="1" view="pageBreakPreview" topLeftCell="A280">
      <selection activeCell="J283" sqref="J283"/>
      <pageMargins left="0.43307089999999998" right="0.2362205" top="0.70275589999999999" bottom="1.220866" header="0.3" footer="0.3"/>
      <pageSetup paperSize="9" scale="91" orientation="portrait" r:id="rId3"/>
      <headerFooter>
        <oddHeader>&amp;C&amp;P</oddHeader>
      </headerFooter>
      <autoFilter ref="A1:L540" xr:uid="{F579113B-E2B2-441D-99D4-CBFD7C649C1F}">
        <filterColumn colId="8" showButton="0"/>
        <filterColumn colId="9" showButton="0"/>
        <filterColumn colId="10" showButton="0"/>
      </autoFilter>
    </customSheetView>
    <customSheetView guid="{D7437CF1-D31F-4DF2-9399-AF82B3DFFC54}" showPageBreaks="1" printArea="1" showAutoFilter="1" view="pageBreakPreview" topLeftCell="A52">
      <selection activeCell="A59" sqref="A59"/>
      <pageMargins left="0.43307086614173229" right="0.23622047244094491" top="0.51181102362204722" bottom="0.11811023622047245" header="0.31496062992125984" footer="0.31496062992125984"/>
      <pageSetup paperSize="9" scale="89" orientation="portrait" r:id="rId4"/>
      <headerFooter>
        <oddHeader>&amp;C&amp;P</oddHeader>
      </headerFooter>
      <autoFilter ref="A6:L432" xr:uid="{EF335B39-F255-45DE-90D3-F3C4BF97A483}"/>
    </customSheetView>
    <customSheetView guid="{D2A2E364-7F41-4DF0-B445-F266635B8190}" showPageBreaks="1" printArea="1" showAutoFilter="1" view="pageBreakPreview">
      <selection activeCell="J7" sqref="J7"/>
      <pageMargins left="0.43307086614173229" right="0.23622047244094491" top="0.51181102362204722" bottom="0.11811023622047245" header="0.31496062992125984" footer="0.31496062992125984"/>
      <pageSetup paperSize="9" scale="89" orientation="portrait" r:id="rId5"/>
      <headerFooter>
        <oddHeader>&amp;C&amp;P</oddHeader>
      </headerFooter>
      <autoFilter ref="A6:L444" xr:uid="{05254329-0548-490F-9370-FE50448E1AE5}"/>
    </customSheetView>
  </customSheetViews>
  <mergeCells count="11">
    <mergeCell ref="I1:L1"/>
    <mergeCell ref="I2:L2"/>
    <mergeCell ref="A3:L3"/>
    <mergeCell ref="I4:L4"/>
    <mergeCell ref="A5:A6"/>
    <mergeCell ref="B5:B6"/>
    <mergeCell ref="C5:C6"/>
    <mergeCell ref="D5:D6"/>
    <mergeCell ref="E5:H6"/>
    <mergeCell ref="I5:I6"/>
    <mergeCell ref="J5:L5"/>
  </mergeCells>
  <conditionalFormatting sqref="A21">
    <cfRule type="expression" dxfId="87" priority="7" stopIfTrue="1">
      <formula>$F21=""</formula>
    </cfRule>
    <cfRule type="expression" dxfId="86" priority="8" stopIfTrue="1">
      <formula>$J21&lt;&gt;""</formula>
    </cfRule>
    <cfRule type="expression" dxfId="85" priority="9" stopIfTrue="1">
      <formula>AND($G21="",$F21&lt;&gt;"")</formula>
    </cfRule>
    <cfRule type="expression" dxfId="84" priority="10" stopIfTrue="1">
      <formula>$F21=""</formula>
    </cfRule>
    <cfRule type="expression" dxfId="83" priority="11" stopIfTrue="1">
      <formula>#REF!&lt;&gt;""</formula>
    </cfRule>
    <cfRule type="expression" dxfId="82" priority="12" stopIfTrue="1">
      <formula>AND($G21="",$F21&lt;&gt;"")</formula>
    </cfRule>
  </conditionalFormatting>
  <conditionalFormatting sqref="A70">
    <cfRule type="expression" dxfId="81" priority="13" stopIfTrue="1">
      <formula>$F70=""</formula>
    </cfRule>
    <cfRule type="expression" dxfId="80" priority="14" stopIfTrue="1">
      <formula>$J70&lt;&gt;""</formula>
    </cfRule>
    <cfRule type="expression" dxfId="79" priority="15" stopIfTrue="1">
      <formula>AND($G70="",$F70&lt;&gt;"")</formula>
    </cfRule>
    <cfRule type="expression" dxfId="78" priority="16" stopIfTrue="1">
      <formula>$F70=""</formula>
    </cfRule>
    <cfRule type="expression" dxfId="77" priority="17" stopIfTrue="1">
      <formula>#REF!&lt;&gt;""</formula>
    </cfRule>
    <cfRule type="expression" dxfId="76" priority="18" stopIfTrue="1">
      <formula>AND($G70="",$F70&lt;&gt;"")</formula>
    </cfRule>
  </conditionalFormatting>
  <conditionalFormatting sqref="A82:A83 A384:A385 A466:A467 A494:A495">
    <cfRule type="expression" dxfId="75" priority="63" stopIfTrue="1">
      <formula>AND($G82="",$F82&lt;&gt;"")</formula>
    </cfRule>
    <cfRule type="expression" dxfId="74" priority="62" stopIfTrue="1">
      <formula>$J82&lt;&gt;""</formula>
    </cfRule>
    <cfRule type="expression" dxfId="73" priority="61" stopIfTrue="1">
      <formula>$F82=""</formula>
    </cfRule>
  </conditionalFormatting>
  <conditionalFormatting sqref="A82:A83 C35:D35 A456 A515:A516">
    <cfRule type="expression" dxfId="72" priority="73" stopIfTrue="1">
      <formula>$F35=""</formula>
    </cfRule>
  </conditionalFormatting>
  <conditionalFormatting sqref="A127 A130">
    <cfRule type="expression" dxfId="71" priority="104" stopIfTrue="1">
      <formula>#REF!&lt;&gt;""</formula>
    </cfRule>
    <cfRule type="expression" dxfId="70" priority="103" stopIfTrue="1">
      <formula>$F127=""</formula>
    </cfRule>
    <cfRule type="expression" dxfId="69" priority="105" stopIfTrue="1">
      <formula>AND($G127="",$F127&lt;&gt;"")</formula>
    </cfRule>
  </conditionalFormatting>
  <conditionalFormatting sqref="A224">
    <cfRule type="expression" dxfId="68" priority="22" stopIfTrue="1">
      <formula>$F224=""</formula>
    </cfRule>
    <cfRule type="expression" dxfId="67" priority="23" stopIfTrue="1">
      <formula>#REF!&lt;&gt;""</formula>
    </cfRule>
    <cfRule type="expression" dxfId="66" priority="24" stopIfTrue="1">
      <formula>AND($G224="",$F224&lt;&gt;"")</formula>
    </cfRule>
  </conditionalFormatting>
  <conditionalFormatting sqref="A304:A305">
    <cfRule type="expression" dxfId="65" priority="57" stopIfTrue="1">
      <formula>AND($G304="",$F304&lt;&gt;"")</formula>
    </cfRule>
    <cfRule type="expression" dxfId="64" priority="56" stopIfTrue="1">
      <formula>#REF!&lt;&gt;""</formula>
    </cfRule>
    <cfRule type="expression" dxfId="63" priority="55" stopIfTrue="1">
      <formula>$F304=""</formula>
    </cfRule>
  </conditionalFormatting>
  <conditionalFormatting sqref="A310">
    <cfRule type="expression" dxfId="62" priority="50" stopIfTrue="1">
      <formula>#REF!&lt;&gt;""</formula>
    </cfRule>
    <cfRule type="expression" dxfId="61" priority="51" stopIfTrue="1">
      <formula>AND($G310="",$F310&lt;&gt;"")</formula>
    </cfRule>
    <cfRule type="expression" dxfId="60" priority="49" stopIfTrue="1">
      <formula>$F310=""</formula>
    </cfRule>
  </conditionalFormatting>
  <conditionalFormatting sqref="A311">
    <cfRule type="expression" dxfId="59" priority="52" stopIfTrue="1">
      <formula>#REF!=""</formula>
    </cfRule>
    <cfRule type="expression" dxfId="58" priority="53" stopIfTrue="1">
      <formula>#REF!&lt;&gt;""</formula>
    </cfRule>
    <cfRule type="expression" dxfId="57" priority="54" stopIfTrue="1">
      <formula>AND(#REF!="",#REF!&lt;&gt;"")</formula>
    </cfRule>
  </conditionalFormatting>
  <conditionalFormatting sqref="A385:A386">
    <cfRule type="expression" dxfId="56" priority="70" stopIfTrue="1">
      <formula>$F385=""</formula>
    </cfRule>
    <cfRule type="expression" dxfId="55" priority="71" stopIfTrue="1">
      <formula>#REF!&lt;&gt;""</formula>
    </cfRule>
    <cfRule type="expression" dxfId="54" priority="72" stopIfTrue="1">
      <formula>AND($G385="",$F385&lt;&gt;"")</formula>
    </cfRule>
  </conditionalFormatting>
  <conditionalFormatting sqref="A394">
    <cfRule type="expression" dxfId="53" priority="2" stopIfTrue="1">
      <formula>#REF!&lt;&gt;""</formula>
    </cfRule>
    <cfRule type="expression" dxfId="52" priority="3" stopIfTrue="1">
      <formula>AND($G394="",$F394&lt;&gt;"")</formula>
    </cfRule>
    <cfRule type="expression" dxfId="51" priority="1" stopIfTrue="1">
      <formula>$F394=""</formula>
    </cfRule>
  </conditionalFormatting>
  <conditionalFormatting sqref="A413:A414">
    <cfRule type="expression" dxfId="50" priority="64" stopIfTrue="1">
      <formula>$F413=""</formula>
    </cfRule>
    <cfRule type="expression" dxfId="49" priority="65" stopIfTrue="1">
      <formula>#REF!&lt;&gt;""</formula>
    </cfRule>
    <cfRule type="expression" dxfId="48" priority="66" stopIfTrue="1">
      <formula>AND($G413="",$F413&lt;&gt;"")</formula>
    </cfRule>
  </conditionalFormatting>
  <conditionalFormatting sqref="A449 A473:A474">
    <cfRule type="expression" dxfId="47" priority="67" stopIfTrue="1">
      <formula>$F449=""</formula>
    </cfRule>
    <cfRule type="expression" dxfId="46" priority="68" stopIfTrue="1">
      <formula>#REF!&lt;&gt;""</formula>
    </cfRule>
    <cfRule type="expression" dxfId="45" priority="69" stopIfTrue="1">
      <formula>AND($G449="",$F449&lt;&gt;"")</formula>
    </cfRule>
  </conditionalFormatting>
  <conditionalFormatting sqref="A452">
    <cfRule type="expression" dxfId="44" priority="40" stopIfTrue="1">
      <formula>$F452=""</formula>
    </cfRule>
    <cfRule type="expression" dxfId="43" priority="42" stopIfTrue="1">
      <formula>AND($G452="",$F452&lt;&gt;"")</formula>
    </cfRule>
    <cfRule type="expression" dxfId="42" priority="41" stopIfTrue="1">
      <formula>$J452&lt;&gt;""</formula>
    </cfRule>
  </conditionalFormatting>
  <conditionalFormatting sqref="A478">
    <cfRule type="expression" dxfId="41" priority="45" stopIfTrue="1">
      <formula>AND($G478="",$F478&lt;&gt;"")</formula>
    </cfRule>
    <cfRule type="expression" dxfId="40" priority="44" stopIfTrue="1">
      <formula>#REF!&lt;&gt;""</formula>
    </cfRule>
    <cfRule type="expression" dxfId="39" priority="43" stopIfTrue="1">
      <formula>$F478=""</formula>
    </cfRule>
  </conditionalFormatting>
  <conditionalFormatting sqref="A532">
    <cfRule type="expression" dxfId="38" priority="6" stopIfTrue="1">
      <formula>AND($G532="",$F532&lt;&gt;"")</formula>
    </cfRule>
    <cfRule type="expression" dxfId="37" priority="5" stopIfTrue="1">
      <formula>#REF!&lt;&gt;""</formula>
    </cfRule>
    <cfRule type="expression" dxfId="36" priority="4" stopIfTrue="1">
      <formula>$F532=""</formula>
    </cfRule>
  </conditionalFormatting>
  <conditionalFormatting sqref="C35:D35 A82:A83 A456 A515:A516">
    <cfRule type="expression" dxfId="35" priority="74" stopIfTrue="1">
      <formula>#REF!&lt;&gt;""</formula>
    </cfRule>
    <cfRule type="expression" dxfId="34" priority="75" stopIfTrue="1">
      <formula>AND($G35="",$F35&lt;&gt;"")</formula>
    </cfRule>
  </conditionalFormatting>
  <pageMargins left="0.43307086614173229" right="0.23622047244094491" top="0.51181102362204722" bottom="0.11811023622047245" header="0.31496062992125984" footer="0.31496062992125984"/>
  <pageSetup paperSize="9" scale="89" orientation="portrait" r:id="rId6"/>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520"/>
  <sheetViews>
    <sheetView view="pageBreakPreview" zoomScaleNormal="110" zoomScaleSheetLayoutView="100" workbookViewId="0">
      <selection activeCell="A322" sqref="A322"/>
    </sheetView>
  </sheetViews>
  <sheetFormatPr defaultRowHeight="15.75"/>
  <cols>
    <col min="1" max="1" width="43" style="178" customWidth="1"/>
    <col min="2" max="2" width="4.1640625" style="178" customWidth="1"/>
    <col min="3" max="3" width="5.5" style="178" customWidth="1"/>
    <col min="4" max="6" width="4.1640625" style="178" customWidth="1"/>
    <col min="7" max="7" width="7.83203125" style="178" customWidth="1"/>
    <col min="8" max="8" width="5" style="178" customWidth="1"/>
    <col min="9" max="11" width="14" style="178" customWidth="1"/>
    <col min="12" max="12" width="74.83203125" style="9" customWidth="1"/>
    <col min="13" max="16384" width="9.33203125" style="178"/>
  </cols>
  <sheetData>
    <row r="1" spans="1:11" ht="144.75" customHeight="1">
      <c r="H1" s="364" t="s">
        <v>523</v>
      </c>
      <c r="I1" s="364"/>
      <c r="J1" s="364"/>
      <c r="K1" s="368"/>
    </row>
    <row r="2" spans="1:11" ht="92.25" customHeight="1">
      <c r="A2" s="180"/>
      <c r="B2" s="180"/>
      <c r="C2" s="160"/>
      <c r="D2" s="160"/>
      <c r="E2" s="160"/>
      <c r="F2" s="160"/>
      <c r="G2" s="160"/>
      <c r="H2" s="369" t="s">
        <v>447</v>
      </c>
      <c r="I2" s="369"/>
      <c r="J2" s="369"/>
      <c r="K2" s="369"/>
    </row>
    <row r="3" spans="1:11" ht="111" customHeight="1">
      <c r="A3" s="372" t="s">
        <v>448</v>
      </c>
      <c r="B3" s="372"/>
      <c r="C3" s="372"/>
      <c r="D3" s="372"/>
      <c r="E3" s="372"/>
      <c r="F3" s="372"/>
      <c r="G3" s="372"/>
      <c r="H3" s="372"/>
      <c r="I3" s="372"/>
      <c r="J3" s="372"/>
      <c r="K3" s="372"/>
    </row>
    <row r="4" spans="1:11" ht="15" customHeight="1">
      <c r="A4" s="181" t="s">
        <v>0</v>
      </c>
      <c r="B4" s="181" t="s">
        <v>0</v>
      </c>
      <c r="C4" s="181" t="s">
        <v>0</v>
      </c>
      <c r="D4" s="181" t="s">
        <v>0</v>
      </c>
      <c r="E4" s="181" t="s">
        <v>0</v>
      </c>
      <c r="F4" s="181" t="s">
        <v>0</v>
      </c>
      <c r="G4" s="181" t="s">
        <v>0</v>
      </c>
      <c r="H4" s="373" t="s">
        <v>1</v>
      </c>
      <c r="I4" s="373"/>
      <c r="J4" s="373"/>
      <c r="K4" s="373"/>
    </row>
    <row r="5" spans="1:11" ht="20.45" customHeight="1">
      <c r="A5" s="374" t="s">
        <v>2</v>
      </c>
      <c r="B5" s="374" t="s">
        <v>3</v>
      </c>
      <c r="C5" s="374" t="s">
        <v>4</v>
      </c>
      <c r="D5" s="374" t="s">
        <v>5</v>
      </c>
      <c r="E5" s="374"/>
      <c r="F5" s="374"/>
      <c r="G5" s="374"/>
      <c r="H5" s="374" t="s">
        <v>6</v>
      </c>
      <c r="I5" s="374" t="s">
        <v>7</v>
      </c>
      <c r="J5" s="374"/>
      <c r="K5" s="374"/>
    </row>
    <row r="6" spans="1:11" ht="16.7" customHeight="1">
      <c r="A6" s="374" t="s">
        <v>0</v>
      </c>
      <c r="B6" s="374" t="s">
        <v>0</v>
      </c>
      <c r="C6" s="374" t="s">
        <v>0</v>
      </c>
      <c r="D6" s="374" t="s">
        <v>0</v>
      </c>
      <c r="E6" s="374"/>
      <c r="F6" s="374"/>
      <c r="G6" s="374"/>
      <c r="H6" s="374" t="s">
        <v>0</v>
      </c>
      <c r="I6" s="182" t="s">
        <v>24</v>
      </c>
      <c r="J6" s="182" t="s">
        <v>396</v>
      </c>
      <c r="K6" s="182" t="s">
        <v>441</v>
      </c>
    </row>
    <row r="7" spans="1:11" ht="13.7" customHeight="1">
      <c r="A7" s="183" t="s">
        <v>8</v>
      </c>
      <c r="B7" s="183" t="s">
        <v>9</v>
      </c>
      <c r="C7" s="183" t="s">
        <v>10</v>
      </c>
      <c r="D7" s="183" t="s">
        <v>11</v>
      </c>
      <c r="E7" s="183" t="s">
        <v>12</v>
      </c>
      <c r="F7" s="183" t="s">
        <v>13</v>
      </c>
      <c r="G7" s="183" t="s">
        <v>14</v>
      </c>
      <c r="H7" s="183" t="s">
        <v>15</v>
      </c>
      <c r="I7" s="183" t="s">
        <v>16</v>
      </c>
      <c r="J7" s="183">
        <v>10</v>
      </c>
      <c r="K7" s="183" t="s">
        <v>18</v>
      </c>
    </row>
    <row r="8" spans="1:11" ht="14.45" customHeight="1">
      <c r="A8" s="217" t="s">
        <v>19</v>
      </c>
      <c r="B8" s="193"/>
      <c r="C8" s="193"/>
      <c r="D8" s="218" t="s">
        <v>0</v>
      </c>
      <c r="E8" s="218" t="s">
        <v>0</v>
      </c>
      <c r="F8" s="218" t="s">
        <v>0</v>
      </c>
      <c r="G8" s="218" t="s">
        <v>0</v>
      </c>
      <c r="H8" s="193" t="s">
        <v>0</v>
      </c>
      <c r="I8" s="194">
        <f>I9+I173+I202+I309+I381+I420+I482+I491+I498+I506+I514+I297+I271</f>
        <v>612880.10000000009</v>
      </c>
      <c r="J8" s="194">
        <f>J9+J173+J202+J309+J381+J420+J482+J491+J498+J506+J514+J297+J271</f>
        <v>428620.80000000005</v>
      </c>
      <c r="K8" s="194">
        <f>K9+K173+K202+K309+K381+K420+K482+K491+K498+K506+K514+K297+K271</f>
        <v>410696.29999999993</v>
      </c>
    </row>
    <row r="9" spans="1:11">
      <c r="A9" s="195" t="s">
        <v>74</v>
      </c>
      <c r="B9" s="196" t="s">
        <v>75</v>
      </c>
      <c r="C9" s="197"/>
      <c r="D9" s="219"/>
      <c r="E9" s="219"/>
      <c r="F9" s="219"/>
      <c r="G9" s="219"/>
      <c r="H9" s="198"/>
      <c r="I9" s="199">
        <f>I10+I19+I99+I114+I120+I93</f>
        <v>75798.3</v>
      </c>
      <c r="J9" s="199">
        <f>J10+J19+J99+J114+J120+J93</f>
        <v>61147.899999999994</v>
      </c>
      <c r="K9" s="199">
        <f>K10+K19+K99+K114+K120+K93</f>
        <v>50846.1</v>
      </c>
    </row>
    <row r="10" spans="1:11" ht="36">
      <c r="A10" s="200" t="s">
        <v>76</v>
      </c>
      <c r="B10" s="197" t="s">
        <v>75</v>
      </c>
      <c r="C10" s="197" t="s">
        <v>77</v>
      </c>
      <c r="D10" s="219"/>
      <c r="E10" s="219"/>
      <c r="F10" s="219"/>
      <c r="G10" s="219"/>
      <c r="H10" s="197"/>
      <c r="I10" s="199">
        <f>I11</f>
        <v>2666.8</v>
      </c>
      <c r="J10" s="199">
        <f>J11</f>
        <v>2143.9</v>
      </c>
      <c r="K10" s="199">
        <f>K11</f>
        <v>1843.1</v>
      </c>
    </row>
    <row r="11" spans="1:11" ht="51">
      <c r="A11" s="201" t="s">
        <v>314</v>
      </c>
      <c r="B11" s="197" t="s">
        <v>75</v>
      </c>
      <c r="C11" s="197" t="s">
        <v>77</v>
      </c>
      <c r="D11" s="220">
        <v>65</v>
      </c>
      <c r="E11" s="220">
        <v>0</v>
      </c>
      <c r="F11" s="220"/>
      <c r="G11" s="220"/>
      <c r="H11" s="197"/>
      <c r="I11" s="199">
        <f t="shared" ref="I11:K13" si="0">I12</f>
        <v>2666.8</v>
      </c>
      <c r="J11" s="199">
        <f t="shared" si="0"/>
        <v>2143.9</v>
      </c>
      <c r="K11" s="199">
        <f t="shared" si="0"/>
        <v>1843.1</v>
      </c>
    </row>
    <row r="12" spans="1:11">
      <c r="A12" s="200" t="s">
        <v>78</v>
      </c>
      <c r="B12" s="197" t="s">
        <v>75</v>
      </c>
      <c r="C12" s="197" t="s">
        <v>77</v>
      </c>
      <c r="D12" s="220">
        <v>65</v>
      </c>
      <c r="E12" s="220">
        <v>1</v>
      </c>
      <c r="F12" s="220"/>
      <c r="G12" s="220"/>
      <c r="H12" s="197"/>
      <c r="I12" s="199">
        <f>I13+I16</f>
        <v>2666.8</v>
      </c>
      <c r="J12" s="199">
        <f t="shared" ref="J12:K12" si="1">J13+J16</f>
        <v>2143.9</v>
      </c>
      <c r="K12" s="199">
        <f t="shared" si="1"/>
        <v>1843.1</v>
      </c>
    </row>
    <row r="13" spans="1:11" ht="24">
      <c r="A13" s="200" t="s">
        <v>79</v>
      </c>
      <c r="B13" s="197" t="s">
        <v>75</v>
      </c>
      <c r="C13" s="197" t="s">
        <v>77</v>
      </c>
      <c r="D13" s="220">
        <v>65</v>
      </c>
      <c r="E13" s="220">
        <v>1</v>
      </c>
      <c r="F13" s="220" t="s">
        <v>153</v>
      </c>
      <c r="G13" s="220" t="s">
        <v>247</v>
      </c>
      <c r="H13" s="197"/>
      <c r="I13" s="199">
        <f t="shared" si="0"/>
        <v>2588</v>
      </c>
      <c r="J13" s="199">
        <f t="shared" si="0"/>
        <v>2143.9</v>
      </c>
      <c r="K13" s="199">
        <f t="shared" si="0"/>
        <v>1843.1</v>
      </c>
    </row>
    <row r="14" spans="1:11" ht="72">
      <c r="A14" s="200" t="s">
        <v>80</v>
      </c>
      <c r="B14" s="197" t="s">
        <v>75</v>
      </c>
      <c r="C14" s="197" t="s">
        <v>77</v>
      </c>
      <c r="D14" s="220">
        <v>65</v>
      </c>
      <c r="E14" s="220">
        <v>1</v>
      </c>
      <c r="F14" s="220" t="s">
        <v>153</v>
      </c>
      <c r="G14" s="220" t="s">
        <v>247</v>
      </c>
      <c r="H14" s="197" t="s">
        <v>225</v>
      </c>
      <c r="I14" s="199">
        <f>I15</f>
        <v>2588</v>
      </c>
      <c r="J14" s="199">
        <f>J15</f>
        <v>2143.9</v>
      </c>
      <c r="K14" s="199">
        <f>K15</f>
        <v>1843.1</v>
      </c>
    </row>
    <row r="15" spans="1:11" ht="24">
      <c r="A15" s="200" t="s">
        <v>81</v>
      </c>
      <c r="B15" s="197" t="s">
        <v>75</v>
      </c>
      <c r="C15" s="197" t="s">
        <v>77</v>
      </c>
      <c r="D15" s="220">
        <v>65</v>
      </c>
      <c r="E15" s="220">
        <v>1</v>
      </c>
      <c r="F15" s="220" t="s">
        <v>153</v>
      </c>
      <c r="G15" s="220" t="s">
        <v>247</v>
      </c>
      <c r="H15" s="197" t="s">
        <v>226</v>
      </c>
      <c r="I15" s="199">
        <f>'Приложение 3'!J16</f>
        <v>2588</v>
      </c>
      <c r="J15" s="199">
        <f>'Приложение 3'!K16</f>
        <v>2143.9</v>
      </c>
      <c r="K15" s="199">
        <f>'Приложение 3'!L16</f>
        <v>1843.1</v>
      </c>
    </row>
    <row r="16" spans="1:11" ht="51">
      <c r="A16" s="333" t="s">
        <v>587</v>
      </c>
      <c r="B16" s="334" t="s">
        <v>75</v>
      </c>
      <c r="C16" s="334" t="s">
        <v>77</v>
      </c>
      <c r="D16" s="335">
        <v>65</v>
      </c>
      <c r="E16" s="335">
        <v>1</v>
      </c>
      <c r="F16" s="335" t="s">
        <v>153</v>
      </c>
      <c r="G16" s="335" t="s">
        <v>588</v>
      </c>
      <c r="H16" s="334"/>
      <c r="I16" s="199">
        <f>I17</f>
        <v>78.8</v>
      </c>
      <c r="J16" s="199">
        <f t="shared" ref="J16:K17" si="2">J17</f>
        <v>0</v>
      </c>
      <c r="K16" s="199">
        <f t="shared" si="2"/>
        <v>0</v>
      </c>
    </row>
    <row r="17" spans="1:11" ht="76.5">
      <c r="A17" s="333" t="s">
        <v>80</v>
      </c>
      <c r="B17" s="334" t="s">
        <v>75</v>
      </c>
      <c r="C17" s="334" t="s">
        <v>77</v>
      </c>
      <c r="D17" s="335">
        <v>65</v>
      </c>
      <c r="E17" s="335">
        <v>1</v>
      </c>
      <c r="F17" s="335" t="s">
        <v>153</v>
      </c>
      <c r="G17" s="335" t="s">
        <v>588</v>
      </c>
      <c r="H17" s="334" t="s">
        <v>225</v>
      </c>
      <c r="I17" s="199">
        <f>I18</f>
        <v>78.8</v>
      </c>
      <c r="J17" s="199">
        <f t="shared" si="2"/>
        <v>0</v>
      </c>
      <c r="K17" s="199">
        <f t="shared" si="2"/>
        <v>0</v>
      </c>
    </row>
    <row r="18" spans="1:11" ht="38.25">
      <c r="A18" s="333" t="s">
        <v>81</v>
      </c>
      <c r="B18" s="334" t="s">
        <v>75</v>
      </c>
      <c r="C18" s="334" t="s">
        <v>77</v>
      </c>
      <c r="D18" s="335">
        <v>65</v>
      </c>
      <c r="E18" s="335">
        <v>1</v>
      </c>
      <c r="F18" s="335" t="s">
        <v>153</v>
      </c>
      <c r="G18" s="335" t="s">
        <v>588</v>
      </c>
      <c r="H18" s="334" t="s">
        <v>226</v>
      </c>
      <c r="I18" s="199">
        <f>'Приложение 3'!J19</f>
        <v>78.8</v>
      </c>
      <c r="J18" s="199">
        <f>'Приложение 3'!K19</f>
        <v>0</v>
      </c>
      <c r="K18" s="199">
        <f>'Приложение 3'!L19</f>
        <v>0</v>
      </c>
    </row>
    <row r="19" spans="1:11" ht="60">
      <c r="A19" s="200" t="s">
        <v>468</v>
      </c>
      <c r="B19" s="197" t="s">
        <v>75</v>
      </c>
      <c r="C19" s="197" t="s">
        <v>82</v>
      </c>
      <c r="D19" s="220"/>
      <c r="E19" s="220"/>
      <c r="F19" s="220"/>
      <c r="G19" s="220"/>
      <c r="H19" s="198"/>
      <c r="I19" s="199">
        <f>I20+I25+I47+I77+I33</f>
        <v>36441.800000000003</v>
      </c>
      <c r="J19" s="199">
        <f t="shared" ref="J19:K19" si="3">J20+J25+J47+J77+J33</f>
        <v>28706.799999999996</v>
      </c>
      <c r="K19" s="199">
        <f t="shared" si="3"/>
        <v>25217</v>
      </c>
    </row>
    <row r="20" spans="1:11" ht="36">
      <c r="A20" s="200" t="s">
        <v>470</v>
      </c>
      <c r="B20" s="197" t="s">
        <v>75</v>
      </c>
      <c r="C20" s="197" t="s">
        <v>82</v>
      </c>
      <c r="D20" s="220" t="s">
        <v>77</v>
      </c>
      <c r="E20" s="220" t="s">
        <v>258</v>
      </c>
      <c r="F20" s="220"/>
      <c r="G20" s="220"/>
      <c r="H20" s="198"/>
      <c r="I20" s="199">
        <f t="shared" ref="I20:K23" si="4">I21</f>
        <v>272.5</v>
      </c>
      <c r="J20" s="199">
        <f t="shared" si="4"/>
        <v>287.39999999999998</v>
      </c>
      <c r="K20" s="199">
        <f t="shared" si="4"/>
        <v>298.89999999999998</v>
      </c>
    </row>
    <row r="21" spans="1:11" ht="48">
      <c r="A21" s="202" t="s">
        <v>173</v>
      </c>
      <c r="B21" s="197" t="s">
        <v>75</v>
      </c>
      <c r="C21" s="197" t="s">
        <v>82</v>
      </c>
      <c r="D21" s="220" t="s">
        <v>77</v>
      </c>
      <c r="E21" s="220" t="s">
        <v>258</v>
      </c>
      <c r="F21" s="220" t="s">
        <v>114</v>
      </c>
      <c r="G21" s="220"/>
      <c r="H21" s="198"/>
      <c r="I21" s="199">
        <f t="shared" si="4"/>
        <v>272.5</v>
      </c>
      <c r="J21" s="199">
        <f t="shared" si="4"/>
        <v>287.39999999999998</v>
      </c>
      <c r="K21" s="199">
        <f t="shared" si="4"/>
        <v>298.89999999999998</v>
      </c>
    </row>
    <row r="22" spans="1:11" ht="72">
      <c r="A22" s="221" t="s">
        <v>174</v>
      </c>
      <c r="B22" s="197" t="s">
        <v>75</v>
      </c>
      <c r="C22" s="197" t="s">
        <v>82</v>
      </c>
      <c r="D22" s="220" t="s">
        <v>77</v>
      </c>
      <c r="E22" s="220" t="s">
        <v>258</v>
      </c>
      <c r="F22" s="220" t="s">
        <v>114</v>
      </c>
      <c r="G22" s="220" t="s">
        <v>279</v>
      </c>
      <c r="H22" s="198"/>
      <c r="I22" s="199">
        <f t="shared" si="4"/>
        <v>272.5</v>
      </c>
      <c r="J22" s="199">
        <f t="shared" si="4"/>
        <v>287.39999999999998</v>
      </c>
      <c r="K22" s="199">
        <f t="shared" si="4"/>
        <v>298.89999999999998</v>
      </c>
    </row>
    <row r="23" spans="1:11" ht="72">
      <c r="A23" s="200" t="s">
        <v>80</v>
      </c>
      <c r="B23" s="197" t="s">
        <v>75</v>
      </c>
      <c r="C23" s="197" t="s">
        <v>82</v>
      </c>
      <c r="D23" s="220" t="s">
        <v>77</v>
      </c>
      <c r="E23" s="220" t="s">
        <v>258</v>
      </c>
      <c r="F23" s="220" t="s">
        <v>114</v>
      </c>
      <c r="G23" s="220" t="s">
        <v>279</v>
      </c>
      <c r="H23" s="198" t="s">
        <v>225</v>
      </c>
      <c r="I23" s="199">
        <f t="shared" si="4"/>
        <v>272.5</v>
      </c>
      <c r="J23" s="199">
        <f>J24</f>
        <v>287.39999999999998</v>
      </c>
      <c r="K23" s="199">
        <f>K24</f>
        <v>298.89999999999998</v>
      </c>
    </row>
    <row r="24" spans="1:11" ht="24">
      <c r="A24" s="200" t="s">
        <v>81</v>
      </c>
      <c r="B24" s="197" t="s">
        <v>75</v>
      </c>
      <c r="C24" s="197" t="s">
        <v>82</v>
      </c>
      <c r="D24" s="220" t="s">
        <v>77</v>
      </c>
      <c r="E24" s="220" t="s">
        <v>258</v>
      </c>
      <c r="F24" s="220" t="s">
        <v>114</v>
      </c>
      <c r="G24" s="220" t="s">
        <v>279</v>
      </c>
      <c r="H24" s="198" t="s">
        <v>226</v>
      </c>
      <c r="I24" s="199">
        <f>'Приложение 3'!J334</f>
        <v>272.5</v>
      </c>
      <c r="J24" s="199">
        <f>'Приложение 3'!K334</f>
        <v>287.39999999999998</v>
      </c>
      <c r="K24" s="199">
        <f>'Приложение 3'!L334</f>
        <v>298.89999999999998</v>
      </c>
    </row>
    <row r="25" spans="1:11" ht="36">
      <c r="A25" s="200" t="s">
        <v>439</v>
      </c>
      <c r="B25" s="197" t="s">
        <v>75</v>
      </c>
      <c r="C25" s="197" t="s">
        <v>82</v>
      </c>
      <c r="D25" s="220" t="s">
        <v>82</v>
      </c>
      <c r="E25" s="220" t="s">
        <v>258</v>
      </c>
      <c r="F25" s="220"/>
      <c r="G25" s="220"/>
      <c r="H25" s="198"/>
      <c r="I25" s="199">
        <f t="shared" ref="I25:K29" si="5">I26</f>
        <v>74.400000000000006</v>
      </c>
      <c r="J25" s="199">
        <f t="shared" si="5"/>
        <v>62.699999999999996</v>
      </c>
      <c r="K25" s="199">
        <f t="shared" si="5"/>
        <v>81.599999999999994</v>
      </c>
    </row>
    <row r="26" spans="1:11" ht="34.5" customHeight="1">
      <c r="A26" s="200" t="s">
        <v>549</v>
      </c>
      <c r="B26" s="197" t="s">
        <v>75</v>
      </c>
      <c r="C26" s="197" t="s">
        <v>82</v>
      </c>
      <c r="D26" s="220" t="s">
        <v>82</v>
      </c>
      <c r="E26" s="220" t="s">
        <v>9</v>
      </c>
      <c r="F26" s="220"/>
      <c r="G26" s="220"/>
      <c r="H26" s="198"/>
      <c r="I26" s="199">
        <f t="shared" si="5"/>
        <v>74.400000000000006</v>
      </c>
      <c r="J26" s="199">
        <f t="shared" si="5"/>
        <v>62.699999999999996</v>
      </c>
      <c r="K26" s="199">
        <f t="shared" si="5"/>
        <v>81.599999999999994</v>
      </c>
    </row>
    <row r="27" spans="1:11" ht="36">
      <c r="A27" s="202" t="s">
        <v>398</v>
      </c>
      <c r="B27" s="197" t="s">
        <v>75</v>
      </c>
      <c r="C27" s="197" t="s">
        <v>82</v>
      </c>
      <c r="D27" s="220" t="s">
        <v>82</v>
      </c>
      <c r="E27" s="220" t="s">
        <v>9</v>
      </c>
      <c r="F27" s="220" t="s">
        <v>98</v>
      </c>
      <c r="G27" s="220"/>
      <c r="H27" s="198"/>
      <c r="I27" s="199">
        <f t="shared" si="5"/>
        <v>74.400000000000006</v>
      </c>
      <c r="J27" s="199">
        <f t="shared" si="5"/>
        <v>62.699999999999996</v>
      </c>
      <c r="K27" s="199">
        <f t="shared" si="5"/>
        <v>81.599999999999994</v>
      </c>
    </row>
    <row r="28" spans="1:11" ht="84">
      <c r="A28" s="208" t="s">
        <v>139</v>
      </c>
      <c r="B28" s="197" t="s">
        <v>75</v>
      </c>
      <c r="C28" s="197" t="s">
        <v>82</v>
      </c>
      <c r="D28" s="220" t="s">
        <v>82</v>
      </c>
      <c r="E28" s="220" t="s">
        <v>9</v>
      </c>
      <c r="F28" s="220" t="s">
        <v>98</v>
      </c>
      <c r="G28" s="220" t="s">
        <v>440</v>
      </c>
      <c r="H28" s="198"/>
      <c r="I28" s="199">
        <f>I29+I31</f>
        <v>74.400000000000006</v>
      </c>
      <c r="J28" s="199">
        <f>J29+J31</f>
        <v>62.699999999999996</v>
      </c>
      <c r="K28" s="199">
        <f>K29+K31</f>
        <v>81.599999999999994</v>
      </c>
    </row>
    <row r="29" spans="1:11" ht="72">
      <c r="A29" s="200" t="s">
        <v>80</v>
      </c>
      <c r="B29" s="197" t="s">
        <v>75</v>
      </c>
      <c r="C29" s="197" t="s">
        <v>82</v>
      </c>
      <c r="D29" s="220" t="s">
        <v>82</v>
      </c>
      <c r="E29" s="220" t="s">
        <v>9</v>
      </c>
      <c r="F29" s="220" t="s">
        <v>98</v>
      </c>
      <c r="G29" s="220" t="s">
        <v>440</v>
      </c>
      <c r="H29" s="198" t="s">
        <v>225</v>
      </c>
      <c r="I29" s="199">
        <f t="shared" si="5"/>
        <v>71.7</v>
      </c>
      <c r="J29" s="199">
        <f t="shared" si="5"/>
        <v>59.9</v>
      </c>
      <c r="K29" s="199">
        <f t="shared" si="5"/>
        <v>78</v>
      </c>
    </row>
    <row r="30" spans="1:11" ht="24">
      <c r="A30" s="200" t="s">
        <v>81</v>
      </c>
      <c r="B30" s="197" t="s">
        <v>75</v>
      </c>
      <c r="C30" s="197" t="s">
        <v>82</v>
      </c>
      <c r="D30" s="220" t="s">
        <v>82</v>
      </c>
      <c r="E30" s="220" t="s">
        <v>9</v>
      </c>
      <c r="F30" s="220" t="s">
        <v>98</v>
      </c>
      <c r="G30" s="220" t="s">
        <v>440</v>
      </c>
      <c r="H30" s="198" t="s">
        <v>226</v>
      </c>
      <c r="I30" s="199">
        <f>'Приложение 3'!J340</f>
        <v>71.7</v>
      </c>
      <c r="J30" s="199">
        <f>'Приложение 3'!K340</f>
        <v>59.9</v>
      </c>
      <c r="K30" s="199">
        <f>'Приложение 3'!L340</f>
        <v>78</v>
      </c>
    </row>
    <row r="31" spans="1:11" ht="36">
      <c r="A31" s="200" t="s">
        <v>86</v>
      </c>
      <c r="B31" s="197" t="s">
        <v>75</v>
      </c>
      <c r="C31" s="197" t="s">
        <v>82</v>
      </c>
      <c r="D31" s="220" t="s">
        <v>82</v>
      </c>
      <c r="E31" s="220" t="s">
        <v>9</v>
      </c>
      <c r="F31" s="220" t="s">
        <v>98</v>
      </c>
      <c r="G31" s="220" t="s">
        <v>440</v>
      </c>
      <c r="H31" s="198" t="s">
        <v>227</v>
      </c>
      <c r="I31" s="199">
        <f t="shared" ref="I31:K31" si="6">I32</f>
        <v>2.7</v>
      </c>
      <c r="J31" s="199">
        <f t="shared" si="6"/>
        <v>2.8</v>
      </c>
      <c r="K31" s="199">
        <f t="shared" si="6"/>
        <v>3.6</v>
      </c>
    </row>
    <row r="32" spans="1:11" ht="36">
      <c r="A32" s="200" t="s">
        <v>87</v>
      </c>
      <c r="B32" s="197" t="s">
        <v>75</v>
      </c>
      <c r="C32" s="197" t="s">
        <v>82</v>
      </c>
      <c r="D32" s="220" t="s">
        <v>82</v>
      </c>
      <c r="E32" s="220" t="s">
        <v>9</v>
      </c>
      <c r="F32" s="220" t="s">
        <v>98</v>
      </c>
      <c r="G32" s="220" t="s">
        <v>440</v>
      </c>
      <c r="H32" s="198" t="s">
        <v>228</v>
      </c>
      <c r="I32" s="199">
        <f>'Приложение 3'!J342</f>
        <v>2.7</v>
      </c>
      <c r="J32" s="199">
        <f>'Приложение 3'!K342</f>
        <v>2.8</v>
      </c>
      <c r="K32" s="199">
        <f>'Приложение 3'!L342</f>
        <v>3.6</v>
      </c>
    </row>
    <row r="33" spans="1:11" ht="51">
      <c r="A33" s="146" t="s">
        <v>83</v>
      </c>
      <c r="B33" s="144" t="s">
        <v>75</v>
      </c>
      <c r="C33" s="144" t="s">
        <v>82</v>
      </c>
      <c r="D33" s="169" t="s">
        <v>499</v>
      </c>
      <c r="E33" s="169" t="s">
        <v>258</v>
      </c>
      <c r="F33" s="169"/>
      <c r="G33" s="169"/>
      <c r="H33" s="12"/>
      <c r="I33" s="199">
        <f>I34+I40</f>
        <v>634.4</v>
      </c>
      <c r="J33" s="199">
        <f t="shared" ref="J33:K33" si="7">J34+J40</f>
        <v>669.5</v>
      </c>
      <c r="K33" s="199">
        <f t="shared" si="7"/>
        <v>696.2</v>
      </c>
    </row>
    <row r="34" spans="1:11" ht="89.25">
      <c r="A34" s="146" t="s">
        <v>84</v>
      </c>
      <c r="B34" s="144" t="s">
        <v>75</v>
      </c>
      <c r="C34" s="144" t="s">
        <v>82</v>
      </c>
      <c r="D34" s="169" t="s">
        <v>499</v>
      </c>
      <c r="E34" s="169" t="s">
        <v>258</v>
      </c>
      <c r="F34" s="169" t="s">
        <v>98</v>
      </c>
      <c r="G34" s="169"/>
      <c r="H34" s="12"/>
      <c r="I34" s="199">
        <f>I35</f>
        <v>403.9</v>
      </c>
      <c r="J34" s="199">
        <f>J35</f>
        <v>426.3</v>
      </c>
      <c r="K34" s="199">
        <f>K35</f>
        <v>443.40000000000003</v>
      </c>
    </row>
    <row r="35" spans="1:11" ht="140.25">
      <c r="A35" s="146" t="s">
        <v>59</v>
      </c>
      <c r="B35" s="144" t="s">
        <v>75</v>
      </c>
      <c r="C35" s="144" t="s">
        <v>82</v>
      </c>
      <c r="D35" s="169" t="s">
        <v>499</v>
      </c>
      <c r="E35" s="169" t="s">
        <v>258</v>
      </c>
      <c r="F35" s="169" t="s">
        <v>98</v>
      </c>
      <c r="G35" s="169" t="s">
        <v>252</v>
      </c>
      <c r="H35" s="12"/>
      <c r="I35" s="199">
        <f>I36+I38</f>
        <v>403.9</v>
      </c>
      <c r="J35" s="199">
        <f>J36+J38</f>
        <v>426.3</v>
      </c>
      <c r="K35" s="199">
        <f>K36+K38</f>
        <v>443.40000000000003</v>
      </c>
    </row>
    <row r="36" spans="1:11" ht="76.5">
      <c r="A36" s="146" t="s">
        <v>80</v>
      </c>
      <c r="B36" s="144" t="s">
        <v>75</v>
      </c>
      <c r="C36" s="144" t="s">
        <v>82</v>
      </c>
      <c r="D36" s="169" t="s">
        <v>499</v>
      </c>
      <c r="E36" s="169" t="s">
        <v>258</v>
      </c>
      <c r="F36" s="169" t="s">
        <v>98</v>
      </c>
      <c r="G36" s="169" t="s">
        <v>252</v>
      </c>
      <c r="H36" s="12" t="s">
        <v>225</v>
      </c>
      <c r="I36" s="199">
        <f>I37</f>
        <v>399.7</v>
      </c>
      <c r="J36" s="199">
        <f>J37</f>
        <v>368.1</v>
      </c>
      <c r="K36" s="199">
        <f>K37</f>
        <v>382.8</v>
      </c>
    </row>
    <row r="37" spans="1:11" ht="38.25">
      <c r="A37" s="146" t="s">
        <v>81</v>
      </c>
      <c r="B37" s="144" t="s">
        <v>75</v>
      </c>
      <c r="C37" s="144" t="s">
        <v>82</v>
      </c>
      <c r="D37" s="169" t="s">
        <v>499</v>
      </c>
      <c r="E37" s="169" t="s">
        <v>258</v>
      </c>
      <c r="F37" s="169" t="s">
        <v>98</v>
      </c>
      <c r="G37" s="169" t="s">
        <v>252</v>
      </c>
      <c r="H37" s="12" t="s">
        <v>226</v>
      </c>
      <c r="I37" s="199">
        <f>'Приложение 3'!J25</f>
        <v>399.7</v>
      </c>
      <c r="J37" s="199">
        <f>'Приложение 3'!K25</f>
        <v>368.1</v>
      </c>
      <c r="K37" s="199">
        <f>'Приложение 3'!L25</f>
        <v>382.8</v>
      </c>
    </row>
    <row r="38" spans="1:11" ht="38.25">
      <c r="A38" s="146" t="s">
        <v>86</v>
      </c>
      <c r="B38" s="144" t="s">
        <v>75</v>
      </c>
      <c r="C38" s="144" t="s">
        <v>82</v>
      </c>
      <c r="D38" s="169" t="s">
        <v>499</v>
      </c>
      <c r="E38" s="169" t="s">
        <v>258</v>
      </c>
      <c r="F38" s="169" t="s">
        <v>98</v>
      </c>
      <c r="G38" s="169" t="s">
        <v>252</v>
      </c>
      <c r="H38" s="12" t="s">
        <v>227</v>
      </c>
      <c r="I38" s="199">
        <f>I39</f>
        <v>4.2</v>
      </c>
      <c r="J38" s="199">
        <f>J39</f>
        <v>58.2</v>
      </c>
      <c r="K38" s="199">
        <f>K39</f>
        <v>60.6</v>
      </c>
    </row>
    <row r="39" spans="1:11" ht="38.25">
      <c r="A39" s="146" t="s">
        <v>87</v>
      </c>
      <c r="B39" s="144" t="s">
        <v>75</v>
      </c>
      <c r="C39" s="144" t="s">
        <v>82</v>
      </c>
      <c r="D39" s="169" t="s">
        <v>499</v>
      </c>
      <c r="E39" s="169" t="s">
        <v>258</v>
      </c>
      <c r="F39" s="169" t="s">
        <v>98</v>
      </c>
      <c r="G39" s="169" t="s">
        <v>252</v>
      </c>
      <c r="H39" s="12" t="s">
        <v>228</v>
      </c>
      <c r="I39" s="199">
        <f>'Приложение 3'!J27</f>
        <v>4.2</v>
      </c>
      <c r="J39" s="199">
        <f>'Приложение 3'!K27</f>
        <v>58.2</v>
      </c>
      <c r="K39" s="199">
        <f>'Приложение 3'!L27</f>
        <v>60.6</v>
      </c>
    </row>
    <row r="40" spans="1:11" ht="25.5">
      <c r="A40" s="146" t="s">
        <v>500</v>
      </c>
      <c r="B40" s="144" t="s">
        <v>75</v>
      </c>
      <c r="C40" s="144" t="s">
        <v>82</v>
      </c>
      <c r="D40" s="169" t="s">
        <v>499</v>
      </c>
      <c r="E40" s="169" t="s">
        <v>258</v>
      </c>
      <c r="F40" s="169" t="s">
        <v>116</v>
      </c>
      <c r="G40" s="169"/>
      <c r="H40" s="12"/>
      <c r="I40" s="199">
        <f>I41+I44</f>
        <v>230.5</v>
      </c>
      <c r="J40" s="199">
        <f t="shared" ref="J40:K40" si="8">J41+J44</f>
        <v>243.2</v>
      </c>
      <c r="K40" s="199">
        <f t="shared" si="8"/>
        <v>252.79999999999998</v>
      </c>
    </row>
    <row r="41" spans="1:11" ht="63.75">
      <c r="A41" s="146" t="s">
        <v>58</v>
      </c>
      <c r="B41" s="144" t="s">
        <v>75</v>
      </c>
      <c r="C41" s="144" t="s">
        <v>82</v>
      </c>
      <c r="D41" s="169" t="s">
        <v>499</v>
      </c>
      <c r="E41" s="169" t="s">
        <v>258</v>
      </c>
      <c r="F41" s="169" t="s">
        <v>116</v>
      </c>
      <c r="G41" s="169" t="s">
        <v>251</v>
      </c>
      <c r="H41" s="12"/>
      <c r="I41" s="199">
        <f t="shared" ref="I41:K42" si="9">I42</f>
        <v>226.2</v>
      </c>
      <c r="J41" s="199">
        <f t="shared" si="9"/>
        <v>238.6</v>
      </c>
      <c r="K41" s="199">
        <f t="shared" si="9"/>
        <v>248.1</v>
      </c>
    </row>
    <row r="42" spans="1:11" ht="76.5">
      <c r="A42" s="146" t="s">
        <v>80</v>
      </c>
      <c r="B42" s="144" t="s">
        <v>75</v>
      </c>
      <c r="C42" s="144" t="s">
        <v>82</v>
      </c>
      <c r="D42" s="169" t="s">
        <v>499</v>
      </c>
      <c r="E42" s="169" t="s">
        <v>258</v>
      </c>
      <c r="F42" s="169" t="s">
        <v>116</v>
      </c>
      <c r="G42" s="169" t="s">
        <v>251</v>
      </c>
      <c r="H42" s="12" t="s">
        <v>225</v>
      </c>
      <c r="I42" s="199">
        <f t="shared" si="9"/>
        <v>226.2</v>
      </c>
      <c r="J42" s="199">
        <f t="shared" si="9"/>
        <v>238.6</v>
      </c>
      <c r="K42" s="199">
        <f t="shared" si="9"/>
        <v>248.1</v>
      </c>
    </row>
    <row r="43" spans="1:11" ht="38.25">
      <c r="A43" s="146" t="s">
        <v>81</v>
      </c>
      <c r="B43" s="144" t="s">
        <v>75</v>
      </c>
      <c r="C43" s="144" t="s">
        <v>82</v>
      </c>
      <c r="D43" s="169" t="s">
        <v>499</v>
      </c>
      <c r="E43" s="169" t="s">
        <v>258</v>
      </c>
      <c r="F43" s="169" t="s">
        <v>116</v>
      </c>
      <c r="G43" s="169" t="s">
        <v>251</v>
      </c>
      <c r="H43" s="12" t="s">
        <v>226</v>
      </c>
      <c r="I43" s="199">
        <f>'Приложение 3'!J31</f>
        <v>226.2</v>
      </c>
      <c r="J43" s="199">
        <f>'Приложение 3'!K31</f>
        <v>238.6</v>
      </c>
      <c r="K43" s="199">
        <f>'Приложение 3'!L31</f>
        <v>248.1</v>
      </c>
    </row>
    <row r="44" spans="1:11" ht="114.75">
      <c r="A44" s="146" t="s">
        <v>52</v>
      </c>
      <c r="B44" s="144" t="s">
        <v>75</v>
      </c>
      <c r="C44" s="144" t="s">
        <v>82</v>
      </c>
      <c r="D44" s="169" t="s">
        <v>499</v>
      </c>
      <c r="E44" s="169" t="s">
        <v>258</v>
      </c>
      <c r="F44" s="169" t="s">
        <v>116</v>
      </c>
      <c r="G44" s="169" t="s">
        <v>253</v>
      </c>
      <c r="H44" s="12"/>
      <c r="I44" s="199">
        <f t="shared" ref="I44:K45" si="10">I45</f>
        <v>4.3</v>
      </c>
      <c r="J44" s="199">
        <f t="shared" si="10"/>
        <v>4.5999999999999996</v>
      </c>
      <c r="K44" s="199">
        <f t="shared" si="10"/>
        <v>4.7</v>
      </c>
    </row>
    <row r="45" spans="1:11" ht="38.25">
      <c r="A45" s="146" t="s">
        <v>86</v>
      </c>
      <c r="B45" s="144" t="s">
        <v>75</v>
      </c>
      <c r="C45" s="144" t="s">
        <v>82</v>
      </c>
      <c r="D45" s="169" t="s">
        <v>499</v>
      </c>
      <c r="E45" s="169" t="s">
        <v>258</v>
      </c>
      <c r="F45" s="169" t="s">
        <v>116</v>
      </c>
      <c r="G45" s="169" t="s">
        <v>253</v>
      </c>
      <c r="H45" s="12" t="s">
        <v>227</v>
      </c>
      <c r="I45" s="199">
        <f t="shared" si="10"/>
        <v>4.3</v>
      </c>
      <c r="J45" s="199">
        <f t="shared" si="10"/>
        <v>4.5999999999999996</v>
      </c>
      <c r="K45" s="199">
        <f t="shared" si="10"/>
        <v>4.7</v>
      </c>
    </row>
    <row r="46" spans="1:11" ht="38.25">
      <c r="A46" s="146" t="s">
        <v>87</v>
      </c>
      <c r="B46" s="144" t="s">
        <v>75</v>
      </c>
      <c r="C46" s="144" t="s">
        <v>82</v>
      </c>
      <c r="D46" s="169" t="s">
        <v>499</v>
      </c>
      <c r="E46" s="169" t="s">
        <v>258</v>
      </c>
      <c r="F46" s="169" t="s">
        <v>116</v>
      </c>
      <c r="G46" s="169" t="s">
        <v>253</v>
      </c>
      <c r="H46" s="12" t="s">
        <v>228</v>
      </c>
      <c r="I46" s="199">
        <f>'Приложение 3'!J34</f>
        <v>4.3</v>
      </c>
      <c r="J46" s="199">
        <f>'Приложение 3'!K34</f>
        <v>4.5999999999999996</v>
      </c>
      <c r="K46" s="199">
        <f>'Приложение 3'!L34</f>
        <v>4.7</v>
      </c>
    </row>
    <row r="47" spans="1:11" ht="51">
      <c r="A47" s="201" t="s">
        <v>314</v>
      </c>
      <c r="B47" s="203" t="s">
        <v>75</v>
      </c>
      <c r="C47" s="203" t="s">
        <v>82</v>
      </c>
      <c r="D47" s="220">
        <v>65</v>
      </c>
      <c r="E47" s="220">
        <v>0</v>
      </c>
      <c r="F47" s="220"/>
      <c r="G47" s="220"/>
      <c r="H47" s="198"/>
      <c r="I47" s="199">
        <f>I48+I65</f>
        <v>35048.9</v>
      </c>
      <c r="J47" s="199">
        <f>J48+J65</f>
        <v>27255.1</v>
      </c>
      <c r="K47" s="199">
        <f>K48+K65</f>
        <v>23692.399999999998</v>
      </c>
    </row>
    <row r="48" spans="1:11" ht="24">
      <c r="A48" s="200" t="s">
        <v>90</v>
      </c>
      <c r="B48" s="197" t="s">
        <v>75</v>
      </c>
      <c r="C48" s="197" t="s">
        <v>82</v>
      </c>
      <c r="D48" s="220">
        <v>65</v>
      </c>
      <c r="E48" s="220">
        <v>2</v>
      </c>
      <c r="F48" s="220"/>
      <c r="G48" s="220"/>
      <c r="H48" s="198"/>
      <c r="I48" s="199">
        <f>I49+I52+I62+I59</f>
        <v>30206.6</v>
      </c>
      <c r="J48" s="199">
        <f t="shared" ref="J48:K48" si="11">J49+J52+J62+J59</f>
        <v>22921</v>
      </c>
      <c r="K48" s="199">
        <f t="shared" si="11"/>
        <v>20358.3</v>
      </c>
    </row>
    <row r="49" spans="1:11" ht="24">
      <c r="A49" s="200" t="s">
        <v>91</v>
      </c>
      <c r="B49" s="197" t="s">
        <v>75</v>
      </c>
      <c r="C49" s="197" t="s">
        <v>82</v>
      </c>
      <c r="D49" s="220">
        <v>65</v>
      </c>
      <c r="E49" s="220">
        <v>2</v>
      </c>
      <c r="F49" s="220" t="s">
        <v>153</v>
      </c>
      <c r="G49" s="220" t="s">
        <v>249</v>
      </c>
      <c r="H49" s="198"/>
      <c r="I49" s="199">
        <f t="shared" ref="I49:K50" si="12">I50</f>
        <v>23825.1</v>
      </c>
      <c r="J49" s="199">
        <f t="shared" si="12"/>
        <v>20070.3</v>
      </c>
      <c r="K49" s="199">
        <f t="shared" si="12"/>
        <v>18070.3</v>
      </c>
    </row>
    <row r="50" spans="1:11" ht="72">
      <c r="A50" s="200" t="s">
        <v>80</v>
      </c>
      <c r="B50" s="197" t="s">
        <v>75</v>
      </c>
      <c r="C50" s="197" t="s">
        <v>82</v>
      </c>
      <c r="D50" s="220">
        <v>65</v>
      </c>
      <c r="E50" s="220">
        <v>2</v>
      </c>
      <c r="F50" s="220" t="s">
        <v>153</v>
      </c>
      <c r="G50" s="220" t="s">
        <v>249</v>
      </c>
      <c r="H50" s="198" t="s">
        <v>225</v>
      </c>
      <c r="I50" s="199">
        <f t="shared" si="12"/>
        <v>23825.1</v>
      </c>
      <c r="J50" s="199">
        <f t="shared" si="12"/>
        <v>20070.3</v>
      </c>
      <c r="K50" s="199">
        <f t="shared" si="12"/>
        <v>18070.3</v>
      </c>
    </row>
    <row r="51" spans="1:11" ht="24">
      <c r="A51" s="200" t="s">
        <v>81</v>
      </c>
      <c r="B51" s="197" t="s">
        <v>75</v>
      </c>
      <c r="C51" s="197" t="s">
        <v>82</v>
      </c>
      <c r="D51" s="220">
        <v>65</v>
      </c>
      <c r="E51" s="220">
        <v>2</v>
      </c>
      <c r="F51" s="220" t="s">
        <v>153</v>
      </c>
      <c r="G51" s="220" t="s">
        <v>249</v>
      </c>
      <c r="H51" s="198" t="s">
        <v>226</v>
      </c>
      <c r="I51" s="199">
        <f>'Приложение 3'!J39</f>
        <v>23825.1</v>
      </c>
      <c r="J51" s="199">
        <f>'Приложение 3'!K39</f>
        <v>20070.3</v>
      </c>
      <c r="K51" s="199">
        <f>'Приложение 3'!L39</f>
        <v>18070.3</v>
      </c>
    </row>
    <row r="52" spans="1:11" ht="24">
      <c r="A52" s="200" t="s">
        <v>92</v>
      </c>
      <c r="B52" s="197" t="s">
        <v>75</v>
      </c>
      <c r="C52" s="197" t="s">
        <v>82</v>
      </c>
      <c r="D52" s="220">
        <v>65</v>
      </c>
      <c r="E52" s="220">
        <v>2</v>
      </c>
      <c r="F52" s="220" t="s">
        <v>153</v>
      </c>
      <c r="G52" s="220" t="s">
        <v>250</v>
      </c>
      <c r="H52" s="198"/>
      <c r="I52" s="199">
        <f t="shared" ref="I52:K52" si="13">+I55+I57+I53</f>
        <v>2438.1999999999998</v>
      </c>
      <c r="J52" s="199">
        <f t="shared" si="13"/>
        <v>2850.7000000000003</v>
      </c>
      <c r="K52" s="199">
        <f t="shared" si="13"/>
        <v>2288</v>
      </c>
    </row>
    <row r="53" spans="1:11" ht="72">
      <c r="A53" s="200" t="s">
        <v>80</v>
      </c>
      <c r="B53" s="197" t="s">
        <v>75</v>
      </c>
      <c r="C53" s="197" t="s">
        <v>82</v>
      </c>
      <c r="D53" s="220">
        <v>65</v>
      </c>
      <c r="E53" s="220">
        <v>2</v>
      </c>
      <c r="F53" s="220" t="s">
        <v>153</v>
      </c>
      <c r="G53" s="220" t="s">
        <v>250</v>
      </c>
      <c r="H53" s="198" t="s">
        <v>225</v>
      </c>
      <c r="I53" s="199">
        <f>I54</f>
        <v>87</v>
      </c>
      <c r="J53" s="199">
        <f>J54</f>
        <v>60.9</v>
      </c>
      <c r="K53" s="199">
        <f>K54</f>
        <v>63.7</v>
      </c>
    </row>
    <row r="54" spans="1:11" ht="24">
      <c r="A54" s="200" t="s">
        <v>81</v>
      </c>
      <c r="B54" s="197" t="s">
        <v>75</v>
      </c>
      <c r="C54" s="197" t="s">
        <v>82</v>
      </c>
      <c r="D54" s="220">
        <v>65</v>
      </c>
      <c r="E54" s="220">
        <v>2</v>
      </c>
      <c r="F54" s="220" t="s">
        <v>153</v>
      </c>
      <c r="G54" s="220" t="s">
        <v>250</v>
      </c>
      <c r="H54" s="198" t="s">
        <v>226</v>
      </c>
      <c r="I54" s="199">
        <f>'Приложение 3'!J42</f>
        <v>87</v>
      </c>
      <c r="J54" s="199">
        <f>'Приложение 3'!K42</f>
        <v>60.9</v>
      </c>
      <c r="K54" s="199">
        <f>'Приложение 3'!L42</f>
        <v>63.7</v>
      </c>
    </row>
    <row r="55" spans="1:11" ht="36">
      <c r="A55" s="200" t="s">
        <v>86</v>
      </c>
      <c r="B55" s="197" t="s">
        <v>75</v>
      </c>
      <c r="C55" s="197" t="s">
        <v>82</v>
      </c>
      <c r="D55" s="220">
        <v>65</v>
      </c>
      <c r="E55" s="220">
        <v>2</v>
      </c>
      <c r="F55" s="220" t="s">
        <v>153</v>
      </c>
      <c r="G55" s="220" t="s">
        <v>250</v>
      </c>
      <c r="H55" s="198" t="s">
        <v>227</v>
      </c>
      <c r="I55" s="199">
        <f t="shared" ref="I55:K55" si="14">I56</f>
        <v>2268.1999999999998</v>
      </c>
      <c r="J55" s="199">
        <f t="shared" si="14"/>
        <v>2594.8000000000002</v>
      </c>
      <c r="K55" s="199">
        <f t="shared" si="14"/>
        <v>2224.3000000000002</v>
      </c>
    </row>
    <row r="56" spans="1:11" ht="36">
      <c r="A56" s="200" t="s">
        <v>87</v>
      </c>
      <c r="B56" s="197" t="s">
        <v>75</v>
      </c>
      <c r="C56" s="197" t="s">
        <v>82</v>
      </c>
      <c r="D56" s="220">
        <v>65</v>
      </c>
      <c r="E56" s="220">
        <v>2</v>
      </c>
      <c r="F56" s="220" t="s">
        <v>153</v>
      </c>
      <c r="G56" s="220" t="s">
        <v>250</v>
      </c>
      <c r="H56" s="198" t="s">
        <v>228</v>
      </c>
      <c r="I56" s="199">
        <f>'Приложение 3'!J44</f>
        <v>2268.1999999999998</v>
      </c>
      <c r="J56" s="199">
        <f>'Приложение 3'!K44</f>
        <v>2594.8000000000002</v>
      </c>
      <c r="K56" s="199">
        <f>'Приложение 3'!L44</f>
        <v>2224.3000000000002</v>
      </c>
    </row>
    <row r="57" spans="1:11">
      <c r="A57" s="200" t="s">
        <v>93</v>
      </c>
      <c r="B57" s="197" t="s">
        <v>75</v>
      </c>
      <c r="C57" s="197" t="s">
        <v>82</v>
      </c>
      <c r="D57" s="220">
        <v>65</v>
      </c>
      <c r="E57" s="220">
        <v>2</v>
      </c>
      <c r="F57" s="220" t="s">
        <v>153</v>
      </c>
      <c r="G57" s="220" t="s">
        <v>250</v>
      </c>
      <c r="H57" s="198" t="s">
        <v>229</v>
      </c>
      <c r="I57" s="199">
        <f t="shared" ref="I57" si="15">I58</f>
        <v>83</v>
      </c>
      <c r="J57" s="199">
        <f>J58</f>
        <v>195</v>
      </c>
      <c r="K57" s="199">
        <f>K58</f>
        <v>0</v>
      </c>
    </row>
    <row r="58" spans="1:11">
      <c r="A58" s="200" t="s">
        <v>94</v>
      </c>
      <c r="B58" s="197" t="s">
        <v>75</v>
      </c>
      <c r="C58" s="197" t="s">
        <v>82</v>
      </c>
      <c r="D58" s="220">
        <v>65</v>
      </c>
      <c r="E58" s="220">
        <v>2</v>
      </c>
      <c r="F58" s="220" t="s">
        <v>153</v>
      </c>
      <c r="G58" s="220" t="s">
        <v>250</v>
      </c>
      <c r="H58" s="198" t="s">
        <v>230</v>
      </c>
      <c r="I58" s="199">
        <f>'Приложение 3'!J46</f>
        <v>83</v>
      </c>
      <c r="J58" s="199">
        <f>'Приложение 3'!K46</f>
        <v>195</v>
      </c>
      <c r="K58" s="199">
        <f>'Приложение 3'!L46</f>
        <v>0</v>
      </c>
    </row>
    <row r="59" spans="1:11" ht="51">
      <c r="A59" s="333" t="s">
        <v>587</v>
      </c>
      <c r="B59" s="334" t="s">
        <v>75</v>
      </c>
      <c r="C59" s="334" t="s">
        <v>82</v>
      </c>
      <c r="D59" s="335">
        <v>65</v>
      </c>
      <c r="E59" s="335">
        <v>2</v>
      </c>
      <c r="F59" s="335" t="s">
        <v>153</v>
      </c>
      <c r="G59" s="335" t="s">
        <v>588</v>
      </c>
      <c r="H59" s="336"/>
      <c r="I59" s="199">
        <f>I60</f>
        <v>858</v>
      </c>
      <c r="J59" s="199">
        <f t="shared" ref="J59:K60" si="16">J60</f>
        <v>0</v>
      </c>
      <c r="K59" s="199">
        <f t="shared" si="16"/>
        <v>0</v>
      </c>
    </row>
    <row r="60" spans="1:11" ht="76.5">
      <c r="A60" s="333" t="s">
        <v>80</v>
      </c>
      <c r="B60" s="334" t="s">
        <v>75</v>
      </c>
      <c r="C60" s="334" t="s">
        <v>82</v>
      </c>
      <c r="D60" s="335">
        <v>65</v>
      </c>
      <c r="E60" s="335">
        <v>2</v>
      </c>
      <c r="F60" s="335" t="s">
        <v>153</v>
      </c>
      <c r="G60" s="335" t="s">
        <v>588</v>
      </c>
      <c r="H60" s="336" t="s">
        <v>225</v>
      </c>
      <c r="I60" s="199">
        <f>I61</f>
        <v>858</v>
      </c>
      <c r="J60" s="199">
        <f t="shared" si="16"/>
        <v>0</v>
      </c>
      <c r="K60" s="199">
        <f t="shared" si="16"/>
        <v>0</v>
      </c>
    </row>
    <row r="61" spans="1:11" ht="38.25">
      <c r="A61" s="333" t="s">
        <v>81</v>
      </c>
      <c r="B61" s="334" t="s">
        <v>75</v>
      </c>
      <c r="C61" s="334" t="s">
        <v>82</v>
      </c>
      <c r="D61" s="335">
        <v>65</v>
      </c>
      <c r="E61" s="335">
        <v>2</v>
      </c>
      <c r="F61" s="335" t="s">
        <v>153</v>
      </c>
      <c r="G61" s="335" t="s">
        <v>588</v>
      </c>
      <c r="H61" s="336" t="s">
        <v>226</v>
      </c>
      <c r="I61" s="199">
        <f>'Приложение 3'!J49</f>
        <v>858</v>
      </c>
      <c r="J61" s="199">
        <f>'Приложение 3'!K49</f>
        <v>0</v>
      </c>
      <c r="K61" s="199">
        <f>'Приложение 3'!L49</f>
        <v>0</v>
      </c>
    </row>
    <row r="62" spans="1:11" ht="38.25">
      <c r="A62" s="146" t="s">
        <v>528</v>
      </c>
      <c r="B62" s="144" t="s">
        <v>75</v>
      </c>
      <c r="C62" s="144" t="s">
        <v>82</v>
      </c>
      <c r="D62" s="169">
        <v>65</v>
      </c>
      <c r="E62" s="169">
        <v>2</v>
      </c>
      <c r="F62" s="169" t="s">
        <v>153</v>
      </c>
      <c r="G62" s="169" t="s">
        <v>529</v>
      </c>
      <c r="H62" s="12"/>
      <c r="I62" s="199">
        <f t="shared" ref="I62:K63" si="17">I63</f>
        <v>3085.3</v>
      </c>
      <c r="J62" s="199">
        <f t="shared" si="17"/>
        <v>0</v>
      </c>
      <c r="K62" s="199">
        <f t="shared" si="17"/>
        <v>0</v>
      </c>
    </row>
    <row r="63" spans="1:11" ht="76.5">
      <c r="A63" s="146" t="s">
        <v>80</v>
      </c>
      <c r="B63" s="144" t="s">
        <v>75</v>
      </c>
      <c r="C63" s="144" t="s">
        <v>82</v>
      </c>
      <c r="D63" s="169">
        <v>65</v>
      </c>
      <c r="E63" s="169">
        <v>2</v>
      </c>
      <c r="F63" s="169" t="s">
        <v>153</v>
      </c>
      <c r="G63" s="169" t="s">
        <v>529</v>
      </c>
      <c r="H63" s="12" t="s">
        <v>225</v>
      </c>
      <c r="I63" s="199">
        <f t="shared" si="17"/>
        <v>3085.3</v>
      </c>
      <c r="J63" s="199">
        <f t="shared" si="17"/>
        <v>0</v>
      </c>
      <c r="K63" s="199">
        <f t="shared" si="17"/>
        <v>0</v>
      </c>
    </row>
    <row r="64" spans="1:11" ht="38.25">
      <c r="A64" s="146" t="s">
        <v>81</v>
      </c>
      <c r="B64" s="144" t="s">
        <v>75</v>
      </c>
      <c r="C64" s="144" t="s">
        <v>82</v>
      </c>
      <c r="D64" s="169">
        <v>65</v>
      </c>
      <c r="E64" s="169">
        <v>2</v>
      </c>
      <c r="F64" s="169" t="s">
        <v>153</v>
      </c>
      <c r="G64" s="169" t="s">
        <v>529</v>
      </c>
      <c r="H64" s="12" t="s">
        <v>226</v>
      </c>
      <c r="I64" s="199">
        <f>'Приложение 3'!J52</f>
        <v>3085.3</v>
      </c>
      <c r="J64" s="199">
        <f>'Приложение 3'!K52</f>
        <v>0</v>
      </c>
      <c r="K64" s="199">
        <f>'Приложение 3'!L52</f>
        <v>0</v>
      </c>
    </row>
    <row r="65" spans="1:11" ht="36">
      <c r="A65" s="200" t="s">
        <v>175</v>
      </c>
      <c r="B65" s="197" t="s">
        <v>75</v>
      </c>
      <c r="C65" s="197" t="s">
        <v>82</v>
      </c>
      <c r="D65" s="220" t="s">
        <v>280</v>
      </c>
      <c r="E65" s="220" t="s">
        <v>10</v>
      </c>
      <c r="F65" s="220"/>
      <c r="G65" s="220"/>
      <c r="H65" s="198"/>
      <c r="I65" s="199">
        <f>I66+I69+I74</f>
        <v>4842.3</v>
      </c>
      <c r="J65" s="199">
        <f t="shared" ref="J65:K65" si="18">J66+J69+J74</f>
        <v>4334.0999999999995</v>
      </c>
      <c r="K65" s="199">
        <f t="shared" si="18"/>
        <v>3334.1</v>
      </c>
    </row>
    <row r="66" spans="1:11" ht="36">
      <c r="A66" s="200" t="s">
        <v>152</v>
      </c>
      <c r="B66" s="197" t="s">
        <v>75</v>
      </c>
      <c r="C66" s="197" t="s">
        <v>82</v>
      </c>
      <c r="D66" s="220" t="s">
        <v>280</v>
      </c>
      <c r="E66" s="220" t="s">
        <v>10</v>
      </c>
      <c r="F66" s="220" t="s">
        <v>153</v>
      </c>
      <c r="G66" s="220" t="s">
        <v>249</v>
      </c>
      <c r="H66" s="198"/>
      <c r="I66" s="199">
        <f t="shared" ref="I66:K67" si="19">I67</f>
        <v>4567.3999999999996</v>
      </c>
      <c r="J66" s="199">
        <f t="shared" si="19"/>
        <v>4177.3999999999996</v>
      </c>
      <c r="K66" s="199">
        <f t="shared" si="19"/>
        <v>3177.4</v>
      </c>
    </row>
    <row r="67" spans="1:11" ht="72">
      <c r="A67" s="200" t="s">
        <v>80</v>
      </c>
      <c r="B67" s="197" t="s">
        <v>75</v>
      </c>
      <c r="C67" s="197" t="s">
        <v>82</v>
      </c>
      <c r="D67" s="220" t="s">
        <v>280</v>
      </c>
      <c r="E67" s="220" t="s">
        <v>10</v>
      </c>
      <c r="F67" s="220" t="s">
        <v>153</v>
      </c>
      <c r="G67" s="220" t="s">
        <v>249</v>
      </c>
      <c r="H67" s="198" t="s">
        <v>225</v>
      </c>
      <c r="I67" s="199">
        <f t="shared" si="19"/>
        <v>4567.3999999999996</v>
      </c>
      <c r="J67" s="199">
        <f t="shared" si="19"/>
        <v>4177.3999999999996</v>
      </c>
      <c r="K67" s="199">
        <f t="shared" si="19"/>
        <v>3177.4</v>
      </c>
    </row>
    <row r="68" spans="1:11" ht="24">
      <c r="A68" s="200" t="s">
        <v>81</v>
      </c>
      <c r="B68" s="197" t="s">
        <v>75</v>
      </c>
      <c r="C68" s="197" t="s">
        <v>82</v>
      </c>
      <c r="D68" s="220" t="s">
        <v>280</v>
      </c>
      <c r="E68" s="220" t="s">
        <v>10</v>
      </c>
      <c r="F68" s="220" t="s">
        <v>153</v>
      </c>
      <c r="G68" s="220" t="s">
        <v>249</v>
      </c>
      <c r="H68" s="198" t="s">
        <v>226</v>
      </c>
      <c r="I68" s="199">
        <f>'Приложение 3'!J347</f>
        <v>4567.3999999999996</v>
      </c>
      <c r="J68" s="199">
        <f>'Приложение 3'!K347</f>
        <v>4177.3999999999996</v>
      </c>
      <c r="K68" s="199">
        <f>'Приложение 3'!L347</f>
        <v>3177.4</v>
      </c>
    </row>
    <row r="69" spans="1:11" ht="24">
      <c r="A69" s="200" t="s">
        <v>301</v>
      </c>
      <c r="B69" s="197" t="s">
        <v>75</v>
      </c>
      <c r="C69" s="197" t="s">
        <v>82</v>
      </c>
      <c r="D69" s="220" t="s">
        <v>280</v>
      </c>
      <c r="E69" s="220" t="s">
        <v>10</v>
      </c>
      <c r="F69" s="220" t="s">
        <v>153</v>
      </c>
      <c r="G69" s="220" t="s">
        <v>250</v>
      </c>
      <c r="H69" s="198"/>
      <c r="I69" s="199">
        <f t="shared" ref="I69:K69" si="20">I70+I72</f>
        <v>125.1</v>
      </c>
      <c r="J69" s="199">
        <f t="shared" si="20"/>
        <v>156.69999999999999</v>
      </c>
      <c r="K69" s="199">
        <f t="shared" si="20"/>
        <v>156.69999999999999</v>
      </c>
    </row>
    <row r="70" spans="1:11" ht="36">
      <c r="A70" s="200" t="s">
        <v>86</v>
      </c>
      <c r="B70" s="197" t="s">
        <v>75</v>
      </c>
      <c r="C70" s="197" t="s">
        <v>82</v>
      </c>
      <c r="D70" s="220" t="s">
        <v>280</v>
      </c>
      <c r="E70" s="220" t="s">
        <v>10</v>
      </c>
      <c r="F70" s="220" t="s">
        <v>153</v>
      </c>
      <c r="G70" s="220" t="s">
        <v>250</v>
      </c>
      <c r="H70" s="198" t="s">
        <v>227</v>
      </c>
      <c r="I70" s="199">
        <f t="shared" ref="I70:K70" si="21">I71</f>
        <v>125</v>
      </c>
      <c r="J70" s="199">
        <f t="shared" si="21"/>
        <v>115</v>
      </c>
      <c r="K70" s="199">
        <f t="shared" si="21"/>
        <v>115</v>
      </c>
    </row>
    <row r="71" spans="1:11" ht="36">
      <c r="A71" s="200" t="s">
        <v>87</v>
      </c>
      <c r="B71" s="197" t="s">
        <v>75</v>
      </c>
      <c r="C71" s="197" t="s">
        <v>82</v>
      </c>
      <c r="D71" s="220" t="s">
        <v>280</v>
      </c>
      <c r="E71" s="220" t="s">
        <v>10</v>
      </c>
      <c r="F71" s="220" t="s">
        <v>153</v>
      </c>
      <c r="G71" s="220" t="s">
        <v>250</v>
      </c>
      <c r="H71" s="198" t="s">
        <v>228</v>
      </c>
      <c r="I71" s="199">
        <f>'Приложение 3'!J350</f>
        <v>125</v>
      </c>
      <c r="J71" s="199">
        <f>'Приложение 3'!K350</f>
        <v>115</v>
      </c>
      <c r="K71" s="199">
        <f>'Приложение 3'!L350</f>
        <v>115</v>
      </c>
    </row>
    <row r="72" spans="1:11">
      <c r="A72" s="200" t="s">
        <v>93</v>
      </c>
      <c r="B72" s="197" t="s">
        <v>75</v>
      </c>
      <c r="C72" s="197" t="s">
        <v>82</v>
      </c>
      <c r="D72" s="220" t="s">
        <v>280</v>
      </c>
      <c r="E72" s="220" t="s">
        <v>10</v>
      </c>
      <c r="F72" s="220" t="s">
        <v>153</v>
      </c>
      <c r="G72" s="220" t="s">
        <v>250</v>
      </c>
      <c r="H72" s="198" t="s">
        <v>229</v>
      </c>
      <c r="I72" s="199">
        <f>I73</f>
        <v>0.1</v>
      </c>
      <c r="J72" s="199">
        <f>J73</f>
        <v>41.7</v>
      </c>
      <c r="K72" s="199">
        <f>K73</f>
        <v>41.7</v>
      </c>
    </row>
    <row r="73" spans="1:11">
      <c r="A73" s="200" t="s">
        <v>94</v>
      </c>
      <c r="B73" s="197" t="s">
        <v>75</v>
      </c>
      <c r="C73" s="197" t="s">
        <v>82</v>
      </c>
      <c r="D73" s="220" t="s">
        <v>280</v>
      </c>
      <c r="E73" s="220" t="s">
        <v>10</v>
      </c>
      <c r="F73" s="220" t="s">
        <v>153</v>
      </c>
      <c r="G73" s="220" t="s">
        <v>250</v>
      </c>
      <c r="H73" s="198" t="s">
        <v>230</v>
      </c>
      <c r="I73" s="199">
        <f>'Приложение 3'!J352</f>
        <v>0.1</v>
      </c>
      <c r="J73" s="199">
        <f>'Приложение 3'!K352</f>
        <v>41.7</v>
      </c>
      <c r="K73" s="199">
        <f>'Приложение 3'!L352</f>
        <v>41.7</v>
      </c>
    </row>
    <row r="74" spans="1:11" ht="51">
      <c r="A74" s="333" t="s">
        <v>587</v>
      </c>
      <c r="B74" s="334" t="s">
        <v>75</v>
      </c>
      <c r="C74" s="334" t="s">
        <v>82</v>
      </c>
      <c r="D74" s="335" t="s">
        <v>280</v>
      </c>
      <c r="E74" s="335" t="s">
        <v>10</v>
      </c>
      <c r="F74" s="335" t="s">
        <v>153</v>
      </c>
      <c r="G74" s="335" t="s">
        <v>588</v>
      </c>
      <c r="H74" s="336"/>
      <c r="I74" s="199">
        <f>I75</f>
        <v>149.80000000000001</v>
      </c>
      <c r="J74" s="199">
        <f t="shared" ref="J74:K75" si="22">J75</f>
        <v>0</v>
      </c>
      <c r="K74" s="199">
        <f t="shared" si="22"/>
        <v>0</v>
      </c>
    </row>
    <row r="75" spans="1:11" ht="76.5">
      <c r="A75" s="333" t="s">
        <v>80</v>
      </c>
      <c r="B75" s="334" t="s">
        <v>75</v>
      </c>
      <c r="C75" s="334" t="s">
        <v>82</v>
      </c>
      <c r="D75" s="335" t="s">
        <v>280</v>
      </c>
      <c r="E75" s="335" t="s">
        <v>10</v>
      </c>
      <c r="F75" s="335" t="s">
        <v>153</v>
      </c>
      <c r="G75" s="335" t="s">
        <v>588</v>
      </c>
      <c r="H75" s="336" t="s">
        <v>225</v>
      </c>
      <c r="I75" s="199">
        <f>I76</f>
        <v>149.80000000000001</v>
      </c>
      <c r="J75" s="199">
        <f t="shared" si="22"/>
        <v>0</v>
      </c>
      <c r="K75" s="199">
        <f t="shared" si="22"/>
        <v>0</v>
      </c>
    </row>
    <row r="76" spans="1:11" ht="38.25">
      <c r="A76" s="333" t="s">
        <v>81</v>
      </c>
      <c r="B76" s="334" t="s">
        <v>75</v>
      </c>
      <c r="C76" s="334" t="s">
        <v>82</v>
      </c>
      <c r="D76" s="335" t="s">
        <v>280</v>
      </c>
      <c r="E76" s="335" t="s">
        <v>10</v>
      </c>
      <c r="F76" s="335" t="s">
        <v>153</v>
      </c>
      <c r="G76" s="335" t="s">
        <v>588</v>
      </c>
      <c r="H76" s="336" t="s">
        <v>226</v>
      </c>
      <c r="I76" s="199">
        <f>'Приложение 3'!J355</f>
        <v>149.80000000000001</v>
      </c>
      <c r="J76" s="199">
        <f>'Приложение 3'!K355</f>
        <v>0</v>
      </c>
      <c r="K76" s="199">
        <f>'Приложение 3'!L355</f>
        <v>0</v>
      </c>
    </row>
    <row r="77" spans="1:11" ht="49.5" customHeight="1">
      <c r="A77" s="200" t="s">
        <v>334</v>
      </c>
      <c r="B77" s="197" t="s">
        <v>75</v>
      </c>
      <c r="C77" s="197" t="s">
        <v>82</v>
      </c>
      <c r="D77" s="220">
        <v>89</v>
      </c>
      <c r="E77" s="220">
        <v>0</v>
      </c>
      <c r="F77" s="220"/>
      <c r="G77" s="220"/>
      <c r="H77" s="198"/>
      <c r="I77" s="199">
        <f t="shared" ref="I77:K77" si="23">I78</f>
        <v>411.59999999999997</v>
      </c>
      <c r="J77" s="199">
        <f t="shared" si="23"/>
        <v>432.09999999999997</v>
      </c>
      <c r="K77" s="199">
        <f t="shared" si="23"/>
        <v>447.9</v>
      </c>
    </row>
    <row r="78" spans="1:11" ht="45">
      <c r="A78" s="204" t="s">
        <v>335</v>
      </c>
      <c r="B78" s="197" t="s">
        <v>75</v>
      </c>
      <c r="C78" s="197" t="s">
        <v>82</v>
      </c>
      <c r="D78" s="220">
        <v>89</v>
      </c>
      <c r="E78" s="220">
        <v>1</v>
      </c>
      <c r="F78" s="220"/>
      <c r="G78" s="220"/>
      <c r="H78" s="198"/>
      <c r="I78" s="199">
        <f>I79+I82+I85+I88</f>
        <v>411.59999999999997</v>
      </c>
      <c r="J78" s="199">
        <f t="shared" ref="J78:K78" si="24">J79+J82+J85+J88</f>
        <v>432.09999999999997</v>
      </c>
      <c r="K78" s="199">
        <f t="shared" si="24"/>
        <v>447.9</v>
      </c>
    </row>
    <row r="79" spans="1:11" ht="72">
      <c r="A79" s="200" t="s">
        <v>95</v>
      </c>
      <c r="B79" s="197" t="s">
        <v>75</v>
      </c>
      <c r="C79" s="197" t="s">
        <v>82</v>
      </c>
      <c r="D79" s="220" t="s">
        <v>254</v>
      </c>
      <c r="E79" s="220" t="s">
        <v>8</v>
      </c>
      <c r="F79" s="220" t="s">
        <v>153</v>
      </c>
      <c r="G79" s="220" t="s">
        <v>255</v>
      </c>
      <c r="H79" s="198"/>
      <c r="I79" s="199">
        <f t="shared" ref="I79:K80" si="25">I80</f>
        <v>109.1</v>
      </c>
      <c r="J79" s="199">
        <f t="shared" si="25"/>
        <v>114.7</v>
      </c>
      <c r="K79" s="199">
        <f t="shared" si="25"/>
        <v>119</v>
      </c>
    </row>
    <row r="80" spans="1:11" ht="72">
      <c r="A80" s="200" t="s">
        <v>80</v>
      </c>
      <c r="B80" s="197" t="s">
        <v>75</v>
      </c>
      <c r="C80" s="197" t="s">
        <v>82</v>
      </c>
      <c r="D80" s="220" t="s">
        <v>254</v>
      </c>
      <c r="E80" s="220" t="s">
        <v>8</v>
      </c>
      <c r="F80" s="220" t="s">
        <v>153</v>
      </c>
      <c r="G80" s="220" t="s">
        <v>255</v>
      </c>
      <c r="H80" s="198" t="s">
        <v>225</v>
      </c>
      <c r="I80" s="199">
        <f t="shared" si="25"/>
        <v>109.1</v>
      </c>
      <c r="J80" s="199">
        <f t="shared" si="25"/>
        <v>114.7</v>
      </c>
      <c r="K80" s="199">
        <f t="shared" si="25"/>
        <v>119</v>
      </c>
    </row>
    <row r="81" spans="1:11" ht="24">
      <c r="A81" s="200" t="s">
        <v>81</v>
      </c>
      <c r="B81" s="197" t="s">
        <v>75</v>
      </c>
      <c r="C81" s="197" t="s">
        <v>82</v>
      </c>
      <c r="D81" s="220" t="s">
        <v>254</v>
      </c>
      <c r="E81" s="220" t="s">
        <v>8</v>
      </c>
      <c r="F81" s="220" t="s">
        <v>153</v>
      </c>
      <c r="G81" s="220" t="s">
        <v>255</v>
      </c>
      <c r="H81" s="198" t="s">
        <v>226</v>
      </c>
      <c r="I81" s="199">
        <f>'Приложение 3'!J57</f>
        <v>109.1</v>
      </c>
      <c r="J81" s="199">
        <f>'Приложение 3'!K57</f>
        <v>114.7</v>
      </c>
      <c r="K81" s="199">
        <f>'Приложение 3'!L57</f>
        <v>119</v>
      </c>
    </row>
    <row r="82" spans="1:11" ht="84">
      <c r="A82" s="200" t="s">
        <v>96</v>
      </c>
      <c r="B82" s="203" t="s">
        <v>75</v>
      </c>
      <c r="C82" s="203" t="s">
        <v>82</v>
      </c>
      <c r="D82" s="220" t="s">
        <v>254</v>
      </c>
      <c r="E82" s="220" t="s">
        <v>8</v>
      </c>
      <c r="F82" s="220" t="s">
        <v>153</v>
      </c>
      <c r="G82" s="220" t="s">
        <v>256</v>
      </c>
      <c r="H82" s="198"/>
      <c r="I82" s="205">
        <f t="shared" ref="I82:K83" si="26">I83</f>
        <v>271.39999999999998</v>
      </c>
      <c r="J82" s="205">
        <f t="shared" si="26"/>
        <v>286.3</v>
      </c>
      <c r="K82" s="205">
        <f t="shared" si="26"/>
        <v>297.8</v>
      </c>
    </row>
    <row r="83" spans="1:11" ht="72">
      <c r="A83" s="200" t="s">
        <v>80</v>
      </c>
      <c r="B83" s="203" t="s">
        <v>75</v>
      </c>
      <c r="C83" s="203" t="s">
        <v>82</v>
      </c>
      <c r="D83" s="220" t="s">
        <v>254</v>
      </c>
      <c r="E83" s="220" t="s">
        <v>8</v>
      </c>
      <c r="F83" s="220" t="s">
        <v>153</v>
      </c>
      <c r="G83" s="220" t="s">
        <v>256</v>
      </c>
      <c r="H83" s="198" t="s">
        <v>225</v>
      </c>
      <c r="I83" s="205">
        <f t="shared" si="26"/>
        <v>271.39999999999998</v>
      </c>
      <c r="J83" s="205">
        <f t="shared" si="26"/>
        <v>286.3</v>
      </c>
      <c r="K83" s="205">
        <f t="shared" si="26"/>
        <v>297.8</v>
      </c>
    </row>
    <row r="84" spans="1:11" ht="24">
      <c r="A84" s="200" t="s">
        <v>81</v>
      </c>
      <c r="B84" s="203" t="s">
        <v>75</v>
      </c>
      <c r="C84" s="203" t="s">
        <v>82</v>
      </c>
      <c r="D84" s="220" t="s">
        <v>254</v>
      </c>
      <c r="E84" s="220" t="s">
        <v>8</v>
      </c>
      <c r="F84" s="220" t="s">
        <v>153</v>
      </c>
      <c r="G84" s="220" t="s">
        <v>256</v>
      </c>
      <c r="H84" s="198" t="s">
        <v>226</v>
      </c>
      <c r="I84" s="205">
        <f>'Приложение 3'!J60</f>
        <v>271.39999999999998</v>
      </c>
      <c r="J84" s="205">
        <f>'Приложение 3'!K60</f>
        <v>286.3</v>
      </c>
      <c r="K84" s="205">
        <f>'Приложение 3'!L60</f>
        <v>297.8</v>
      </c>
    </row>
    <row r="85" spans="1:11" ht="48">
      <c r="A85" s="221" t="s">
        <v>97</v>
      </c>
      <c r="B85" s="197" t="s">
        <v>75</v>
      </c>
      <c r="C85" s="197" t="s">
        <v>82</v>
      </c>
      <c r="D85" s="220" t="s">
        <v>254</v>
      </c>
      <c r="E85" s="220" t="s">
        <v>8</v>
      </c>
      <c r="F85" s="220" t="s">
        <v>153</v>
      </c>
      <c r="G85" s="220" t="s">
        <v>257</v>
      </c>
      <c r="H85" s="198"/>
      <c r="I85" s="205">
        <f t="shared" ref="I85:K86" si="27">I86</f>
        <v>2.2000000000000002</v>
      </c>
      <c r="J85" s="205">
        <f t="shared" si="27"/>
        <v>2.2000000000000002</v>
      </c>
      <c r="K85" s="205">
        <f t="shared" si="27"/>
        <v>2.2000000000000002</v>
      </c>
    </row>
    <row r="86" spans="1:11" ht="36">
      <c r="A86" s="200" t="s">
        <v>86</v>
      </c>
      <c r="B86" s="197" t="s">
        <v>75</v>
      </c>
      <c r="C86" s="197" t="s">
        <v>82</v>
      </c>
      <c r="D86" s="220" t="s">
        <v>254</v>
      </c>
      <c r="E86" s="220" t="s">
        <v>8</v>
      </c>
      <c r="F86" s="220" t="s">
        <v>153</v>
      </c>
      <c r="G86" s="220" t="s">
        <v>257</v>
      </c>
      <c r="H86" s="198" t="s">
        <v>227</v>
      </c>
      <c r="I86" s="205">
        <f t="shared" si="27"/>
        <v>2.2000000000000002</v>
      </c>
      <c r="J86" s="205">
        <f t="shared" si="27"/>
        <v>2.2000000000000002</v>
      </c>
      <c r="K86" s="205">
        <f t="shared" si="27"/>
        <v>2.2000000000000002</v>
      </c>
    </row>
    <row r="87" spans="1:11" ht="36">
      <c r="A87" s="200" t="s">
        <v>87</v>
      </c>
      <c r="B87" s="197" t="s">
        <v>75</v>
      </c>
      <c r="C87" s="197" t="s">
        <v>82</v>
      </c>
      <c r="D87" s="220" t="s">
        <v>254</v>
      </c>
      <c r="E87" s="220" t="s">
        <v>8</v>
      </c>
      <c r="F87" s="220" t="s">
        <v>153</v>
      </c>
      <c r="G87" s="220" t="s">
        <v>257</v>
      </c>
      <c r="H87" s="198" t="s">
        <v>228</v>
      </c>
      <c r="I87" s="205">
        <f>'Приложение 3'!J63</f>
        <v>2.2000000000000002</v>
      </c>
      <c r="J87" s="205">
        <f>'Приложение 3'!K63</f>
        <v>2.2000000000000002</v>
      </c>
      <c r="K87" s="205">
        <f>'Приложение 3'!L63</f>
        <v>2.2000000000000002</v>
      </c>
    </row>
    <row r="88" spans="1:11" ht="108">
      <c r="A88" s="206" t="s">
        <v>60</v>
      </c>
      <c r="B88" s="197" t="s">
        <v>75</v>
      </c>
      <c r="C88" s="197" t="s">
        <v>82</v>
      </c>
      <c r="D88" s="220" t="s">
        <v>254</v>
      </c>
      <c r="E88" s="220" t="s">
        <v>8</v>
      </c>
      <c r="F88" s="220" t="s">
        <v>153</v>
      </c>
      <c r="G88" s="220" t="s">
        <v>304</v>
      </c>
      <c r="H88" s="198"/>
      <c r="I88" s="205">
        <f>I89+I91</f>
        <v>28.9</v>
      </c>
      <c r="J88" s="205">
        <f t="shared" ref="J88:K88" si="28">J89+J91</f>
        <v>28.9</v>
      </c>
      <c r="K88" s="205">
        <f t="shared" si="28"/>
        <v>28.9</v>
      </c>
    </row>
    <row r="89" spans="1:11" ht="72">
      <c r="A89" s="200" t="s">
        <v>80</v>
      </c>
      <c r="B89" s="197" t="s">
        <v>75</v>
      </c>
      <c r="C89" s="197" t="s">
        <v>82</v>
      </c>
      <c r="D89" s="220" t="s">
        <v>254</v>
      </c>
      <c r="E89" s="220" t="s">
        <v>8</v>
      </c>
      <c r="F89" s="220" t="s">
        <v>153</v>
      </c>
      <c r="G89" s="220" t="s">
        <v>304</v>
      </c>
      <c r="H89" s="198" t="s">
        <v>225</v>
      </c>
      <c r="I89" s="205">
        <f>I90</f>
        <v>27</v>
      </c>
      <c r="J89" s="205">
        <f t="shared" ref="J89:K89" si="29">J90</f>
        <v>27</v>
      </c>
      <c r="K89" s="205">
        <f t="shared" si="29"/>
        <v>27</v>
      </c>
    </row>
    <row r="90" spans="1:11" ht="24">
      <c r="A90" s="200" t="s">
        <v>81</v>
      </c>
      <c r="B90" s="197" t="s">
        <v>75</v>
      </c>
      <c r="C90" s="197" t="s">
        <v>82</v>
      </c>
      <c r="D90" s="220" t="s">
        <v>254</v>
      </c>
      <c r="E90" s="220" t="s">
        <v>8</v>
      </c>
      <c r="F90" s="220" t="s">
        <v>153</v>
      </c>
      <c r="G90" s="220" t="s">
        <v>304</v>
      </c>
      <c r="H90" s="198" t="s">
        <v>226</v>
      </c>
      <c r="I90" s="205">
        <f>'Приложение 3'!J66</f>
        <v>27</v>
      </c>
      <c r="J90" s="205">
        <f>'Приложение 3'!K66</f>
        <v>27</v>
      </c>
      <c r="K90" s="205">
        <f>'Приложение 3'!L66</f>
        <v>27</v>
      </c>
    </row>
    <row r="91" spans="1:11" ht="36">
      <c r="A91" s="200" t="s">
        <v>86</v>
      </c>
      <c r="B91" s="197" t="s">
        <v>75</v>
      </c>
      <c r="C91" s="197" t="s">
        <v>82</v>
      </c>
      <c r="D91" s="220" t="s">
        <v>254</v>
      </c>
      <c r="E91" s="220" t="s">
        <v>8</v>
      </c>
      <c r="F91" s="220" t="s">
        <v>153</v>
      </c>
      <c r="G91" s="220" t="s">
        <v>304</v>
      </c>
      <c r="H91" s="198" t="s">
        <v>227</v>
      </c>
      <c r="I91" s="205">
        <f>I92</f>
        <v>1.9</v>
      </c>
      <c r="J91" s="205">
        <f t="shared" ref="J91:K91" si="30">J92</f>
        <v>1.9</v>
      </c>
      <c r="K91" s="205">
        <f t="shared" si="30"/>
        <v>1.9</v>
      </c>
    </row>
    <row r="92" spans="1:11" ht="36">
      <c r="A92" s="200" t="s">
        <v>87</v>
      </c>
      <c r="B92" s="197" t="s">
        <v>75</v>
      </c>
      <c r="C92" s="197" t="s">
        <v>82</v>
      </c>
      <c r="D92" s="220" t="s">
        <v>254</v>
      </c>
      <c r="E92" s="220" t="s">
        <v>8</v>
      </c>
      <c r="F92" s="220" t="s">
        <v>153</v>
      </c>
      <c r="G92" s="220" t="s">
        <v>304</v>
      </c>
      <c r="H92" s="198" t="s">
        <v>228</v>
      </c>
      <c r="I92" s="205">
        <f>'Приложение 3'!J68</f>
        <v>1.9</v>
      </c>
      <c r="J92" s="205">
        <f>'Приложение 3'!K68</f>
        <v>1.9</v>
      </c>
      <c r="K92" s="205">
        <f>'Приложение 3'!L68</f>
        <v>1.9</v>
      </c>
    </row>
    <row r="93" spans="1:11">
      <c r="A93" s="161" t="s">
        <v>442</v>
      </c>
      <c r="B93" s="144" t="s">
        <v>75</v>
      </c>
      <c r="C93" s="144" t="s">
        <v>98</v>
      </c>
      <c r="D93" s="169"/>
      <c r="E93" s="169"/>
      <c r="F93" s="169"/>
      <c r="G93" s="169"/>
      <c r="H93" s="12"/>
      <c r="I93" s="205">
        <f t="shared" ref="I93:K97" si="31">I94</f>
        <v>0</v>
      </c>
      <c r="J93" s="205">
        <f t="shared" si="31"/>
        <v>0</v>
      </c>
      <c r="K93" s="205">
        <f t="shared" si="31"/>
        <v>36</v>
      </c>
    </row>
    <row r="94" spans="1:11" ht="51">
      <c r="A94" s="189" t="s">
        <v>83</v>
      </c>
      <c r="B94" s="144" t="s">
        <v>75</v>
      </c>
      <c r="C94" s="144" t="s">
        <v>98</v>
      </c>
      <c r="D94" s="169" t="s">
        <v>499</v>
      </c>
      <c r="E94" s="169" t="s">
        <v>258</v>
      </c>
      <c r="F94" s="169"/>
      <c r="G94" s="169"/>
      <c r="H94" s="12"/>
      <c r="I94" s="205">
        <f t="shared" si="31"/>
        <v>0</v>
      </c>
      <c r="J94" s="205">
        <f t="shared" si="31"/>
        <v>0</v>
      </c>
      <c r="K94" s="205">
        <f t="shared" si="31"/>
        <v>36</v>
      </c>
    </row>
    <row r="95" spans="1:11" ht="25.5">
      <c r="A95" s="161" t="s">
        <v>443</v>
      </c>
      <c r="B95" s="144" t="s">
        <v>75</v>
      </c>
      <c r="C95" s="144" t="s">
        <v>98</v>
      </c>
      <c r="D95" s="169" t="s">
        <v>499</v>
      </c>
      <c r="E95" s="169" t="s">
        <v>258</v>
      </c>
      <c r="F95" s="169" t="s">
        <v>75</v>
      </c>
      <c r="G95" s="169"/>
      <c r="H95" s="12"/>
      <c r="I95" s="205">
        <f t="shared" si="31"/>
        <v>0</v>
      </c>
      <c r="J95" s="205">
        <f t="shared" si="31"/>
        <v>0</v>
      </c>
      <c r="K95" s="205">
        <f t="shared" si="31"/>
        <v>36</v>
      </c>
    </row>
    <row r="96" spans="1:11" ht="76.5">
      <c r="A96" s="161" t="s">
        <v>444</v>
      </c>
      <c r="B96" s="144" t="s">
        <v>75</v>
      </c>
      <c r="C96" s="144" t="s">
        <v>98</v>
      </c>
      <c r="D96" s="169" t="s">
        <v>499</v>
      </c>
      <c r="E96" s="169" t="s">
        <v>258</v>
      </c>
      <c r="F96" s="169" t="s">
        <v>75</v>
      </c>
      <c r="G96" s="169" t="s">
        <v>445</v>
      </c>
      <c r="H96" s="12"/>
      <c r="I96" s="205">
        <f t="shared" si="31"/>
        <v>0</v>
      </c>
      <c r="J96" s="205">
        <f t="shared" si="31"/>
        <v>0</v>
      </c>
      <c r="K96" s="205">
        <f t="shared" si="31"/>
        <v>36</v>
      </c>
    </row>
    <row r="97" spans="1:11" ht="38.25">
      <c r="A97" s="146" t="s">
        <v>86</v>
      </c>
      <c r="B97" s="144" t="s">
        <v>75</v>
      </c>
      <c r="C97" s="144" t="s">
        <v>98</v>
      </c>
      <c r="D97" s="169" t="s">
        <v>499</v>
      </c>
      <c r="E97" s="169" t="s">
        <v>258</v>
      </c>
      <c r="F97" s="169" t="s">
        <v>75</v>
      </c>
      <c r="G97" s="169" t="s">
        <v>445</v>
      </c>
      <c r="H97" s="12" t="s">
        <v>227</v>
      </c>
      <c r="I97" s="205">
        <f t="shared" si="31"/>
        <v>0</v>
      </c>
      <c r="J97" s="205">
        <f t="shared" si="31"/>
        <v>0</v>
      </c>
      <c r="K97" s="205">
        <f t="shared" si="31"/>
        <v>36</v>
      </c>
    </row>
    <row r="98" spans="1:11" ht="38.25">
      <c r="A98" s="146" t="s">
        <v>87</v>
      </c>
      <c r="B98" s="144" t="s">
        <v>75</v>
      </c>
      <c r="C98" s="144" t="s">
        <v>98</v>
      </c>
      <c r="D98" s="169" t="s">
        <v>499</v>
      </c>
      <c r="E98" s="169" t="s">
        <v>258</v>
      </c>
      <c r="F98" s="169" t="s">
        <v>75</v>
      </c>
      <c r="G98" s="169" t="s">
        <v>445</v>
      </c>
      <c r="H98" s="12" t="s">
        <v>228</v>
      </c>
      <c r="I98" s="205">
        <f>'Приложение 3'!J74</f>
        <v>0</v>
      </c>
      <c r="J98" s="205">
        <f>'Приложение 3'!K74</f>
        <v>0</v>
      </c>
      <c r="K98" s="205">
        <f>'Приложение 3'!L74</f>
        <v>36</v>
      </c>
    </row>
    <row r="99" spans="1:11" ht="36">
      <c r="A99" s="200" t="s">
        <v>147</v>
      </c>
      <c r="B99" s="197" t="s">
        <v>75</v>
      </c>
      <c r="C99" s="197" t="s">
        <v>148</v>
      </c>
      <c r="D99" s="220"/>
      <c r="E99" s="220"/>
      <c r="F99" s="220"/>
      <c r="G99" s="220"/>
      <c r="H99" s="198"/>
      <c r="I99" s="199">
        <f t="shared" ref="I99:K99" si="32">I101</f>
        <v>7517.8</v>
      </c>
      <c r="J99" s="199">
        <f t="shared" si="32"/>
        <v>6366.5</v>
      </c>
      <c r="K99" s="199">
        <f t="shared" si="32"/>
        <v>5773.8</v>
      </c>
    </row>
    <row r="100" spans="1:11" ht="48">
      <c r="A100" s="200" t="s">
        <v>149</v>
      </c>
      <c r="B100" s="197" t="s">
        <v>75</v>
      </c>
      <c r="C100" s="197" t="s">
        <v>148</v>
      </c>
      <c r="D100" s="220" t="s">
        <v>274</v>
      </c>
      <c r="E100" s="220" t="s">
        <v>258</v>
      </c>
      <c r="F100" s="220"/>
      <c r="G100" s="220"/>
      <c r="H100" s="198"/>
      <c r="I100" s="199">
        <f t="shared" ref="I100:K104" si="33">I101</f>
        <v>7517.8</v>
      </c>
      <c r="J100" s="199">
        <f t="shared" si="33"/>
        <v>6366.5</v>
      </c>
      <c r="K100" s="199">
        <f t="shared" si="33"/>
        <v>5773.8</v>
      </c>
    </row>
    <row r="101" spans="1:11" ht="24">
      <c r="A101" s="200" t="s">
        <v>150</v>
      </c>
      <c r="B101" s="197" t="s">
        <v>75</v>
      </c>
      <c r="C101" s="197" t="s">
        <v>148</v>
      </c>
      <c r="D101" s="220" t="s">
        <v>274</v>
      </c>
      <c r="E101" s="220" t="s">
        <v>8</v>
      </c>
      <c r="F101" s="220"/>
      <c r="G101" s="220"/>
      <c r="H101" s="198"/>
      <c r="I101" s="199">
        <f t="shared" si="33"/>
        <v>7517.8</v>
      </c>
      <c r="J101" s="199">
        <f t="shared" si="33"/>
        <v>6366.5</v>
      </c>
      <c r="K101" s="199">
        <f t="shared" si="33"/>
        <v>5773.8</v>
      </c>
    </row>
    <row r="102" spans="1:11" ht="60">
      <c r="A102" s="200" t="s">
        <v>151</v>
      </c>
      <c r="B102" s="197" t="s">
        <v>75</v>
      </c>
      <c r="C102" s="197" t="s">
        <v>148</v>
      </c>
      <c r="D102" s="220" t="s">
        <v>274</v>
      </c>
      <c r="E102" s="220" t="s">
        <v>8</v>
      </c>
      <c r="F102" s="220" t="s">
        <v>75</v>
      </c>
      <c r="G102" s="220"/>
      <c r="H102" s="198"/>
      <c r="I102" s="199">
        <f>I103+I106+I111</f>
        <v>7517.8</v>
      </c>
      <c r="J102" s="199">
        <f t="shared" ref="J102:K102" si="34">J103+J106+J111</f>
        <v>6366.5</v>
      </c>
      <c r="K102" s="199">
        <f t="shared" si="34"/>
        <v>5773.8</v>
      </c>
    </row>
    <row r="103" spans="1:11" ht="36">
      <c r="A103" s="200" t="s">
        <v>152</v>
      </c>
      <c r="B103" s="197" t="s">
        <v>75</v>
      </c>
      <c r="C103" s="197" t="s">
        <v>148</v>
      </c>
      <c r="D103" s="220" t="s">
        <v>274</v>
      </c>
      <c r="E103" s="220" t="s">
        <v>8</v>
      </c>
      <c r="F103" s="220" t="s">
        <v>75</v>
      </c>
      <c r="G103" s="220" t="s">
        <v>249</v>
      </c>
      <c r="H103" s="198"/>
      <c r="I103" s="199">
        <f t="shared" si="33"/>
        <v>6744.1</v>
      </c>
      <c r="J103" s="199">
        <f t="shared" si="33"/>
        <v>5899.2</v>
      </c>
      <c r="K103" s="199">
        <f t="shared" si="33"/>
        <v>5449.2</v>
      </c>
    </row>
    <row r="104" spans="1:11" ht="72">
      <c r="A104" s="200" t="s">
        <v>80</v>
      </c>
      <c r="B104" s="197" t="s">
        <v>75</v>
      </c>
      <c r="C104" s="197" t="s">
        <v>148</v>
      </c>
      <c r="D104" s="220" t="s">
        <v>274</v>
      </c>
      <c r="E104" s="220" t="s">
        <v>8</v>
      </c>
      <c r="F104" s="220" t="s">
        <v>75</v>
      </c>
      <c r="G104" s="220" t="s">
        <v>249</v>
      </c>
      <c r="H104" s="198" t="s">
        <v>225</v>
      </c>
      <c r="I104" s="199">
        <f t="shared" si="33"/>
        <v>6744.1</v>
      </c>
      <c r="J104" s="199">
        <f t="shared" si="33"/>
        <v>5899.2</v>
      </c>
      <c r="K104" s="199">
        <f t="shared" si="33"/>
        <v>5449.2</v>
      </c>
    </row>
    <row r="105" spans="1:11" ht="30" customHeight="1">
      <c r="A105" s="200" t="s">
        <v>81</v>
      </c>
      <c r="B105" s="197" t="s">
        <v>75</v>
      </c>
      <c r="C105" s="197" t="s">
        <v>148</v>
      </c>
      <c r="D105" s="220" t="s">
        <v>274</v>
      </c>
      <c r="E105" s="220" t="s">
        <v>8</v>
      </c>
      <c r="F105" s="220" t="s">
        <v>75</v>
      </c>
      <c r="G105" s="220" t="s">
        <v>249</v>
      </c>
      <c r="H105" s="198" t="s">
        <v>226</v>
      </c>
      <c r="I105" s="199">
        <f>'Приложение 3'!J267</f>
        <v>6744.1</v>
      </c>
      <c r="J105" s="199">
        <f>'Приложение 3'!K267</f>
        <v>5899.2</v>
      </c>
      <c r="K105" s="199">
        <f>'Приложение 3'!L267</f>
        <v>5449.2</v>
      </c>
    </row>
    <row r="106" spans="1:11" ht="30" customHeight="1">
      <c r="A106" s="200" t="s">
        <v>92</v>
      </c>
      <c r="B106" s="197" t="s">
        <v>75</v>
      </c>
      <c r="C106" s="197" t="s">
        <v>148</v>
      </c>
      <c r="D106" s="220" t="s">
        <v>274</v>
      </c>
      <c r="E106" s="220" t="s">
        <v>8</v>
      </c>
      <c r="F106" s="220" t="s">
        <v>75</v>
      </c>
      <c r="G106" s="220" t="s">
        <v>250</v>
      </c>
      <c r="H106" s="198"/>
      <c r="I106" s="199">
        <f>I109+I107</f>
        <v>531</v>
      </c>
      <c r="J106" s="199">
        <f t="shared" ref="J106:K106" si="35">J109+J107</f>
        <v>467.3</v>
      </c>
      <c r="K106" s="199">
        <f t="shared" si="35"/>
        <v>324.60000000000002</v>
      </c>
    </row>
    <row r="107" spans="1:11" ht="65.25" customHeight="1">
      <c r="A107" s="200" t="s">
        <v>80</v>
      </c>
      <c r="B107" s="197" t="s">
        <v>75</v>
      </c>
      <c r="C107" s="197" t="s">
        <v>148</v>
      </c>
      <c r="D107" s="220" t="s">
        <v>274</v>
      </c>
      <c r="E107" s="220" t="s">
        <v>8</v>
      </c>
      <c r="F107" s="220" t="s">
        <v>75</v>
      </c>
      <c r="G107" s="220" t="s">
        <v>250</v>
      </c>
      <c r="H107" s="198" t="s">
        <v>225</v>
      </c>
      <c r="I107" s="199">
        <f>I108</f>
        <v>1.5</v>
      </c>
      <c r="J107" s="199">
        <f t="shared" ref="J107:K107" si="36">J108</f>
        <v>0</v>
      </c>
      <c r="K107" s="199">
        <f t="shared" si="36"/>
        <v>0</v>
      </c>
    </row>
    <row r="108" spans="1:11" ht="30" customHeight="1">
      <c r="A108" s="200" t="s">
        <v>81</v>
      </c>
      <c r="B108" s="197" t="s">
        <v>75</v>
      </c>
      <c r="C108" s="197" t="s">
        <v>148</v>
      </c>
      <c r="D108" s="220" t="s">
        <v>274</v>
      </c>
      <c r="E108" s="220" t="s">
        <v>8</v>
      </c>
      <c r="F108" s="220" t="s">
        <v>75</v>
      </c>
      <c r="G108" s="220" t="s">
        <v>250</v>
      </c>
      <c r="H108" s="198" t="s">
        <v>226</v>
      </c>
      <c r="I108" s="199">
        <f>'Приложение 3'!J270</f>
        <v>1.5</v>
      </c>
      <c r="J108" s="199"/>
      <c r="K108" s="199"/>
    </row>
    <row r="109" spans="1:11" ht="36">
      <c r="A109" s="200" t="s">
        <v>86</v>
      </c>
      <c r="B109" s="197" t="s">
        <v>75</v>
      </c>
      <c r="C109" s="197" t="s">
        <v>148</v>
      </c>
      <c r="D109" s="220" t="s">
        <v>274</v>
      </c>
      <c r="E109" s="220" t="s">
        <v>8</v>
      </c>
      <c r="F109" s="220" t="s">
        <v>75</v>
      </c>
      <c r="G109" s="220" t="s">
        <v>250</v>
      </c>
      <c r="H109" s="198" t="s">
        <v>227</v>
      </c>
      <c r="I109" s="199">
        <f t="shared" ref="I109:K109" si="37">I110</f>
        <v>529.5</v>
      </c>
      <c r="J109" s="199">
        <f t="shared" si="37"/>
        <v>467.3</v>
      </c>
      <c r="K109" s="199">
        <f t="shared" si="37"/>
        <v>324.60000000000002</v>
      </c>
    </row>
    <row r="110" spans="1:11" ht="41.25" customHeight="1">
      <c r="A110" s="200" t="s">
        <v>87</v>
      </c>
      <c r="B110" s="197" t="s">
        <v>75</v>
      </c>
      <c r="C110" s="197" t="s">
        <v>148</v>
      </c>
      <c r="D110" s="220" t="s">
        <v>274</v>
      </c>
      <c r="E110" s="220" t="s">
        <v>8</v>
      </c>
      <c r="F110" s="220" t="s">
        <v>75</v>
      </c>
      <c r="G110" s="220" t="s">
        <v>250</v>
      </c>
      <c r="H110" s="198" t="s">
        <v>228</v>
      </c>
      <c r="I110" s="199">
        <f>'Приложение 3'!J272</f>
        <v>529.5</v>
      </c>
      <c r="J110" s="199">
        <f>'Приложение 3'!K272</f>
        <v>467.3</v>
      </c>
      <c r="K110" s="199">
        <f>'Приложение 3'!L272</f>
        <v>324.60000000000002</v>
      </c>
    </row>
    <row r="111" spans="1:11" ht="41.25" customHeight="1">
      <c r="A111" s="333" t="s">
        <v>587</v>
      </c>
      <c r="B111" s="334" t="s">
        <v>75</v>
      </c>
      <c r="C111" s="334" t="s">
        <v>148</v>
      </c>
      <c r="D111" s="335" t="s">
        <v>274</v>
      </c>
      <c r="E111" s="335" t="s">
        <v>8</v>
      </c>
      <c r="F111" s="335" t="s">
        <v>75</v>
      </c>
      <c r="G111" s="335" t="s">
        <v>588</v>
      </c>
      <c r="H111" s="336"/>
      <c r="I111" s="199">
        <f>I112</f>
        <v>242.7</v>
      </c>
      <c r="J111" s="199">
        <f t="shared" ref="J111:K112" si="38">J112</f>
        <v>0</v>
      </c>
      <c r="K111" s="199">
        <f t="shared" si="38"/>
        <v>0</v>
      </c>
    </row>
    <row r="112" spans="1:11" ht="41.25" customHeight="1">
      <c r="A112" s="333" t="s">
        <v>80</v>
      </c>
      <c r="B112" s="334" t="s">
        <v>75</v>
      </c>
      <c r="C112" s="334" t="s">
        <v>148</v>
      </c>
      <c r="D112" s="335" t="s">
        <v>274</v>
      </c>
      <c r="E112" s="335" t="s">
        <v>8</v>
      </c>
      <c r="F112" s="335" t="s">
        <v>75</v>
      </c>
      <c r="G112" s="335" t="s">
        <v>588</v>
      </c>
      <c r="H112" s="336" t="s">
        <v>225</v>
      </c>
      <c r="I112" s="199">
        <f>I113</f>
        <v>242.7</v>
      </c>
      <c r="J112" s="199">
        <f t="shared" si="38"/>
        <v>0</v>
      </c>
      <c r="K112" s="199">
        <f t="shared" si="38"/>
        <v>0</v>
      </c>
    </row>
    <row r="113" spans="1:11" ht="41.25" customHeight="1">
      <c r="A113" s="333" t="s">
        <v>81</v>
      </c>
      <c r="B113" s="334" t="s">
        <v>75</v>
      </c>
      <c r="C113" s="334" t="s">
        <v>148</v>
      </c>
      <c r="D113" s="335" t="s">
        <v>274</v>
      </c>
      <c r="E113" s="335" t="s">
        <v>8</v>
      </c>
      <c r="F113" s="335" t="s">
        <v>75</v>
      </c>
      <c r="G113" s="335" t="s">
        <v>588</v>
      </c>
      <c r="H113" s="336" t="s">
        <v>226</v>
      </c>
      <c r="I113" s="199">
        <f>'Приложение 3'!J275</f>
        <v>242.7</v>
      </c>
      <c r="J113" s="199">
        <f>'Приложение 3'!K275</f>
        <v>0</v>
      </c>
      <c r="K113" s="199">
        <f>'Приложение 3'!L275</f>
        <v>0</v>
      </c>
    </row>
    <row r="114" spans="1:11" ht="23.25" customHeight="1">
      <c r="A114" s="200" t="s">
        <v>100</v>
      </c>
      <c r="B114" s="197" t="s">
        <v>75</v>
      </c>
      <c r="C114" s="197" t="s">
        <v>18</v>
      </c>
      <c r="D114" s="220"/>
      <c r="E114" s="220"/>
      <c r="F114" s="220"/>
      <c r="G114" s="220"/>
      <c r="H114" s="198"/>
      <c r="I114" s="199">
        <f t="shared" ref="I114:K116" si="39">I115</f>
        <v>150</v>
      </c>
      <c r="J114" s="199">
        <f t="shared" si="39"/>
        <v>150</v>
      </c>
      <c r="K114" s="199">
        <f t="shared" si="39"/>
        <v>150</v>
      </c>
    </row>
    <row r="115" spans="1:11" ht="48">
      <c r="A115" s="200" t="s">
        <v>334</v>
      </c>
      <c r="B115" s="197" t="s">
        <v>75</v>
      </c>
      <c r="C115" s="197" t="s">
        <v>18</v>
      </c>
      <c r="D115" s="220" t="s">
        <v>254</v>
      </c>
      <c r="E115" s="220" t="s">
        <v>258</v>
      </c>
      <c r="F115" s="220"/>
      <c r="G115" s="220"/>
      <c r="H115" s="198"/>
      <c r="I115" s="199">
        <f t="shared" si="39"/>
        <v>150</v>
      </c>
      <c r="J115" s="199">
        <f t="shared" si="39"/>
        <v>150</v>
      </c>
      <c r="K115" s="199">
        <f t="shared" si="39"/>
        <v>150</v>
      </c>
    </row>
    <row r="116" spans="1:11" ht="53.25" customHeight="1">
      <c r="A116" s="204" t="s">
        <v>335</v>
      </c>
      <c r="B116" s="197" t="s">
        <v>75</v>
      </c>
      <c r="C116" s="197" t="s">
        <v>18</v>
      </c>
      <c r="D116" s="220" t="s">
        <v>254</v>
      </c>
      <c r="E116" s="220" t="s">
        <v>8</v>
      </c>
      <c r="F116" s="220"/>
      <c r="G116" s="220"/>
      <c r="H116" s="198"/>
      <c r="I116" s="199">
        <f t="shared" si="39"/>
        <v>150</v>
      </c>
      <c r="J116" s="199">
        <f t="shared" si="39"/>
        <v>150</v>
      </c>
      <c r="K116" s="199">
        <f t="shared" si="39"/>
        <v>150</v>
      </c>
    </row>
    <row r="117" spans="1:11" ht="36">
      <c r="A117" s="200" t="s">
        <v>554</v>
      </c>
      <c r="B117" s="197" t="s">
        <v>75</v>
      </c>
      <c r="C117" s="197" t="s">
        <v>18</v>
      </c>
      <c r="D117" s="220" t="s">
        <v>254</v>
      </c>
      <c r="E117" s="220" t="s">
        <v>8</v>
      </c>
      <c r="F117" s="220" t="s">
        <v>153</v>
      </c>
      <c r="G117" s="220" t="s">
        <v>259</v>
      </c>
      <c r="H117" s="198"/>
      <c r="I117" s="199">
        <f>I119</f>
        <v>150</v>
      </c>
      <c r="J117" s="199">
        <f>J119</f>
        <v>150</v>
      </c>
      <c r="K117" s="199">
        <f>K119</f>
        <v>150</v>
      </c>
    </row>
    <row r="118" spans="1:11" ht="19.5" customHeight="1">
      <c r="A118" s="200" t="s">
        <v>93</v>
      </c>
      <c r="B118" s="197" t="s">
        <v>75</v>
      </c>
      <c r="C118" s="197" t="s">
        <v>18</v>
      </c>
      <c r="D118" s="220" t="s">
        <v>254</v>
      </c>
      <c r="E118" s="220" t="s">
        <v>8</v>
      </c>
      <c r="F118" s="220" t="s">
        <v>153</v>
      </c>
      <c r="G118" s="220" t="s">
        <v>259</v>
      </c>
      <c r="H118" s="198" t="s">
        <v>229</v>
      </c>
      <c r="I118" s="199">
        <f>I119</f>
        <v>150</v>
      </c>
      <c r="J118" s="199">
        <f>J119</f>
        <v>150</v>
      </c>
      <c r="K118" s="199">
        <f>K119</f>
        <v>150</v>
      </c>
    </row>
    <row r="119" spans="1:11" ht="21.75" customHeight="1">
      <c r="A119" s="200" t="s">
        <v>101</v>
      </c>
      <c r="B119" s="197" t="s">
        <v>75</v>
      </c>
      <c r="C119" s="197" t="s">
        <v>102</v>
      </c>
      <c r="D119" s="220" t="s">
        <v>254</v>
      </c>
      <c r="E119" s="220" t="s">
        <v>8</v>
      </c>
      <c r="F119" s="220" t="s">
        <v>153</v>
      </c>
      <c r="G119" s="220" t="s">
        <v>259</v>
      </c>
      <c r="H119" s="198" t="s">
        <v>231</v>
      </c>
      <c r="I119" s="199">
        <f>'Приложение 3'!J80</f>
        <v>150</v>
      </c>
      <c r="J119" s="199">
        <f>'Приложение 3'!K80</f>
        <v>150</v>
      </c>
      <c r="K119" s="199">
        <f>'Приложение 3'!L80</f>
        <v>150</v>
      </c>
    </row>
    <row r="120" spans="1:11" ht="22.5" customHeight="1">
      <c r="A120" s="200" t="s">
        <v>103</v>
      </c>
      <c r="B120" s="197" t="s">
        <v>75</v>
      </c>
      <c r="C120" s="197" t="s">
        <v>104</v>
      </c>
      <c r="D120" s="220"/>
      <c r="E120" s="220"/>
      <c r="F120" s="220"/>
      <c r="G120" s="220"/>
      <c r="H120" s="198"/>
      <c r="I120" s="199">
        <f>I138+I121</f>
        <v>29021.899999999998</v>
      </c>
      <c r="J120" s="199">
        <f t="shared" ref="J120:K120" si="40">J138+J121</f>
        <v>23780.699999999997</v>
      </c>
      <c r="K120" s="199">
        <f t="shared" si="40"/>
        <v>17826.199999999997</v>
      </c>
    </row>
    <row r="121" spans="1:11" ht="22.5" customHeight="1">
      <c r="A121" s="200" t="s">
        <v>83</v>
      </c>
      <c r="B121" s="197" t="s">
        <v>75</v>
      </c>
      <c r="C121" s="197" t="s">
        <v>104</v>
      </c>
      <c r="D121" s="220" t="s">
        <v>499</v>
      </c>
      <c r="E121" s="220">
        <v>0</v>
      </c>
      <c r="F121" s="220"/>
      <c r="G121" s="220"/>
      <c r="H121" s="198"/>
      <c r="I121" s="199">
        <f>I126+I130+I134+I122</f>
        <v>16</v>
      </c>
      <c r="J121" s="199">
        <f t="shared" ref="J121:K121" si="41">J126+J130+J134+J122</f>
        <v>6</v>
      </c>
      <c r="K121" s="199">
        <f t="shared" si="41"/>
        <v>6</v>
      </c>
    </row>
    <row r="122" spans="1:11" ht="22.5" customHeight="1">
      <c r="A122" s="200" t="s">
        <v>402</v>
      </c>
      <c r="B122" s="197" t="s">
        <v>75</v>
      </c>
      <c r="C122" s="197" t="s">
        <v>104</v>
      </c>
      <c r="D122" s="220" t="s">
        <v>499</v>
      </c>
      <c r="E122" s="220">
        <v>0</v>
      </c>
      <c r="F122" s="220" t="s">
        <v>77</v>
      </c>
      <c r="G122" s="220"/>
      <c r="H122" s="198"/>
      <c r="I122" s="199">
        <f t="shared" ref="I122:K124" si="42">I123</f>
        <v>7</v>
      </c>
      <c r="J122" s="199">
        <f t="shared" si="42"/>
        <v>0</v>
      </c>
      <c r="K122" s="199">
        <f t="shared" si="42"/>
        <v>0</v>
      </c>
    </row>
    <row r="123" spans="1:11" ht="22.5" customHeight="1">
      <c r="A123" s="200" t="s">
        <v>85</v>
      </c>
      <c r="B123" s="197" t="s">
        <v>75</v>
      </c>
      <c r="C123" s="197" t="s">
        <v>104</v>
      </c>
      <c r="D123" s="220" t="s">
        <v>499</v>
      </c>
      <c r="E123" s="220">
        <v>0</v>
      </c>
      <c r="F123" s="220" t="s">
        <v>77</v>
      </c>
      <c r="G123" s="220" t="s">
        <v>248</v>
      </c>
      <c r="H123" s="198"/>
      <c r="I123" s="199">
        <f t="shared" si="42"/>
        <v>7</v>
      </c>
      <c r="J123" s="199">
        <f t="shared" si="42"/>
        <v>0</v>
      </c>
      <c r="K123" s="199">
        <f t="shared" si="42"/>
        <v>0</v>
      </c>
    </row>
    <row r="124" spans="1:11" ht="22.5" customHeight="1">
      <c r="A124" s="200" t="s">
        <v>86</v>
      </c>
      <c r="B124" s="197" t="s">
        <v>75</v>
      </c>
      <c r="C124" s="197" t="s">
        <v>104</v>
      </c>
      <c r="D124" s="220" t="s">
        <v>499</v>
      </c>
      <c r="E124" s="220">
        <v>0</v>
      </c>
      <c r="F124" s="220" t="s">
        <v>77</v>
      </c>
      <c r="G124" s="220" t="s">
        <v>248</v>
      </c>
      <c r="H124" s="198" t="s">
        <v>227</v>
      </c>
      <c r="I124" s="199">
        <f t="shared" si="42"/>
        <v>7</v>
      </c>
      <c r="J124" s="199">
        <f t="shared" si="42"/>
        <v>0</v>
      </c>
      <c r="K124" s="199">
        <f t="shared" si="42"/>
        <v>0</v>
      </c>
    </row>
    <row r="125" spans="1:11" ht="22.5" customHeight="1">
      <c r="A125" s="200" t="s">
        <v>87</v>
      </c>
      <c r="B125" s="197" t="s">
        <v>75</v>
      </c>
      <c r="C125" s="197" t="s">
        <v>104</v>
      </c>
      <c r="D125" s="220" t="s">
        <v>499</v>
      </c>
      <c r="E125" s="220">
        <v>0</v>
      </c>
      <c r="F125" s="220" t="s">
        <v>77</v>
      </c>
      <c r="G125" s="220" t="s">
        <v>248</v>
      </c>
      <c r="H125" s="198" t="s">
        <v>228</v>
      </c>
      <c r="I125" s="199">
        <f>'Приложение 3'!J86</f>
        <v>7</v>
      </c>
      <c r="J125" s="199">
        <v>0</v>
      </c>
      <c r="K125" s="199">
        <v>0</v>
      </c>
    </row>
    <row r="126" spans="1:11" ht="22.5" customHeight="1">
      <c r="A126" s="200" t="s">
        <v>84</v>
      </c>
      <c r="B126" s="197" t="s">
        <v>75</v>
      </c>
      <c r="C126" s="197" t="s">
        <v>104</v>
      </c>
      <c r="D126" s="220" t="s">
        <v>499</v>
      </c>
      <c r="E126" s="220">
        <v>0</v>
      </c>
      <c r="F126" s="220" t="s">
        <v>98</v>
      </c>
      <c r="G126" s="220"/>
      <c r="H126" s="198"/>
      <c r="I126" s="199">
        <f t="shared" ref="I126:K128" si="43">I127</f>
        <v>2</v>
      </c>
      <c r="J126" s="199">
        <f t="shared" si="43"/>
        <v>2</v>
      </c>
      <c r="K126" s="199">
        <f t="shared" si="43"/>
        <v>2</v>
      </c>
    </row>
    <row r="127" spans="1:11" ht="22.5" customHeight="1">
      <c r="A127" s="200" t="s">
        <v>85</v>
      </c>
      <c r="B127" s="197" t="s">
        <v>75</v>
      </c>
      <c r="C127" s="197" t="s">
        <v>104</v>
      </c>
      <c r="D127" s="220" t="s">
        <v>499</v>
      </c>
      <c r="E127" s="220">
        <v>0</v>
      </c>
      <c r="F127" s="220" t="s">
        <v>98</v>
      </c>
      <c r="G127" s="220" t="s">
        <v>248</v>
      </c>
      <c r="H127" s="198"/>
      <c r="I127" s="199">
        <f t="shared" si="43"/>
        <v>2</v>
      </c>
      <c r="J127" s="199">
        <f t="shared" si="43"/>
        <v>2</v>
      </c>
      <c r="K127" s="199">
        <f t="shared" si="43"/>
        <v>2</v>
      </c>
    </row>
    <row r="128" spans="1:11" ht="22.5" customHeight="1">
      <c r="A128" s="200" t="s">
        <v>86</v>
      </c>
      <c r="B128" s="197" t="s">
        <v>75</v>
      </c>
      <c r="C128" s="197" t="s">
        <v>104</v>
      </c>
      <c r="D128" s="220" t="s">
        <v>499</v>
      </c>
      <c r="E128" s="220">
        <v>0</v>
      </c>
      <c r="F128" s="220" t="s">
        <v>98</v>
      </c>
      <c r="G128" s="220" t="s">
        <v>248</v>
      </c>
      <c r="H128" s="198" t="s">
        <v>227</v>
      </c>
      <c r="I128" s="199">
        <f t="shared" si="43"/>
        <v>2</v>
      </c>
      <c r="J128" s="199">
        <f t="shared" si="43"/>
        <v>2</v>
      </c>
      <c r="K128" s="199">
        <f t="shared" si="43"/>
        <v>2</v>
      </c>
    </row>
    <row r="129" spans="1:11" ht="22.5" customHeight="1">
      <c r="A129" s="200" t="s">
        <v>87</v>
      </c>
      <c r="B129" s="197" t="s">
        <v>75</v>
      </c>
      <c r="C129" s="197" t="s">
        <v>104</v>
      </c>
      <c r="D129" s="220" t="s">
        <v>499</v>
      </c>
      <c r="E129" s="220">
        <v>0</v>
      </c>
      <c r="F129" s="220" t="s">
        <v>98</v>
      </c>
      <c r="G129" s="220" t="s">
        <v>248</v>
      </c>
      <c r="H129" s="198" t="s">
        <v>228</v>
      </c>
      <c r="I129" s="199">
        <f>'Приложение 3'!J90</f>
        <v>2</v>
      </c>
      <c r="J129" s="199">
        <f>'Приложение 3'!K90</f>
        <v>2</v>
      </c>
      <c r="K129" s="199">
        <f>'Приложение 3'!L90</f>
        <v>2</v>
      </c>
    </row>
    <row r="130" spans="1:11" ht="22.5" customHeight="1">
      <c r="A130" s="200" t="s">
        <v>88</v>
      </c>
      <c r="B130" s="197" t="s">
        <v>75</v>
      </c>
      <c r="C130" s="197" t="s">
        <v>104</v>
      </c>
      <c r="D130" s="220" t="s">
        <v>499</v>
      </c>
      <c r="E130" s="220">
        <v>0</v>
      </c>
      <c r="F130" s="220" t="s">
        <v>99</v>
      </c>
      <c r="G130" s="220"/>
      <c r="H130" s="198"/>
      <c r="I130" s="199">
        <f t="shared" ref="I130:K132" si="44">I131</f>
        <v>5</v>
      </c>
      <c r="J130" s="199">
        <f t="shared" si="44"/>
        <v>2</v>
      </c>
      <c r="K130" s="199">
        <f t="shared" si="44"/>
        <v>2</v>
      </c>
    </row>
    <row r="131" spans="1:11" ht="22.5" customHeight="1">
      <c r="A131" s="200" t="s">
        <v>85</v>
      </c>
      <c r="B131" s="197" t="s">
        <v>75</v>
      </c>
      <c r="C131" s="197" t="s">
        <v>104</v>
      </c>
      <c r="D131" s="220" t="s">
        <v>499</v>
      </c>
      <c r="E131" s="220">
        <v>0</v>
      </c>
      <c r="F131" s="220" t="s">
        <v>99</v>
      </c>
      <c r="G131" s="220" t="s">
        <v>248</v>
      </c>
      <c r="H131" s="198"/>
      <c r="I131" s="199">
        <f t="shared" si="44"/>
        <v>5</v>
      </c>
      <c r="J131" s="199">
        <f t="shared" si="44"/>
        <v>2</v>
      </c>
      <c r="K131" s="199">
        <f t="shared" si="44"/>
        <v>2</v>
      </c>
    </row>
    <row r="132" spans="1:11" ht="22.5" customHeight="1">
      <c r="A132" s="200" t="s">
        <v>86</v>
      </c>
      <c r="B132" s="197" t="s">
        <v>75</v>
      </c>
      <c r="C132" s="197" t="s">
        <v>104</v>
      </c>
      <c r="D132" s="220" t="s">
        <v>499</v>
      </c>
      <c r="E132" s="220">
        <v>0</v>
      </c>
      <c r="F132" s="220" t="s">
        <v>99</v>
      </c>
      <c r="G132" s="220" t="s">
        <v>248</v>
      </c>
      <c r="H132" s="198" t="s">
        <v>227</v>
      </c>
      <c r="I132" s="199">
        <f t="shared" si="44"/>
        <v>5</v>
      </c>
      <c r="J132" s="199">
        <f t="shared" si="44"/>
        <v>2</v>
      </c>
      <c r="K132" s="199">
        <f t="shared" si="44"/>
        <v>2</v>
      </c>
    </row>
    <row r="133" spans="1:11" ht="22.5" customHeight="1">
      <c r="A133" s="200" t="s">
        <v>87</v>
      </c>
      <c r="B133" s="197" t="s">
        <v>75</v>
      </c>
      <c r="C133" s="197" t="s">
        <v>104</v>
      </c>
      <c r="D133" s="220" t="s">
        <v>499</v>
      </c>
      <c r="E133" s="220">
        <v>0</v>
      </c>
      <c r="F133" s="220" t="s">
        <v>99</v>
      </c>
      <c r="G133" s="220" t="s">
        <v>248</v>
      </c>
      <c r="H133" s="198" t="s">
        <v>228</v>
      </c>
      <c r="I133" s="199">
        <f>'Приложение 3'!J94</f>
        <v>5</v>
      </c>
      <c r="J133" s="199">
        <f>'Приложение 3'!K94</f>
        <v>2</v>
      </c>
      <c r="K133" s="199">
        <f>'Приложение 3'!L94</f>
        <v>2</v>
      </c>
    </row>
    <row r="134" spans="1:11" ht="22.5" customHeight="1">
      <c r="A134" s="200" t="s">
        <v>89</v>
      </c>
      <c r="B134" s="197" t="s">
        <v>75</v>
      </c>
      <c r="C134" s="197" t="s">
        <v>104</v>
      </c>
      <c r="D134" s="220" t="s">
        <v>499</v>
      </c>
      <c r="E134" s="220">
        <v>0</v>
      </c>
      <c r="F134" s="220" t="s">
        <v>114</v>
      </c>
      <c r="G134" s="220"/>
      <c r="H134" s="198"/>
      <c r="I134" s="199">
        <f t="shared" ref="I134:K136" si="45">I135</f>
        <v>2</v>
      </c>
      <c r="J134" s="199">
        <f t="shared" si="45"/>
        <v>2</v>
      </c>
      <c r="K134" s="199">
        <f t="shared" si="45"/>
        <v>2</v>
      </c>
    </row>
    <row r="135" spans="1:11" ht="22.5" customHeight="1">
      <c r="A135" s="200" t="s">
        <v>85</v>
      </c>
      <c r="B135" s="197" t="s">
        <v>75</v>
      </c>
      <c r="C135" s="197" t="s">
        <v>104</v>
      </c>
      <c r="D135" s="220" t="s">
        <v>499</v>
      </c>
      <c r="E135" s="220">
        <v>0</v>
      </c>
      <c r="F135" s="220" t="s">
        <v>114</v>
      </c>
      <c r="G135" s="220" t="s">
        <v>248</v>
      </c>
      <c r="H135" s="198"/>
      <c r="I135" s="199">
        <f t="shared" si="45"/>
        <v>2</v>
      </c>
      <c r="J135" s="199">
        <f t="shared" si="45"/>
        <v>2</v>
      </c>
      <c r="K135" s="199">
        <f t="shared" si="45"/>
        <v>2</v>
      </c>
    </row>
    <row r="136" spans="1:11" ht="22.5" customHeight="1">
      <c r="A136" s="200" t="s">
        <v>86</v>
      </c>
      <c r="B136" s="197" t="s">
        <v>75</v>
      </c>
      <c r="C136" s="197" t="s">
        <v>104</v>
      </c>
      <c r="D136" s="220" t="s">
        <v>499</v>
      </c>
      <c r="E136" s="220">
        <v>0</v>
      </c>
      <c r="F136" s="220" t="s">
        <v>114</v>
      </c>
      <c r="G136" s="220" t="s">
        <v>248</v>
      </c>
      <c r="H136" s="198" t="s">
        <v>227</v>
      </c>
      <c r="I136" s="199">
        <f t="shared" si="45"/>
        <v>2</v>
      </c>
      <c r="J136" s="199">
        <f t="shared" si="45"/>
        <v>2</v>
      </c>
      <c r="K136" s="199">
        <f t="shared" si="45"/>
        <v>2</v>
      </c>
    </row>
    <row r="137" spans="1:11" ht="22.5" customHeight="1">
      <c r="A137" s="200" t="s">
        <v>87</v>
      </c>
      <c r="B137" s="197" t="s">
        <v>75</v>
      </c>
      <c r="C137" s="197" t="s">
        <v>104</v>
      </c>
      <c r="D137" s="220" t="s">
        <v>499</v>
      </c>
      <c r="E137" s="220">
        <v>0</v>
      </c>
      <c r="F137" s="220" t="s">
        <v>114</v>
      </c>
      <c r="G137" s="220" t="s">
        <v>248</v>
      </c>
      <c r="H137" s="198" t="s">
        <v>228</v>
      </c>
      <c r="I137" s="199">
        <f>'Приложение 3'!J98</f>
        <v>2</v>
      </c>
      <c r="J137" s="199">
        <f>'Приложение 3'!K98</f>
        <v>2</v>
      </c>
      <c r="K137" s="199">
        <f>'Приложение 3'!L98</f>
        <v>2</v>
      </c>
    </row>
    <row r="138" spans="1:11" ht="48">
      <c r="A138" s="200" t="s">
        <v>334</v>
      </c>
      <c r="B138" s="197" t="s">
        <v>75</v>
      </c>
      <c r="C138" s="197" t="s">
        <v>104</v>
      </c>
      <c r="D138" s="220" t="s">
        <v>254</v>
      </c>
      <c r="E138" s="220" t="s">
        <v>258</v>
      </c>
      <c r="F138" s="220"/>
      <c r="G138" s="220"/>
      <c r="H138" s="207"/>
      <c r="I138" s="199">
        <f>I139</f>
        <v>29005.899999999998</v>
      </c>
      <c r="J138" s="199">
        <f t="shared" ref="J138:K138" si="46">J139</f>
        <v>23774.699999999997</v>
      </c>
      <c r="K138" s="199">
        <f t="shared" si="46"/>
        <v>17820.199999999997</v>
      </c>
    </row>
    <row r="139" spans="1:11" ht="45">
      <c r="A139" s="204" t="s">
        <v>335</v>
      </c>
      <c r="B139" s="197" t="s">
        <v>75</v>
      </c>
      <c r="C139" s="197" t="s">
        <v>104</v>
      </c>
      <c r="D139" s="220" t="s">
        <v>254</v>
      </c>
      <c r="E139" s="220" t="s">
        <v>8</v>
      </c>
      <c r="F139" s="220"/>
      <c r="G139" s="220"/>
      <c r="H139" s="207"/>
      <c r="I139" s="199">
        <f>I152+I159+I166+I140+I149+I146</f>
        <v>29005.899999999998</v>
      </c>
      <c r="J139" s="199">
        <f t="shared" ref="J139:K139" si="47">J152+J159+J166+J140+J149+J146</f>
        <v>23774.699999999997</v>
      </c>
      <c r="K139" s="199">
        <f t="shared" si="47"/>
        <v>17820.199999999997</v>
      </c>
    </row>
    <row r="140" spans="1:11" ht="24">
      <c r="A140" s="200" t="s">
        <v>316</v>
      </c>
      <c r="B140" s="197" t="s">
        <v>75</v>
      </c>
      <c r="C140" s="197" t="s">
        <v>104</v>
      </c>
      <c r="D140" s="220" t="s">
        <v>254</v>
      </c>
      <c r="E140" s="220" t="s">
        <v>8</v>
      </c>
      <c r="F140" s="220" t="s">
        <v>153</v>
      </c>
      <c r="G140" s="220" t="s">
        <v>315</v>
      </c>
      <c r="H140" s="198"/>
      <c r="I140" s="199">
        <f>I141+I143</f>
        <v>4067.6</v>
      </c>
      <c r="J140" s="199">
        <f t="shared" ref="J140:K140" si="48">J141+J143</f>
        <v>2740.3999999999996</v>
      </c>
      <c r="K140" s="199">
        <f t="shared" si="48"/>
        <v>2620.3999999999996</v>
      </c>
    </row>
    <row r="141" spans="1:11" ht="36">
      <c r="A141" s="200" t="s">
        <v>86</v>
      </c>
      <c r="B141" s="197" t="s">
        <v>75</v>
      </c>
      <c r="C141" s="197" t="s">
        <v>104</v>
      </c>
      <c r="D141" s="220" t="s">
        <v>254</v>
      </c>
      <c r="E141" s="220" t="s">
        <v>8</v>
      </c>
      <c r="F141" s="220" t="s">
        <v>153</v>
      </c>
      <c r="G141" s="220" t="s">
        <v>315</v>
      </c>
      <c r="H141" s="198" t="s">
        <v>227</v>
      </c>
      <c r="I141" s="199">
        <f t="shared" ref="I141" si="49">I142</f>
        <v>3972.6</v>
      </c>
      <c r="J141" s="199">
        <f t="shared" ref="J141" si="50">J142</f>
        <v>2740.3999999999996</v>
      </c>
      <c r="K141" s="199">
        <f t="shared" ref="K141" si="51">K142</f>
        <v>2620.3999999999996</v>
      </c>
    </row>
    <row r="142" spans="1:11" ht="36">
      <c r="A142" s="200" t="s">
        <v>87</v>
      </c>
      <c r="B142" s="197" t="s">
        <v>75</v>
      </c>
      <c r="C142" s="197" t="s">
        <v>104</v>
      </c>
      <c r="D142" s="220" t="s">
        <v>254</v>
      </c>
      <c r="E142" s="220" t="s">
        <v>8</v>
      </c>
      <c r="F142" s="220" t="s">
        <v>153</v>
      </c>
      <c r="G142" s="220" t="s">
        <v>315</v>
      </c>
      <c r="H142" s="198" t="s">
        <v>228</v>
      </c>
      <c r="I142" s="199">
        <f>'Приложение 3'!J103+'Приложение 3'!J359</f>
        <v>3972.6</v>
      </c>
      <c r="J142" s="199">
        <f>'Приложение 3'!K103+'Приложение 3'!K359</f>
        <v>2740.3999999999996</v>
      </c>
      <c r="K142" s="199">
        <f>'Приложение 3'!L103+'Приложение 3'!L359</f>
        <v>2620.3999999999996</v>
      </c>
    </row>
    <row r="143" spans="1:11">
      <c r="A143" s="146" t="s">
        <v>93</v>
      </c>
      <c r="B143" s="144" t="s">
        <v>75</v>
      </c>
      <c r="C143" s="144" t="s">
        <v>104</v>
      </c>
      <c r="D143" s="169" t="s">
        <v>254</v>
      </c>
      <c r="E143" s="169" t="s">
        <v>8</v>
      </c>
      <c r="F143" s="169" t="s">
        <v>153</v>
      </c>
      <c r="G143" s="169" t="s">
        <v>315</v>
      </c>
      <c r="H143" s="12" t="s">
        <v>229</v>
      </c>
      <c r="I143" s="199">
        <f>I144+I145</f>
        <v>95</v>
      </c>
      <c r="J143" s="199">
        <f>J144+J145</f>
        <v>0</v>
      </c>
      <c r="K143" s="199">
        <f>K144+K145</f>
        <v>0</v>
      </c>
    </row>
    <row r="144" spans="1:11">
      <c r="A144" s="146" t="s">
        <v>555</v>
      </c>
      <c r="B144" s="144" t="s">
        <v>75</v>
      </c>
      <c r="C144" s="144" t="s">
        <v>104</v>
      </c>
      <c r="D144" s="169" t="s">
        <v>254</v>
      </c>
      <c r="E144" s="169" t="s">
        <v>8</v>
      </c>
      <c r="F144" s="169" t="s">
        <v>153</v>
      </c>
      <c r="G144" s="169" t="s">
        <v>315</v>
      </c>
      <c r="H144" s="12" t="s">
        <v>556</v>
      </c>
      <c r="I144" s="199">
        <f>'Приложение 3'!J105</f>
        <v>50</v>
      </c>
      <c r="J144" s="199">
        <f>'Приложение 3'!K105</f>
        <v>0</v>
      </c>
      <c r="K144" s="199">
        <f>'Приложение 3'!L105</f>
        <v>0</v>
      </c>
    </row>
    <row r="145" spans="1:11">
      <c r="A145" s="146" t="s">
        <v>94</v>
      </c>
      <c r="B145" s="144" t="s">
        <v>75</v>
      </c>
      <c r="C145" s="144" t="s">
        <v>104</v>
      </c>
      <c r="D145" s="169" t="s">
        <v>254</v>
      </c>
      <c r="E145" s="169" t="s">
        <v>8</v>
      </c>
      <c r="F145" s="169" t="s">
        <v>153</v>
      </c>
      <c r="G145" s="169" t="s">
        <v>315</v>
      </c>
      <c r="H145" s="12" t="s">
        <v>230</v>
      </c>
      <c r="I145" s="199">
        <f>'Приложение 3'!J106</f>
        <v>45</v>
      </c>
      <c r="J145" s="199">
        <f>'Приложение 3'!K106</f>
        <v>0</v>
      </c>
      <c r="K145" s="199">
        <f>'Приложение 3'!L106</f>
        <v>0</v>
      </c>
    </row>
    <row r="146" spans="1:11" ht="63.75">
      <c r="A146" s="333" t="s">
        <v>591</v>
      </c>
      <c r="B146" s="334" t="s">
        <v>75</v>
      </c>
      <c r="C146" s="334" t="s">
        <v>104</v>
      </c>
      <c r="D146" s="335" t="s">
        <v>254</v>
      </c>
      <c r="E146" s="335" t="s">
        <v>8</v>
      </c>
      <c r="F146" s="335" t="s">
        <v>153</v>
      </c>
      <c r="G146" s="335" t="s">
        <v>590</v>
      </c>
      <c r="H146" s="336"/>
      <c r="I146" s="199">
        <f>I147</f>
        <v>50</v>
      </c>
      <c r="J146" s="199">
        <f t="shared" ref="J146:K147" si="52">J147</f>
        <v>0</v>
      </c>
      <c r="K146" s="199">
        <f t="shared" si="52"/>
        <v>0</v>
      </c>
    </row>
    <row r="147" spans="1:11">
      <c r="A147" s="333" t="s">
        <v>93</v>
      </c>
      <c r="B147" s="334" t="s">
        <v>75</v>
      </c>
      <c r="C147" s="334" t="s">
        <v>104</v>
      </c>
      <c r="D147" s="335" t="s">
        <v>254</v>
      </c>
      <c r="E147" s="335" t="s">
        <v>8</v>
      </c>
      <c r="F147" s="335" t="s">
        <v>153</v>
      </c>
      <c r="G147" s="335" t="s">
        <v>590</v>
      </c>
      <c r="H147" s="336" t="s">
        <v>229</v>
      </c>
      <c r="I147" s="199">
        <f>I148</f>
        <v>50</v>
      </c>
      <c r="J147" s="199">
        <f t="shared" si="52"/>
        <v>0</v>
      </c>
      <c r="K147" s="199">
        <f t="shared" si="52"/>
        <v>0</v>
      </c>
    </row>
    <row r="148" spans="1:11">
      <c r="A148" s="333" t="s">
        <v>94</v>
      </c>
      <c r="B148" s="334" t="s">
        <v>75</v>
      </c>
      <c r="C148" s="334" t="s">
        <v>104</v>
      </c>
      <c r="D148" s="335" t="s">
        <v>254</v>
      </c>
      <c r="E148" s="335" t="s">
        <v>8</v>
      </c>
      <c r="F148" s="335" t="s">
        <v>153</v>
      </c>
      <c r="G148" s="335" t="s">
        <v>590</v>
      </c>
      <c r="H148" s="336" t="s">
        <v>230</v>
      </c>
      <c r="I148" s="199">
        <f>'Приложение 3'!J109</f>
        <v>50</v>
      </c>
      <c r="J148" s="199">
        <f>'Приложение 3'!K109</f>
        <v>0</v>
      </c>
      <c r="K148" s="199">
        <f>'Приложение 3'!L109</f>
        <v>0</v>
      </c>
    </row>
    <row r="149" spans="1:11" ht="36">
      <c r="A149" s="200" t="s">
        <v>319</v>
      </c>
      <c r="B149" s="197" t="s">
        <v>75</v>
      </c>
      <c r="C149" s="197" t="s">
        <v>104</v>
      </c>
      <c r="D149" s="220" t="s">
        <v>254</v>
      </c>
      <c r="E149" s="220" t="s">
        <v>8</v>
      </c>
      <c r="F149" s="220" t="s">
        <v>153</v>
      </c>
      <c r="G149" s="220" t="s">
        <v>318</v>
      </c>
      <c r="H149" s="198"/>
      <c r="I149" s="199">
        <f t="shared" ref="I149:K150" si="53">I150</f>
        <v>230</v>
      </c>
      <c r="J149" s="199">
        <f t="shared" si="53"/>
        <v>30</v>
      </c>
      <c r="K149" s="199">
        <f t="shared" si="53"/>
        <v>0</v>
      </c>
    </row>
    <row r="150" spans="1:11" ht="36">
      <c r="A150" s="200" t="s">
        <v>86</v>
      </c>
      <c r="B150" s="197" t="s">
        <v>75</v>
      </c>
      <c r="C150" s="197" t="s">
        <v>104</v>
      </c>
      <c r="D150" s="220" t="s">
        <v>254</v>
      </c>
      <c r="E150" s="220" t="s">
        <v>8</v>
      </c>
      <c r="F150" s="220" t="s">
        <v>153</v>
      </c>
      <c r="G150" s="220" t="s">
        <v>318</v>
      </c>
      <c r="H150" s="198" t="s">
        <v>227</v>
      </c>
      <c r="I150" s="199">
        <f t="shared" si="53"/>
        <v>230</v>
      </c>
      <c r="J150" s="199">
        <f t="shared" si="53"/>
        <v>30</v>
      </c>
      <c r="K150" s="199">
        <f t="shared" si="53"/>
        <v>0</v>
      </c>
    </row>
    <row r="151" spans="1:11" ht="36">
      <c r="A151" s="200" t="s">
        <v>87</v>
      </c>
      <c r="B151" s="197" t="s">
        <v>75</v>
      </c>
      <c r="C151" s="197" t="s">
        <v>104</v>
      </c>
      <c r="D151" s="220" t="s">
        <v>254</v>
      </c>
      <c r="E151" s="220" t="s">
        <v>8</v>
      </c>
      <c r="F151" s="220" t="s">
        <v>153</v>
      </c>
      <c r="G151" s="220" t="s">
        <v>318</v>
      </c>
      <c r="H151" s="198" t="s">
        <v>228</v>
      </c>
      <c r="I151" s="199">
        <f>'Приложение 3'!J112</f>
        <v>230</v>
      </c>
      <c r="J151" s="199">
        <f>'Приложение 3'!K112</f>
        <v>30</v>
      </c>
      <c r="K151" s="199">
        <f>'Приложение 3'!L112</f>
        <v>0</v>
      </c>
    </row>
    <row r="152" spans="1:11" ht="12.75" customHeight="1">
      <c r="A152" s="200" t="s">
        <v>176</v>
      </c>
      <c r="B152" s="197" t="s">
        <v>75</v>
      </c>
      <c r="C152" s="197" t="s">
        <v>104</v>
      </c>
      <c r="D152" s="220" t="s">
        <v>254</v>
      </c>
      <c r="E152" s="220" t="s">
        <v>8</v>
      </c>
      <c r="F152" s="220" t="s">
        <v>153</v>
      </c>
      <c r="G152" s="220" t="s">
        <v>281</v>
      </c>
      <c r="H152" s="198"/>
      <c r="I152" s="199">
        <f>I153+I155+I157</f>
        <v>12302.7</v>
      </c>
      <c r="J152" s="199">
        <f t="shared" ref="J152:K152" si="54">J153+J155+J157</f>
        <v>8835.7999999999993</v>
      </c>
      <c r="K152" s="199">
        <f t="shared" si="54"/>
        <v>6319.5</v>
      </c>
    </row>
    <row r="153" spans="1:11" ht="72">
      <c r="A153" s="200" t="s">
        <v>80</v>
      </c>
      <c r="B153" s="197" t="s">
        <v>75</v>
      </c>
      <c r="C153" s="197" t="s">
        <v>104</v>
      </c>
      <c r="D153" s="220" t="s">
        <v>254</v>
      </c>
      <c r="E153" s="220" t="s">
        <v>8</v>
      </c>
      <c r="F153" s="220" t="s">
        <v>153</v>
      </c>
      <c r="G153" s="220" t="s">
        <v>281</v>
      </c>
      <c r="H153" s="198" t="s">
        <v>225</v>
      </c>
      <c r="I153" s="199">
        <f>I154</f>
        <v>7301.7</v>
      </c>
      <c r="J153" s="199">
        <f t="shared" ref="J153:K153" si="55">J154</f>
        <v>5556</v>
      </c>
      <c r="K153" s="199">
        <f t="shared" si="55"/>
        <v>4056</v>
      </c>
    </row>
    <row r="154" spans="1:11" ht="24">
      <c r="A154" s="200" t="s">
        <v>177</v>
      </c>
      <c r="B154" s="197" t="s">
        <v>75</v>
      </c>
      <c r="C154" s="197" t="s">
        <v>104</v>
      </c>
      <c r="D154" s="220" t="s">
        <v>254</v>
      </c>
      <c r="E154" s="220" t="s">
        <v>8</v>
      </c>
      <c r="F154" s="220" t="s">
        <v>153</v>
      </c>
      <c r="G154" s="220" t="s">
        <v>281</v>
      </c>
      <c r="H154" s="198" t="s">
        <v>245</v>
      </c>
      <c r="I154" s="199">
        <f>'Приложение 3'!J364</f>
        <v>7301.7</v>
      </c>
      <c r="J154" s="199">
        <f>'Приложение 3'!K364</f>
        <v>5556</v>
      </c>
      <c r="K154" s="199">
        <f>'Приложение 3'!L364</f>
        <v>4056</v>
      </c>
    </row>
    <row r="155" spans="1:11" ht="36">
      <c r="A155" s="200" t="s">
        <v>86</v>
      </c>
      <c r="B155" s="197" t="s">
        <v>75</v>
      </c>
      <c r="C155" s="197" t="s">
        <v>104</v>
      </c>
      <c r="D155" s="220" t="s">
        <v>254</v>
      </c>
      <c r="E155" s="220" t="s">
        <v>8</v>
      </c>
      <c r="F155" s="220" t="s">
        <v>153</v>
      </c>
      <c r="G155" s="220" t="s">
        <v>281</v>
      </c>
      <c r="H155" s="198" t="s">
        <v>227</v>
      </c>
      <c r="I155" s="199">
        <f>I156</f>
        <v>4834.5</v>
      </c>
      <c r="J155" s="199">
        <f t="shared" ref="J155:K155" si="56">J156</f>
        <v>3176.3</v>
      </c>
      <c r="K155" s="199">
        <f t="shared" si="56"/>
        <v>2160</v>
      </c>
    </row>
    <row r="156" spans="1:11" ht="36">
      <c r="A156" s="200" t="s">
        <v>87</v>
      </c>
      <c r="B156" s="197" t="s">
        <v>75</v>
      </c>
      <c r="C156" s="197" t="s">
        <v>104</v>
      </c>
      <c r="D156" s="220" t="s">
        <v>254</v>
      </c>
      <c r="E156" s="220" t="s">
        <v>8</v>
      </c>
      <c r="F156" s="220" t="s">
        <v>153</v>
      </c>
      <c r="G156" s="220" t="s">
        <v>281</v>
      </c>
      <c r="H156" s="198" t="s">
        <v>228</v>
      </c>
      <c r="I156" s="199">
        <f>'Приложение 3'!J366</f>
        <v>4834.5</v>
      </c>
      <c r="J156" s="199">
        <f>'Приложение 3'!K366</f>
        <v>3176.3</v>
      </c>
      <c r="K156" s="199">
        <f>'Приложение 3'!L366</f>
        <v>2160</v>
      </c>
    </row>
    <row r="157" spans="1:11">
      <c r="A157" s="200" t="s">
        <v>93</v>
      </c>
      <c r="B157" s="197" t="s">
        <v>75</v>
      </c>
      <c r="C157" s="197" t="s">
        <v>104</v>
      </c>
      <c r="D157" s="220" t="s">
        <v>254</v>
      </c>
      <c r="E157" s="220" t="s">
        <v>8</v>
      </c>
      <c r="F157" s="220" t="s">
        <v>153</v>
      </c>
      <c r="G157" s="220" t="s">
        <v>281</v>
      </c>
      <c r="H157" s="198" t="s">
        <v>229</v>
      </c>
      <c r="I157" s="199">
        <f>I158</f>
        <v>166.5</v>
      </c>
      <c r="J157" s="199">
        <f>J158</f>
        <v>103.5</v>
      </c>
      <c r="K157" s="199">
        <f>K158</f>
        <v>103.5</v>
      </c>
    </row>
    <row r="158" spans="1:11">
      <c r="A158" s="200" t="s">
        <v>94</v>
      </c>
      <c r="B158" s="197" t="s">
        <v>75</v>
      </c>
      <c r="C158" s="197" t="s">
        <v>104</v>
      </c>
      <c r="D158" s="220" t="s">
        <v>254</v>
      </c>
      <c r="E158" s="220" t="s">
        <v>8</v>
      </c>
      <c r="F158" s="220" t="s">
        <v>153</v>
      </c>
      <c r="G158" s="220" t="s">
        <v>281</v>
      </c>
      <c r="H158" s="198" t="s">
        <v>230</v>
      </c>
      <c r="I158" s="199">
        <f>'Приложение 3'!J368</f>
        <v>166.5</v>
      </c>
      <c r="J158" s="199">
        <f>'Приложение 3'!K368</f>
        <v>103.5</v>
      </c>
      <c r="K158" s="199">
        <f>'Приложение 3'!L368</f>
        <v>103.5</v>
      </c>
    </row>
    <row r="159" spans="1:11">
      <c r="A159" s="200" t="s">
        <v>178</v>
      </c>
      <c r="B159" s="197" t="s">
        <v>75</v>
      </c>
      <c r="C159" s="197" t="s">
        <v>104</v>
      </c>
      <c r="D159" s="220" t="s">
        <v>254</v>
      </c>
      <c r="E159" s="220" t="s">
        <v>8</v>
      </c>
      <c r="F159" s="220" t="s">
        <v>153</v>
      </c>
      <c r="G159" s="220" t="s">
        <v>282</v>
      </c>
      <c r="H159" s="198"/>
      <c r="I159" s="199">
        <f>I160+I162+I164</f>
        <v>615.79999999999995</v>
      </c>
      <c r="J159" s="199">
        <f t="shared" ref="J159:K159" si="57">J160+J162+J164</f>
        <v>397.5</v>
      </c>
      <c r="K159" s="199">
        <f t="shared" si="57"/>
        <v>397.5</v>
      </c>
    </row>
    <row r="160" spans="1:11" ht="72">
      <c r="A160" s="200" t="s">
        <v>80</v>
      </c>
      <c r="B160" s="197" t="s">
        <v>75</v>
      </c>
      <c r="C160" s="197" t="s">
        <v>104</v>
      </c>
      <c r="D160" s="220" t="s">
        <v>254</v>
      </c>
      <c r="E160" s="220" t="s">
        <v>8</v>
      </c>
      <c r="F160" s="220" t="s">
        <v>153</v>
      </c>
      <c r="G160" s="220" t="s">
        <v>282</v>
      </c>
      <c r="H160" s="198" t="s">
        <v>225</v>
      </c>
      <c r="I160" s="199">
        <f>I161</f>
        <v>581.79999999999995</v>
      </c>
      <c r="J160" s="199">
        <f t="shared" ref="J160:K160" si="58">J161</f>
        <v>373.4</v>
      </c>
      <c r="K160" s="199">
        <f t="shared" si="58"/>
        <v>373.4</v>
      </c>
    </row>
    <row r="161" spans="1:11" ht="24">
      <c r="A161" s="200" t="s">
        <v>177</v>
      </c>
      <c r="B161" s="197" t="s">
        <v>75</v>
      </c>
      <c r="C161" s="197" t="s">
        <v>104</v>
      </c>
      <c r="D161" s="220" t="s">
        <v>254</v>
      </c>
      <c r="E161" s="220" t="s">
        <v>8</v>
      </c>
      <c r="F161" s="220" t="s">
        <v>153</v>
      </c>
      <c r="G161" s="220" t="s">
        <v>282</v>
      </c>
      <c r="H161" s="198" t="s">
        <v>245</v>
      </c>
      <c r="I161" s="199">
        <f>'Приложение 3'!J371</f>
        <v>581.79999999999995</v>
      </c>
      <c r="J161" s="199">
        <f>'Приложение 3'!K371</f>
        <v>373.4</v>
      </c>
      <c r="K161" s="199">
        <f>'Приложение 3'!L371</f>
        <v>373.4</v>
      </c>
    </row>
    <row r="162" spans="1:11" ht="36">
      <c r="A162" s="200" t="s">
        <v>86</v>
      </c>
      <c r="B162" s="197" t="s">
        <v>75</v>
      </c>
      <c r="C162" s="197" t="s">
        <v>104</v>
      </c>
      <c r="D162" s="220" t="s">
        <v>254</v>
      </c>
      <c r="E162" s="220" t="s">
        <v>8</v>
      </c>
      <c r="F162" s="220" t="s">
        <v>153</v>
      </c>
      <c r="G162" s="220" t="s">
        <v>282</v>
      </c>
      <c r="H162" s="198" t="s">
        <v>227</v>
      </c>
      <c r="I162" s="199">
        <f>I163</f>
        <v>33.9</v>
      </c>
      <c r="J162" s="199">
        <f t="shared" ref="J162:K162" si="59">J163</f>
        <v>23.5</v>
      </c>
      <c r="K162" s="199">
        <f t="shared" si="59"/>
        <v>23.5</v>
      </c>
    </row>
    <row r="163" spans="1:11" ht="36">
      <c r="A163" s="200" t="s">
        <v>87</v>
      </c>
      <c r="B163" s="197" t="s">
        <v>75</v>
      </c>
      <c r="C163" s="197" t="s">
        <v>104</v>
      </c>
      <c r="D163" s="220" t="s">
        <v>254</v>
      </c>
      <c r="E163" s="220" t="s">
        <v>8</v>
      </c>
      <c r="F163" s="220" t="s">
        <v>153</v>
      </c>
      <c r="G163" s="220" t="s">
        <v>282</v>
      </c>
      <c r="H163" s="198" t="s">
        <v>228</v>
      </c>
      <c r="I163" s="199">
        <f>'Приложение 3'!J373</f>
        <v>33.9</v>
      </c>
      <c r="J163" s="199">
        <f>'Приложение 3'!K373</f>
        <v>23.5</v>
      </c>
      <c r="K163" s="199">
        <f>'Приложение 3'!L373</f>
        <v>23.5</v>
      </c>
    </row>
    <row r="164" spans="1:11">
      <c r="A164" s="200" t="s">
        <v>93</v>
      </c>
      <c r="B164" s="197" t="s">
        <v>75</v>
      </c>
      <c r="C164" s="197" t="s">
        <v>104</v>
      </c>
      <c r="D164" s="220" t="s">
        <v>254</v>
      </c>
      <c r="E164" s="220" t="s">
        <v>8</v>
      </c>
      <c r="F164" s="220" t="s">
        <v>153</v>
      </c>
      <c r="G164" s="220" t="s">
        <v>282</v>
      </c>
      <c r="H164" s="198" t="s">
        <v>229</v>
      </c>
      <c r="I164" s="199">
        <f>I165</f>
        <v>0.1</v>
      </c>
      <c r="J164" s="199">
        <f t="shared" ref="J164:K164" si="60">J165</f>
        <v>0.6</v>
      </c>
      <c r="K164" s="199">
        <f t="shared" si="60"/>
        <v>0.6</v>
      </c>
    </row>
    <row r="165" spans="1:11">
      <c r="A165" s="200" t="s">
        <v>94</v>
      </c>
      <c r="B165" s="197" t="s">
        <v>75</v>
      </c>
      <c r="C165" s="197" t="s">
        <v>104</v>
      </c>
      <c r="D165" s="220" t="s">
        <v>254</v>
      </c>
      <c r="E165" s="220" t="s">
        <v>8</v>
      </c>
      <c r="F165" s="220" t="s">
        <v>153</v>
      </c>
      <c r="G165" s="220" t="s">
        <v>282</v>
      </c>
      <c r="H165" s="198" t="s">
        <v>230</v>
      </c>
      <c r="I165" s="199">
        <f>'Приложение 3'!J375</f>
        <v>0.1</v>
      </c>
      <c r="J165" s="199">
        <f>'Приложение 3'!K375</f>
        <v>0.6</v>
      </c>
      <c r="K165" s="199">
        <f>'Приложение 3'!L375</f>
        <v>0.6</v>
      </c>
    </row>
    <row r="166" spans="1:11">
      <c r="A166" s="200" t="s">
        <v>179</v>
      </c>
      <c r="B166" s="197" t="s">
        <v>75</v>
      </c>
      <c r="C166" s="197" t="s">
        <v>104</v>
      </c>
      <c r="D166" s="220" t="s">
        <v>254</v>
      </c>
      <c r="E166" s="220" t="s">
        <v>8</v>
      </c>
      <c r="F166" s="220" t="s">
        <v>153</v>
      </c>
      <c r="G166" s="220" t="s">
        <v>283</v>
      </c>
      <c r="H166" s="198"/>
      <c r="I166" s="199">
        <f>I167+I169+I171</f>
        <v>11739.8</v>
      </c>
      <c r="J166" s="199">
        <f t="shared" ref="J166:K166" si="61">J167+J169+J171</f>
        <v>11771</v>
      </c>
      <c r="K166" s="199">
        <f t="shared" si="61"/>
        <v>8482.7999999999993</v>
      </c>
    </row>
    <row r="167" spans="1:11" ht="72">
      <c r="A167" s="200" t="s">
        <v>80</v>
      </c>
      <c r="B167" s="197" t="s">
        <v>75</v>
      </c>
      <c r="C167" s="197" t="s">
        <v>104</v>
      </c>
      <c r="D167" s="220" t="s">
        <v>254</v>
      </c>
      <c r="E167" s="220" t="s">
        <v>8</v>
      </c>
      <c r="F167" s="220" t="s">
        <v>153</v>
      </c>
      <c r="G167" s="220" t="s">
        <v>283</v>
      </c>
      <c r="H167" s="198" t="s">
        <v>225</v>
      </c>
      <c r="I167" s="199">
        <f>I168</f>
        <v>10464.799999999999</v>
      </c>
      <c r="J167" s="199">
        <f t="shared" ref="J167:K167" si="62">J168</f>
        <v>10925.5</v>
      </c>
      <c r="K167" s="199">
        <f t="shared" si="62"/>
        <v>8477.7999999999993</v>
      </c>
    </row>
    <row r="168" spans="1:11" ht="24">
      <c r="A168" s="200" t="s">
        <v>177</v>
      </c>
      <c r="B168" s="197" t="s">
        <v>75</v>
      </c>
      <c r="C168" s="197" t="s">
        <v>104</v>
      </c>
      <c r="D168" s="220" t="s">
        <v>254</v>
      </c>
      <c r="E168" s="220" t="s">
        <v>8</v>
      </c>
      <c r="F168" s="220" t="s">
        <v>153</v>
      </c>
      <c r="G168" s="220" t="s">
        <v>283</v>
      </c>
      <c r="H168" s="198" t="s">
        <v>245</v>
      </c>
      <c r="I168" s="199">
        <f>'Приложение 3'!J378</f>
        <v>10464.799999999999</v>
      </c>
      <c r="J168" s="199">
        <f>'Приложение 3'!K378</f>
        <v>10925.5</v>
      </c>
      <c r="K168" s="199">
        <f>'Приложение 3'!L378</f>
        <v>8477.7999999999993</v>
      </c>
    </row>
    <row r="169" spans="1:11" ht="36">
      <c r="A169" s="200" t="s">
        <v>86</v>
      </c>
      <c r="B169" s="197" t="s">
        <v>75</v>
      </c>
      <c r="C169" s="197" t="s">
        <v>104</v>
      </c>
      <c r="D169" s="220" t="s">
        <v>254</v>
      </c>
      <c r="E169" s="220" t="s">
        <v>8</v>
      </c>
      <c r="F169" s="220" t="s">
        <v>153</v>
      </c>
      <c r="G169" s="220" t="s">
        <v>283</v>
      </c>
      <c r="H169" s="198" t="s">
        <v>227</v>
      </c>
      <c r="I169" s="199">
        <f>I170</f>
        <v>1274.5</v>
      </c>
      <c r="J169" s="199">
        <f t="shared" ref="J169:K169" si="63">J170</f>
        <v>845.5</v>
      </c>
      <c r="K169" s="199">
        <f t="shared" si="63"/>
        <v>5</v>
      </c>
    </row>
    <row r="170" spans="1:11" ht="36">
      <c r="A170" s="200" t="s">
        <v>87</v>
      </c>
      <c r="B170" s="197" t="s">
        <v>75</v>
      </c>
      <c r="C170" s="197" t="s">
        <v>104</v>
      </c>
      <c r="D170" s="220" t="s">
        <v>254</v>
      </c>
      <c r="E170" s="220" t="s">
        <v>8</v>
      </c>
      <c r="F170" s="220" t="s">
        <v>153</v>
      </c>
      <c r="G170" s="220" t="s">
        <v>283</v>
      </c>
      <c r="H170" s="198" t="s">
        <v>228</v>
      </c>
      <c r="I170" s="199">
        <f>'Приложение 3'!J380</f>
        <v>1274.5</v>
      </c>
      <c r="J170" s="199">
        <f>'Приложение 3'!K380</f>
        <v>845.5</v>
      </c>
      <c r="K170" s="199">
        <f>'Приложение 3'!L380</f>
        <v>5</v>
      </c>
    </row>
    <row r="171" spans="1:11">
      <c r="A171" s="200" t="s">
        <v>93</v>
      </c>
      <c r="B171" s="144" t="s">
        <v>75</v>
      </c>
      <c r="C171" s="144" t="s">
        <v>104</v>
      </c>
      <c r="D171" s="169" t="s">
        <v>254</v>
      </c>
      <c r="E171" s="169" t="s">
        <v>8</v>
      </c>
      <c r="F171" s="169" t="s">
        <v>153</v>
      </c>
      <c r="G171" s="169" t="s">
        <v>283</v>
      </c>
      <c r="H171" s="12" t="s">
        <v>229</v>
      </c>
      <c r="I171" s="199">
        <f t="shared" ref="I171:K171" si="64">I172</f>
        <v>0.5</v>
      </c>
      <c r="J171" s="199">
        <f t="shared" si="64"/>
        <v>0</v>
      </c>
      <c r="K171" s="199">
        <f t="shared" si="64"/>
        <v>0</v>
      </c>
    </row>
    <row r="172" spans="1:11">
      <c r="A172" s="200" t="s">
        <v>94</v>
      </c>
      <c r="B172" s="144" t="s">
        <v>75</v>
      </c>
      <c r="C172" s="144" t="s">
        <v>104</v>
      </c>
      <c r="D172" s="169" t="s">
        <v>254</v>
      </c>
      <c r="E172" s="169" t="s">
        <v>8</v>
      </c>
      <c r="F172" s="169" t="s">
        <v>153</v>
      </c>
      <c r="G172" s="169" t="s">
        <v>283</v>
      </c>
      <c r="H172" s="12" t="s">
        <v>230</v>
      </c>
      <c r="I172" s="199">
        <f>'Приложение 3'!J382</f>
        <v>0.5</v>
      </c>
      <c r="J172" s="199">
        <f>'Приложение 3'!K382</f>
        <v>0</v>
      </c>
      <c r="K172" s="199">
        <f>'Приложение 3'!L382</f>
        <v>0</v>
      </c>
    </row>
    <row r="173" spans="1:11" ht="24">
      <c r="A173" s="200" t="s">
        <v>105</v>
      </c>
      <c r="B173" s="197" t="s">
        <v>106</v>
      </c>
      <c r="C173" s="197"/>
      <c r="D173" s="220"/>
      <c r="E173" s="220"/>
      <c r="F173" s="220"/>
      <c r="G173" s="220"/>
      <c r="H173" s="198"/>
      <c r="I173" s="199">
        <f>I174+I185</f>
        <v>4333.3</v>
      </c>
      <c r="J173" s="199">
        <f>J174+J185</f>
        <v>3046.7</v>
      </c>
      <c r="K173" s="199">
        <f>K174+K185</f>
        <v>2785.4</v>
      </c>
    </row>
    <row r="174" spans="1:11">
      <c r="A174" s="200" t="s">
        <v>107</v>
      </c>
      <c r="B174" s="197" t="s">
        <v>106</v>
      </c>
      <c r="C174" s="197" t="s">
        <v>82</v>
      </c>
      <c r="D174" s="220"/>
      <c r="E174" s="220"/>
      <c r="F174" s="220"/>
      <c r="G174" s="220"/>
      <c r="H174" s="198"/>
      <c r="I174" s="199">
        <f>I175</f>
        <v>1711</v>
      </c>
      <c r="J174" s="199">
        <f t="shared" ref="J174:K175" si="65">J175</f>
        <v>968.2</v>
      </c>
      <c r="K174" s="199">
        <f t="shared" si="65"/>
        <v>1006.9000000000001</v>
      </c>
    </row>
    <row r="175" spans="1:11" ht="48">
      <c r="A175" s="200" t="s">
        <v>334</v>
      </c>
      <c r="B175" s="197" t="s">
        <v>106</v>
      </c>
      <c r="C175" s="197" t="s">
        <v>82</v>
      </c>
      <c r="D175" s="220" t="s">
        <v>254</v>
      </c>
      <c r="E175" s="220" t="s">
        <v>258</v>
      </c>
      <c r="F175" s="220"/>
      <c r="G175" s="220"/>
      <c r="H175" s="198"/>
      <c r="I175" s="199">
        <f>I176</f>
        <v>1711</v>
      </c>
      <c r="J175" s="199">
        <f t="shared" si="65"/>
        <v>968.2</v>
      </c>
      <c r="K175" s="199">
        <f t="shared" si="65"/>
        <v>1006.9000000000001</v>
      </c>
    </row>
    <row r="176" spans="1:11" ht="45">
      <c r="A176" s="204" t="s">
        <v>335</v>
      </c>
      <c r="B176" s="197" t="s">
        <v>106</v>
      </c>
      <c r="C176" s="197" t="s">
        <v>82</v>
      </c>
      <c r="D176" s="220" t="s">
        <v>254</v>
      </c>
      <c r="E176" s="220" t="s">
        <v>8</v>
      </c>
      <c r="F176" s="220"/>
      <c r="G176" s="220"/>
      <c r="H176" s="198"/>
      <c r="I176" s="199">
        <f>I177+I180</f>
        <v>1711</v>
      </c>
      <c r="J176" s="199">
        <f t="shared" ref="J176:K176" si="66">J177+J180</f>
        <v>968.2</v>
      </c>
      <c r="K176" s="199">
        <f t="shared" si="66"/>
        <v>1006.9000000000001</v>
      </c>
    </row>
    <row r="177" spans="1:11" ht="36">
      <c r="A177" s="202" t="s">
        <v>303</v>
      </c>
      <c r="B177" s="197" t="s">
        <v>106</v>
      </c>
      <c r="C177" s="197" t="s">
        <v>82</v>
      </c>
      <c r="D177" s="220" t="s">
        <v>254</v>
      </c>
      <c r="E177" s="220" t="s">
        <v>8</v>
      </c>
      <c r="F177" s="220" t="s">
        <v>153</v>
      </c>
      <c r="G177" s="220" t="s">
        <v>302</v>
      </c>
      <c r="H177" s="198"/>
      <c r="I177" s="199">
        <f>I178</f>
        <v>546.79999999999995</v>
      </c>
      <c r="J177" s="199">
        <f>J178</f>
        <v>572.5</v>
      </c>
      <c r="K177" s="199">
        <f>K178</f>
        <v>592.70000000000005</v>
      </c>
    </row>
    <row r="178" spans="1:11" ht="72">
      <c r="A178" s="200" t="s">
        <v>80</v>
      </c>
      <c r="B178" s="197" t="s">
        <v>106</v>
      </c>
      <c r="C178" s="197" t="s">
        <v>82</v>
      </c>
      <c r="D178" s="220" t="s">
        <v>254</v>
      </c>
      <c r="E178" s="220" t="s">
        <v>8</v>
      </c>
      <c r="F178" s="220" t="s">
        <v>153</v>
      </c>
      <c r="G178" s="220" t="s">
        <v>302</v>
      </c>
      <c r="H178" s="198" t="s">
        <v>225</v>
      </c>
      <c r="I178" s="199">
        <f>I179</f>
        <v>546.79999999999995</v>
      </c>
      <c r="J178" s="199">
        <f t="shared" ref="J178:K178" si="67">J179</f>
        <v>572.5</v>
      </c>
      <c r="K178" s="199">
        <f t="shared" si="67"/>
        <v>592.70000000000005</v>
      </c>
    </row>
    <row r="179" spans="1:11" ht="24">
      <c r="A179" s="200" t="s">
        <v>81</v>
      </c>
      <c r="B179" s="197" t="s">
        <v>106</v>
      </c>
      <c r="C179" s="197" t="s">
        <v>82</v>
      </c>
      <c r="D179" s="220" t="s">
        <v>254</v>
      </c>
      <c r="E179" s="220" t="s">
        <v>8</v>
      </c>
      <c r="F179" s="220" t="s">
        <v>153</v>
      </c>
      <c r="G179" s="220" t="s">
        <v>302</v>
      </c>
      <c r="H179" s="198" t="s">
        <v>226</v>
      </c>
      <c r="I179" s="199">
        <f>'Приложение 3'!J119</f>
        <v>546.79999999999995</v>
      </c>
      <c r="J179" s="199">
        <f>'Приложение 3'!K119</f>
        <v>572.5</v>
      </c>
      <c r="K179" s="199">
        <f>'Приложение 3'!L119</f>
        <v>592.70000000000005</v>
      </c>
    </row>
    <row r="180" spans="1:11" ht="63.75">
      <c r="A180" s="146" t="s">
        <v>436</v>
      </c>
      <c r="B180" s="144" t="s">
        <v>106</v>
      </c>
      <c r="C180" s="144" t="s">
        <v>82</v>
      </c>
      <c r="D180" s="169" t="s">
        <v>254</v>
      </c>
      <c r="E180" s="169" t="s">
        <v>8</v>
      </c>
      <c r="F180" s="169" t="s">
        <v>153</v>
      </c>
      <c r="G180" s="169" t="s">
        <v>437</v>
      </c>
      <c r="H180" s="12"/>
      <c r="I180" s="199">
        <f>I183+I181</f>
        <v>1164.2</v>
      </c>
      <c r="J180" s="199">
        <f t="shared" ref="J180:K180" si="68">J183+J181</f>
        <v>395.70000000000005</v>
      </c>
      <c r="K180" s="199">
        <f t="shared" si="68"/>
        <v>414.2</v>
      </c>
    </row>
    <row r="181" spans="1:11" ht="76.5">
      <c r="A181" s="146" t="s">
        <v>80</v>
      </c>
      <c r="B181" s="144" t="s">
        <v>106</v>
      </c>
      <c r="C181" s="144" t="s">
        <v>82</v>
      </c>
      <c r="D181" s="169" t="s">
        <v>254</v>
      </c>
      <c r="E181" s="169" t="s">
        <v>8</v>
      </c>
      <c r="F181" s="169" t="s">
        <v>153</v>
      </c>
      <c r="G181" s="169" t="s">
        <v>437</v>
      </c>
      <c r="H181" s="12" t="s">
        <v>225</v>
      </c>
      <c r="I181" s="199">
        <f t="shared" ref="I181:K181" si="69">I182</f>
        <v>1018.1</v>
      </c>
      <c r="J181" s="199">
        <f t="shared" si="69"/>
        <v>250.3</v>
      </c>
      <c r="K181" s="199">
        <f t="shared" si="69"/>
        <v>289</v>
      </c>
    </row>
    <row r="182" spans="1:11" ht="38.25">
      <c r="A182" s="146" t="s">
        <v>81</v>
      </c>
      <c r="B182" s="144" t="s">
        <v>106</v>
      </c>
      <c r="C182" s="144" t="s">
        <v>82</v>
      </c>
      <c r="D182" s="169" t="s">
        <v>254</v>
      </c>
      <c r="E182" s="169" t="s">
        <v>8</v>
      </c>
      <c r="F182" s="169" t="s">
        <v>153</v>
      </c>
      <c r="G182" s="169" t="s">
        <v>437</v>
      </c>
      <c r="H182" s="12" t="s">
        <v>226</v>
      </c>
      <c r="I182" s="199">
        <f>'Приложение 3'!J122</f>
        <v>1018.1</v>
      </c>
      <c r="J182" s="199">
        <f>'Приложение 3'!K122</f>
        <v>250.3</v>
      </c>
      <c r="K182" s="199">
        <f>'Приложение 3'!L122</f>
        <v>289</v>
      </c>
    </row>
    <row r="183" spans="1:11" ht="36">
      <c r="A183" s="200" t="s">
        <v>86</v>
      </c>
      <c r="B183" s="197" t="s">
        <v>106</v>
      </c>
      <c r="C183" s="197" t="s">
        <v>82</v>
      </c>
      <c r="D183" s="220" t="s">
        <v>114</v>
      </c>
      <c r="E183" s="220" t="s">
        <v>258</v>
      </c>
      <c r="F183" s="220" t="s">
        <v>77</v>
      </c>
      <c r="G183" s="169" t="s">
        <v>437</v>
      </c>
      <c r="H183" s="198" t="s">
        <v>227</v>
      </c>
      <c r="I183" s="199">
        <f>I184</f>
        <v>146.1</v>
      </c>
      <c r="J183" s="199">
        <f t="shared" ref="J183:K183" si="70">J184</f>
        <v>145.4</v>
      </c>
      <c r="K183" s="199">
        <f t="shared" si="70"/>
        <v>125.2</v>
      </c>
    </row>
    <row r="184" spans="1:11" ht="36">
      <c r="A184" s="200" t="s">
        <v>87</v>
      </c>
      <c r="B184" s="197" t="s">
        <v>106</v>
      </c>
      <c r="C184" s="197" t="s">
        <v>82</v>
      </c>
      <c r="D184" s="220" t="s">
        <v>114</v>
      </c>
      <c r="E184" s="220" t="s">
        <v>258</v>
      </c>
      <c r="F184" s="220" t="s">
        <v>77</v>
      </c>
      <c r="G184" s="169" t="s">
        <v>437</v>
      </c>
      <c r="H184" s="198" t="s">
        <v>228</v>
      </c>
      <c r="I184" s="199">
        <f>'Приложение 3'!J124</f>
        <v>146.1</v>
      </c>
      <c r="J184" s="199">
        <f>'Приложение 3'!K124</f>
        <v>145.4</v>
      </c>
      <c r="K184" s="199">
        <f>'Приложение 3'!L124</f>
        <v>125.2</v>
      </c>
    </row>
    <row r="185" spans="1:11" ht="48">
      <c r="A185" s="200" t="s">
        <v>180</v>
      </c>
      <c r="B185" s="197" t="s">
        <v>106</v>
      </c>
      <c r="C185" s="197" t="s">
        <v>17</v>
      </c>
      <c r="D185" s="220"/>
      <c r="E185" s="220"/>
      <c r="F185" s="220"/>
      <c r="G185" s="220"/>
      <c r="H185" s="198"/>
      <c r="I185" s="199">
        <f>I186</f>
        <v>2622.3</v>
      </c>
      <c r="J185" s="199">
        <f>J186</f>
        <v>2078.5</v>
      </c>
      <c r="K185" s="199">
        <f>K186</f>
        <v>1778.5</v>
      </c>
    </row>
    <row r="186" spans="1:11" ht="96">
      <c r="A186" s="200" t="str">
        <f>'Приложение 3'!A385</f>
        <v>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 »</v>
      </c>
      <c r="B186" s="197" t="s">
        <v>106</v>
      </c>
      <c r="C186" s="197" t="s">
        <v>17</v>
      </c>
      <c r="D186" s="220" t="s">
        <v>114</v>
      </c>
      <c r="E186" s="220" t="s">
        <v>258</v>
      </c>
      <c r="F186" s="220"/>
      <c r="G186" s="220"/>
      <c r="H186" s="198"/>
      <c r="I186" s="199">
        <f>I187+I195</f>
        <v>2622.3</v>
      </c>
      <c r="J186" s="199">
        <f t="shared" ref="J186:K186" si="71">J187+J195</f>
        <v>2078.5</v>
      </c>
      <c r="K186" s="199">
        <f t="shared" si="71"/>
        <v>1778.5</v>
      </c>
    </row>
    <row r="187" spans="1:11" ht="36">
      <c r="A187" s="200" t="str">
        <f>'Приложение 3'!A386</f>
        <v xml:space="preserve">Основное мероприятие "Обеспечение основной деятельности ЕДДС Ромодановского муниципального района" </v>
      </c>
      <c r="B187" s="197" t="s">
        <v>106</v>
      </c>
      <c r="C187" s="197" t="s">
        <v>17</v>
      </c>
      <c r="D187" s="220" t="s">
        <v>114</v>
      </c>
      <c r="E187" s="220" t="s">
        <v>258</v>
      </c>
      <c r="F187" s="220" t="s">
        <v>77</v>
      </c>
      <c r="G187" s="220"/>
      <c r="H187" s="198"/>
      <c r="I187" s="199">
        <f>I188</f>
        <v>2587.5</v>
      </c>
      <c r="J187" s="199">
        <f t="shared" ref="J187:K187" si="72">J188</f>
        <v>2078.5</v>
      </c>
      <c r="K187" s="199">
        <f t="shared" si="72"/>
        <v>1778.5</v>
      </c>
    </row>
    <row r="188" spans="1:11" ht="48">
      <c r="A188" s="200" t="s">
        <v>182</v>
      </c>
      <c r="B188" s="197" t="s">
        <v>106</v>
      </c>
      <c r="C188" s="197" t="s">
        <v>17</v>
      </c>
      <c r="D188" s="220" t="s">
        <v>114</v>
      </c>
      <c r="E188" s="220" t="s">
        <v>258</v>
      </c>
      <c r="F188" s="220" t="s">
        <v>77</v>
      </c>
      <c r="G188" s="220" t="s">
        <v>284</v>
      </c>
      <c r="H188" s="198"/>
      <c r="I188" s="199">
        <f>I189+I191+I193</f>
        <v>2587.5</v>
      </c>
      <c r="J188" s="199">
        <f t="shared" ref="J188:K188" si="73">J189+J191+J193</f>
        <v>2078.5</v>
      </c>
      <c r="K188" s="199">
        <f t="shared" si="73"/>
        <v>1778.5</v>
      </c>
    </row>
    <row r="189" spans="1:11" ht="72">
      <c r="A189" s="200" t="s">
        <v>80</v>
      </c>
      <c r="B189" s="197" t="s">
        <v>106</v>
      </c>
      <c r="C189" s="197" t="s">
        <v>17</v>
      </c>
      <c r="D189" s="220" t="s">
        <v>114</v>
      </c>
      <c r="E189" s="220" t="s">
        <v>258</v>
      </c>
      <c r="F189" s="220" t="s">
        <v>77</v>
      </c>
      <c r="G189" s="220" t="s">
        <v>284</v>
      </c>
      <c r="H189" s="198" t="s">
        <v>225</v>
      </c>
      <c r="I189" s="199">
        <f>I190</f>
        <v>2430</v>
      </c>
      <c r="J189" s="199">
        <f t="shared" ref="J189:K189" si="74">J190</f>
        <v>1988.2</v>
      </c>
      <c r="K189" s="199">
        <f t="shared" si="74"/>
        <v>1688.2</v>
      </c>
    </row>
    <row r="190" spans="1:11" ht="24">
      <c r="A190" s="200" t="s">
        <v>177</v>
      </c>
      <c r="B190" s="197" t="s">
        <v>106</v>
      </c>
      <c r="C190" s="197" t="s">
        <v>17</v>
      </c>
      <c r="D190" s="220" t="s">
        <v>114</v>
      </c>
      <c r="E190" s="220" t="s">
        <v>258</v>
      </c>
      <c r="F190" s="220" t="s">
        <v>77</v>
      </c>
      <c r="G190" s="220" t="s">
        <v>284</v>
      </c>
      <c r="H190" s="198" t="s">
        <v>245</v>
      </c>
      <c r="I190" s="199">
        <f>'Приложение 3'!J389</f>
        <v>2430</v>
      </c>
      <c r="J190" s="199">
        <f>'Приложение 3'!K389</f>
        <v>1988.2</v>
      </c>
      <c r="K190" s="199">
        <f>'Приложение 3'!L389</f>
        <v>1688.2</v>
      </c>
    </row>
    <row r="191" spans="1:11" ht="36">
      <c r="A191" s="200" t="s">
        <v>86</v>
      </c>
      <c r="B191" s="197" t="s">
        <v>106</v>
      </c>
      <c r="C191" s="197" t="s">
        <v>17</v>
      </c>
      <c r="D191" s="220" t="s">
        <v>114</v>
      </c>
      <c r="E191" s="220" t="s">
        <v>258</v>
      </c>
      <c r="F191" s="220" t="s">
        <v>77</v>
      </c>
      <c r="G191" s="220" t="s">
        <v>284</v>
      </c>
      <c r="H191" s="198" t="s">
        <v>227</v>
      </c>
      <c r="I191" s="199">
        <f>I192</f>
        <v>157.4</v>
      </c>
      <c r="J191" s="199">
        <f t="shared" ref="J191:K191" si="75">J192</f>
        <v>90.3</v>
      </c>
      <c r="K191" s="199">
        <f t="shared" si="75"/>
        <v>90.3</v>
      </c>
    </row>
    <row r="192" spans="1:11" ht="36">
      <c r="A192" s="200" t="s">
        <v>87</v>
      </c>
      <c r="B192" s="197" t="s">
        <v>106</v>
      </c>
      <c r="C192" s="197" t="s">
        <v>17</v>
      </c>
      <c r="D192" s="220" t="s">
        <v>114</v>
      </c>
      <c r="E192" s="220" t="s">
        <v>258</v>
      </c>
      <c r="F192" s="220" t="s">
        <v>77</v>
      </c>
      <c r="G192" s="220" t="s">
        <v>284</v>
      </c>
      <c r="H192" s="198" t="s">
        <v>228</v>
      </c>
      <c r="I192" s="199">
        <f>'Приложение 3'!J391</f>
        <v>157.4</v>
      </c>
      <c r="J192" s="199">
        <f>'Приложение 3'!K391</f>
        <v>90.3</v>
      </c>
      <c r="K192" s="199">
        <f>'Приложение 3'!L391</f>
        <v>90.3</v>
      </c>
    </row>
    <row r="193" spans="1:11">
      <c r="A193" s="146" t="s">
        <v>93</v>
      </c>
      <c r="B193" s="144" t="s">
        <v>106</v>
      </c>
      <c r="C193" s="144" t="s">
        <v>17</v>
      </c>
      <c r="D193" s="169" t="s">
        <v>114</v>
      </c>
      <c r="E193" s="169" t="s">
        <v>258</v>
      </c>
      <c r="F193" s="169" t="s">
        <v>77</v>
      </c>
      <c r="G193" s="169" t="s">
        <v>284</v>
      </c>
      <c r="H193" s="12" t="s">
        <v>229</v>
      </c>
      <c r="I193" s="199">
        <f>I194</f>
        <v>0.1</v>
      </c>
      <c r="J193" s="199">
        <f t="shared" ref="J193:K193" si="76">J194</f>
        <v>0</v>
      </c>
      <c r="K193" s="199">
        <f t="shared" si="76"/>
        <v>0</v>
      </c>
    </row>
    <row r="194" spans="1:11">
      <c r="A194" s="146" t="s">
        <v>94</v>
      </c>
      <c r="B194" s="144" t="s">
        <v>106</v>
      </c>
      <c r="C194" s="144" t="s">
        <v>17</v>
      </c>
      <c r="D194" s="169" t="s">
        <v>114</v>
      </c>
      <c r="E194" s="169" t="s">
        <v>258</v>
      </c>
      <c r="F194" s="169" t="s">
        <v>77</v>
      </c>
      <c r="G194" s="169" t="s">
        <v>284</v>
      </c>
      <c r="H194" s="12" t="s">
        <v>230</v>
      </c>
      <c r="I194" s="199">
        <f>'Приложение 3'!J393</f>
        <v>0.1</v>
      </c>
      <c r="J194" s="199">
        <f>'Приложение 3'!K393</f>
        <v>0</v>
      </c>
      <c r="K194" s="199">
        <f>'Приложение 3'!L393</f>
        <v>0</v>
      </c>
    </row>
    <row r="195" spans="1:11" ht="54">
      <c r="A195" s="146" t="s">
        <v>568</v>
      </c>
      <c r="B195" s="144" t="s">
        <v>106</v>
      </c>
      <c r="C195" s="144" t="s">
        <v>17</v>
      </c>
      <c r="D195" s="169" t="s">
        <v>114</v>
      </c>
      <c r="E195" s="169" t="s">
        <v>258</v>
      </c>
      <c r="F195" s="169" t="s">
        <v>17</v>
      </c>
      <c r="G195" s="169"/>
      <c r="H195" s="12"/>
      <c r="I195" s="199">
        <f>I196+I199</f>
        <v>34.799999999999997</v>
      </c>
      <c r="J195" s="199">
        <f>J196+J199</f>
        <v>0</v>
      </c>
      <c r="K195" s="199">
        <f>K196+K199</f>
        <v>0</v>
      </c>
    </row>
    <row r="196" spans="1:11" ht="25.5">
      <c r="A196" s="146" t="s">
        <v>566</v>
      </c>
      <c r="B196" s="144" t="s">
        <v>106</v>
      </c>
      <c r="C196" s="144" t="s">
        <v>17</v>
      </c>
      <c r="D196" s="169" t="s">
        <v>114</v>
      </c>
      <c r="E196" s="169" t="s">
        <v>258</v>
      </c>
      <c r="F196" s="169" t="s">
        <v>17</v>
      </c>
      <c r="G196" s="169" t="s">
        <v>567</v>
      </c>
      <c r="H196" s="12"/>
      <c r="I196" s="199">
        <f t="shared" ref="I196:K197" si="77">I197</f>
        <v>9.8000000000000007</v>
      </c>
      <c r="J196" s="199">
        <f t="shared" si="77"/>
        <v>0</v>
      </c>
      <c r="K196" s="199">
        <f t="shared" si="77"/>
        <v>0</v>
      </c>
    </row>
    <row r="197" spans="1:11" ht="38.25">
      <c r="A197" s="146" t="s">
        <v>86</v>
      </c>
      <c r="B197" s="144" t="s">
        <v>106</v>
      </c>
      <c r="C197" s="144" t="s">
        <v>17</v>
      </c>
      <c r="D197" s="169" t="s">
        <v>114</v>
      </c>
      <c r="E197" s="169" t="s">
        <v>258</v>
      </c>
      <c r="F197" s="169" t="s">
        <v>17</v>
      </c>
      <c r="G197" s="169" t="s">
        <v>567</v>
      </c>
      <c r="H197" s="12" t="s">
        <v>227</v>
      </c>
      <c r="I197" s="199">
        <f t="shared" si="77"/>
        <v>9.8000000000000007</v>
      </c>
      <c r="J197" s="199">
        <f t="shared" si="77"/>
        <v>0</v>
      </c>
      <c r="K197" s="199">
        <f t="shared" si="77"/>
        <v>0</v>
      </c>
    </row>
    <row r="198" spans="1:11" ht="36">
      <c r="A198" s="200" t="s">
        <v>87</v>
      </c>
      <c r="B198" s="144" t="s">
        <v>106</v>
      </c>
      <c r="C198" s="144" t="s">
        <v>17</v>
      </c>
      <c r="D198" s="169" t="s">
        <v>114</v>
      </c>
      <c r="E198" s="169" t="s">
        <v>258</v>
      </c>
      <c r="F198" s="169" t="s">
        <v>17</v>
      </c>
      <c r="G198" s="169" t="s">
        <v>567</v>
      </c>
      <c r="H198" s="12" t="s">
        <v>228</v>
      </c>
      <c r="I198" s="199">
        <f>'Приложение 3'!J397</f>
        <v>9.8000000000000007</v>
      </c>
      <c r="J198" s="199">
        <f>'Приложение 3'!K397</f>
        <v>0</v>
      </c>
      <c r="K198" s="199">
        <f>'Приложение 3'!L397</f>
        <v>0</v>
      </c>
    </row>
    <row r="199" spans="1:11" ht="38.25">
      <c r="A199" s="146" t="s">
        <v>570</v>
      </c>
      <c r="B199" s="144" t="s">
        <v>106</v>
      </c>
      <c r="C199" s="144" t="s">
        <v>17</v>
      </c>
      <c r="D199" s="169" t="s">
        <v>114</v>
      </c>
      <c r="E199" s="169" t="s">
        <v>258</v>
      </c>
      <c r="F199" s="169" t="s">
        <v>17</v>
      </c>
      <c r="G199" s="169" t="s">
        <v>569</v>
      </c>
      <c r="H199" s="12"/>
      <c r="I199" s="199">
        <f t="shared" ref="I199:K200" si="78">I200</f>
        <v>25</v>
      </c>
      <c r="J199" s="199">
        <f t="shared" si="78"/>
        <v>0</v>
      </c>
      <c r="K199" s="199">
        <f t="shared" si="78"/>
        <v>0</v>
      </c>
    </row>
    <row r="200" spans="1:11" ht="36">
      <c r="A200" s="200" t="s">
        <v>86</v>
      </c>
      <c r="B200" s="144" t="s">
        <v>106</v>
      </c>
      <c r="C200" s="144" t="s">
        <v>17</v>
      </c>
      <c r="D200" s="169" t="s">
        <v>114</v>
      </c>
      <c r="E200" s="169" t="s">
        <v>258</v>
      </c>
      <c r="F200" s="169" t="s">
        <v>17</v>
      </c>
      <c r="G200" s="169" t="s">
        <v>569</v>
      </c>
      <c r="H200" s="12" t="s">
        <v>227</v>
      </c>
      <c r="I200" s="199">
        <f t="shared" si="78"/>
        <v>25</v>
      </c>
      <c r="J200" s="199">
        <f t="shared" si="78"/>
        <v>0</v>
      </c>
      <c r="K200" s="199">
        <f t="shared" si="78"/>
        <v>0</v>
      </c>
    </row>
    <row r="201" spans="1:11" ht="36">
      <c r="A201" s="200" t="s">
        <v>87</v>
      </c>
      <c r="B201" s="144" t="s">
        <v>106</v>
      </c>
      <c r="C201" s="144" t="s">
        <v>17</v>
      </c>
      <c r="D201" s="169" t="s">
        <v>114</v>
      </c>
      <c r="E201" s="169" t="s">
        <v>258</v>
      </c>
      <c r="F201" s="169" t="s">
        <v>17</v>
      </c>
      <c r="G201" s="169" t="s">
        <v>569</v>
      </c>
      <c r="H201" s="12" t="s">
        <v>228</v>
      </c>
      <c r="I201" s="199">
        <f>'Приложение 3'!J400</f>
        <v>25</v>
      </c>
      <c r="J201" s="199">
        <f>'Приложение 3'!K400</f>
        <v>0</v>
      </c>
      <c r="K201" s="199">
        <f>'Приложение 3'!L400</f>
        <v>0</v>
      </c>
    </row>
    <row r="202" spans="1:11">
      <c r="A202" s="200" t="s">
        <v>108</v>
      </c>
      <c r="B202" s="197" t="s">
        <v>82</v>
      </c>
      <c r="C202" s="197"/>
      <c r="D202" s="220"/>
      <c r="E202" s="220"/>
      <c r="F202" s="220"/>
      <c r="G202" s="220"/>
      <c r="H202" s="198"/>
      <c r="I202" s="199">
        <f>I203+I229+I254+I223</f>
        <v>109953.70000000001</v>
      </c>
      <c r="J202" s="199">
        <f t="shared" ref="J202:K202" si="79">J203+J229+J254+J223</f>
        <v>17143.100000000002</v>
      </c>
      <c r="K202" s="199">
        <f t="shared" si="79"/>
        <v>17786.800000000003</v>
      </c>
    </row>
    <row r="203" spans="1:11">
      <c r="A203" s="200" t="s">
        <v>109</v>
      </c>
      <c r="B203" s="197" t="s">
        <v>82</v>
      </c>
      <c r="C203" s="197" t="s">
        <v>98</v>
      </c>
      <c r="D203" s="220"/>
      <c r="E203" s="220"/>
      <c r="F203" s="220"/>
      <c r="G203" s="220"/>
      <c r="H203" s="198"/>
      <c r="I203" s="199">
        <f>I204+I218</f>
        <v>1666.5</v>
      </c>
      <c r="J203" s="199">
        <f>J204+J218</f>
        <v>1004.4000000000001</v>
      </c>
      <c r="K203" s="199">
        <f>K204+K218</f>
        <v>1163.4000000000001</v>
      </c>
    </row>
    <row r="204" spans="1:11" ht="60">
      <c r="A204" s="195" t="s">
        <v>446</v>
      </c>
      <c r="B204" s="197" t="s">
        <v>82</v>
      </c>
      <c r="C204" s="197" t="s">
        <v>98</v>
      </c>
      <c r="D204" s="220" t="s">
        <v>116</v>
      </c>
      <c r="E204" s="220" t="s">
        <v>258</v>
      </c>
      <c r="F204" s="220"/>
      <c r="G204" s="220"/>
      <c r="H204" s="198"/>
      <c r="I204" s="199">
        <f>I210+I205</f>
        <v>1094.2</v>
      </c>
      <c r="J204" s="199">
        <f t="shared" ref="J204:K204" si="80">J210+J205</f>
        <v>459.3</v>
      </c>
      <c r="K204" s="199">
        <f t="shared" si="80"/>
        <v>618.29999999999995</v>
      </c>
    </row>
    <row r="205" spans="1:11" ht="25.5">
      <c r="A205" s="146" t="s">
        <v>501</v>
      </c>
      <c r="B205" s="144" t="s">
        <v>82</v>
      </c>
      <c r="C205" s="144" t="s">
        <v>98</v>
      </c>
      <c r="D205" s="169" t="s">
        <v>116</v>
      </c>
      <c r="E205" s="169" t="s">
        <v>8</v>
      </c>
      <c r="F205" s="169"/>
      <c r="G205" s="169"/>
      <c r="H205" s="12"/>
      <c r="I205" s="199">
        <f t="shared" ref="I205:K208" si="81">I206</f>
        <v>485.1</v>
      </c>
      <c r="J205" s="199">
        <f t="shared" si="81"/>
        <v>0</v>
      </c>
      <c r="K205" s="199">
        <f t="shared" si="81"/>
        <v>0</v>
      </c>
    </row>
    <row r="206" spans="1:11" ht="25.5">
      <c r="A206" s="146" t="s">
        <v>502</v>
      </c>
      <c r="B206" s="144" t="s">
        <v>82</v>
      </c>
      <c r="C206" s="144" t="s">
        <v>98</v>
      </c>
      <c r="D206" s="169" t="s">
        <v>116</v>
      </c>
      <c r="E206" s="169" t="s">
        <v>8</v>
      </c>
      <c r="F206" s="169" t="s">
        <v>75</v>
      </c>
      <c r="G206" s="169"/>
      <c r="H206" s="12"/>
      <c r="I206" s="199">
        <f t="shared" si="81"/>
        <v>485.1</v>
      </c>
      <c r="J206" s="199">
        <f t="shared" si="81"/>
        <v>0</v>
      </c>
      <c r="K206" s="199">
        <f t="shared" si="81"/>
        <v>0</v>
      </c>
    </row>
    <row r="207" spans="1:11" ht="51">
      <c r="A207" s="146" t="s">
        <v>503</v>
      </c>
      <c r="B207" s="144" t="s">
        <v>82</v>
      </c>
      <c r="C207" s="144" t="s">
        <v>98</v>
      </c>
      <c r="D207" s="169" t="s">
        <v>116</v>
      </c>
      <c r="E207" s="169" t="s">
        <v>8</v>
      </c>
      <c r="F207" s="169" t="s">
        <v>75</v>
      </c>
      <c r="G207" s="169" t="s">
        <v>504</v>
      </c>
      <c r="H207" s="12"/>
      <c r="I207" s="199">
        <f t="shared" si="81"/>
        <v>485.1</v>
      </c>
      <c r="J207" s="199">
        <f t="shared" si="81"/>
        <v>0</v>
      </c>
      <c r="K207" s="199">
        <f t="shared" si="81"/>
        <v>0</v>
      </c>
    </row>
    <row r="208" spans="1:11">
      <c r="A208" s="146" t="s">
        <v>93</v>
      </c>
      <c r="B208" s="144" t="s">
        <v>82</v>
      </c>
      <c r="C208" s="144" t="s">
        <v>98</v>
      </c>
      <c r="D208" s="169" t="s">
        <v>116</v>
      </c>
      <c r="E208" s="169" t="s">
        <v>8</v>
      </c>
      <c r="F208" s="169" t="s">
        <v>75</v>
      </c>
      <c r="G208" s="169" t="s">
        <v>504</v>
      </c>
      <c r="H208" s="12" t="s">
        <v>229</v>
      </c>
      <c r="I208" s="199">
        <f t="shared" si="81"/>
        <v>485.1</v>
      </c>
      <c r="J208" s="199">
        <f t="shared" si="81"/>
        <v>0</v>
      </c>
      <c r="K208" s="199">
        <f t="shared" si="81"/>
        <v>0</v>
      </c>
    </row>
    <row r="209" spans="1:11" ht="63.75">
      <c r="A209" s="146" t="s">
        <v>557</v>
      </c>
      <c r="B209" s="144" t="s">
        <v>82</v>
      </c>
      <c r="C209" s="144" t="s">
        <v>98</v>
      </c>
      <c r="D209" s="169" t="s">
        <v>116</v>
      </c>
      <c r="E209" s="169" t="s">
        <v>8</v>
      </c>
      <c r="F209" s="169" t="s">
        <v>75</v>
      </c>
      <c r="G209" s="169" t="s">
        <v>504</v>
      </c>
      <c r="H209" s="12" t="s">
        <v>558</v>
      </c>
      <c r="I209" s="199">
        <f>'Приложение 3'!J132</f>
        <v>485.1</v>
      </c>
      <c r="J209" s="199">
        <f>'Приложение 3'!K132</f>
        <v>0</v>
      </c>
      <c r="K209" s="199">
        <f>'Приложение 3'!L132</f>
        <v>0</v>
      </c>
    </row>
    <row r="210" spans="1:11" ht="24">
      <c r="A210" s="200" t="s">
        <v>110</v>
      </c>
      <c r="B210" s="197" t="s">
        <v>82</v>
      </c>
      <c r="C210" s="197" t="s">
        <v>98</v>
      </c>
      <c r="D210" s="220" t="s">
        <v>116</v>
      </c>
      <c r="E210" s="220" t="s">
        <v>11</v>
      </c>
      <c r="F210" s="220"/>
      <c r="G210" s="220"/>
      <c r="H210" s="198"/>
      <c r="I210" s="199">
        <f t="shared" ref="I210" si="82">I211</f>
        <v>609.1</v>
      </c>
      <c r="J210" s="199">
        <f>J211</f>
        <v>459.3</v>
      </c>
      <c r="K210" s="199">
        <f>K211</f>
        <v>618.29999999999995</v>
      </c>
    </row>
    <row r="211" spans="1:11" ht="48">
      <c r="A211" s="200" t="s">
        <v>111</v>
      </c>
      <c r="B211" s="197" t="s">
        <v>82</v>
      </c>
      <c r="C211" s="197" t="s">
        <v>98</v>
      </c>
      <c r="D211" s="220" t="s">
        <v>116</v>
      </c>
      <c r="E211" s="220" t="s">
        <v>11</v>
      </c>
      <c r="F211" s="220" t="s">
        <v>75</v>
      </c>
      <c r="G211" s="220"/>
      <c r="H211" s="198"/>
      <c r="I211" s="199">
        <f>I212+I215</f>
        <v>609.1</v>
      </c>
      <c r="J211" s="199">
        <f t="shared" ref="J211:K211" si="83">J212+J215</f>
        <v>459.3</v>
      </c>
      <c r="K211" s="199">
        <f t="shared" si="83"/>
        <v>618.29999999999995</v>
      </c>
    </row>
    <row r="212" spans="1:11" ht="240">
      <c r="A212" s="208" t="s">
        <v>55</v>
      </c>
      <c r="B212" s="197" t="s">
        <v>82</v>
      </c>
      <c r="C212" s="197" t="s">
        <v>98</v>
      </c>
      <c r="D212" s="220" t="s">
        <v>116</v>
      </c>
      <c r="E212" s="220" t="s">
        <v>11</v>
      </c>
      <c r="F212" s="220" t="s">
        <v>75</v>
      </c>
      <c r="G212" s="220" t="s">
        <v>260</v>
      </c>
      <c r="H212" s="198"/>
      <c r="I212" s="199">
        <f>I214</f>
        <v>20.7</v>
      </c>
      <c r="J212" s="199">
        <f>J214</f>
        <v>82</v>
      </c>
      <c r="K212" s="199">
        <f>K214</f>
        <v>142.80000000000001</v>
      </c>
    </row>
    <row r="213" spans="1:11" ht="24">
      <c r="A213" s="208" t="s">
        <v>112</v>
      </c>
      <c r="B213" s="209" t="s">
        <v>82</v>
      </c>
      <c r="C213" s="209" t="s">
        <v>98</v>
      </c>
      <c r="D213" s="220" t="s">
        <v>116</v>
      </c>
      <c r="E213" s="220" t="s">
        <v>11</v>
      </c>
      <c r="F213" s="220" t="s">
        <v>75</v>
      </c>
      <c r="G213" s="220" t="s">
        <v>260</v>
      </c>
      <c r="H213" s="210" t="s">
        <v>232</v>
      </c>
      <c r="I213" s="211">
        <f t="shared" ref="I213:K213" si="84">I214</f>
        <v>20.7</v>
      </c>
      <c r="J213" s="211">
        <f t="shared" si="84"/>
        <v>82</v>
      </c>
      <c r="K213" s="211">
        <f t="shared" si="84"/>
        <v>142.80000000000001</v>
      </c>
    </row>
    <row r="214" spans="1:11">
      <c r="A214" s="200" t="s">
        <v>113</v>
      </c>
      <c r="B214" s="197" t="s">
        <v>82</v>
      </c>
      <c r="C214" s="197" t="s">
        <v>98</v>
      </c>
      <c r="D214" s="220" t="s">
        <v>116</v>
      </c>
      <c r="E214" s="220" t="s">
        <v>11</v>
      </c>
      <c r="F214" s="220" t="s">
        <v>75</v>
      </c>
      <c r="G214" s="220" t="s">
        <v>260</v>
      </c>
      <c r="H214" s="198" t="s">
        <v>233</v>
      </c>
      <c r="I214" s="199">
        <f>'Приложение 3'!J137</f>
        <v>20.7</v>
      </c>
      <c r="J214" s="199">
        <f>'Приложение 3'!K137</f>
        <v>82</v>
      </c>
      <c r="K214" s="199">
        <f>'Приложение 3'!L137</f>
        <v>142.80000000000001</v>
      </c>
    </row>
    <row r="215" spans="1:11" ht="242.25">
      <c r="A215" s="162" t="s">
        <v>395</v>
      </c>
      <c r="B215" s="197" t="s">
        <v>82</v>
      </c>
      <c r="C215" s="197" t="s">
        <v>98</v>
      </c>
      <c r="D215" s="220" t="s">
        <v>116</v>
      </c>
      <c r="E215" s="220" t="s">
        <v>11</v>
      </c>
      <c r="F215" s="220" t="s">
        <v>75</v>
      </c>
      <c r="G215" s="220" t="s">
        <v>262</v>
      </c>
      <c r="H215" s="198"/>
      <c r="I215" s="199">
        <f t="shared" ref="I215:K216" si="85">I216</f>
        <v>588.4</v>
      </c>
      <c r="J215" s="199">
        <f t="shared" si="85"/>
        <v>377.3</v>
      </c>
      <c r="K215" s="199">
        <f t="shared" si="85"/>
        <v>475.5</v>
      </c>
    </row>
    <row r="216" spans="1:11" ht="24">
      <c r="A216" s="208" t="s">
        <v>112</v>
      </c>
      <c r="B216" s="197" t="s">
        <v>82</v>
      </c>
      <c r="C216" s="197" t="s">
        <v>98</v>
      </c>
      <c r="D216" s="220" t="s">
        <v>116</v>
      </c>
      <c r="E216" s="220" t="s">
        <v>11</v>
      </c>
      <c r="F216" s="220" t="s">
        <v>75</v>
      </c>
      <c r="G216" s="220" t="s">
        <v>262</v>
      </c>
      <c r="H216" s="198" t="s">
        <v>232</v>
      </c>
      <c r="I216" s="199">
        <f t="shared" si="85"/>
        <v>588.4</v>
      </c>
      <c r="J216" s="199">
        <f t="shared" si="85"/>
        <v>377.3</v>
      </c>
      <c r="K216" s="199">
        <f t="shared" si="85"/>
        <v>475.5</v>
      </c>
    </row>
    <row r="217" spans="1:11">
      <c r="A217" s="222" t="s">
        <v>113</v>
      </c>
      <c r="B217" s="197" t="s">
        <v>82</v>
      </c>
      <c r="C217" s="197" t="s">
        <v>98</v>
      </c>
      <c r="D217" s="220" t="s">
        <v>116</v>
      </c>
      <c r="E217" s="220" t="s">
        <v>11</v>
      </c>
      <c r="F217" s="220" t="s">
        <v>75</v>
      </c>
      <c r="G217" s="220" t="s">
        <v>262</v>
      </c>
      <c r="H217" s="198" t="s">
        <v>233</v>
      </c>
      <c r="I217" s="199">
        <f>'Приложение 3'!J140</f>
        <v>588.4</v>
      </c>
      <c r="J217" s="199">
        <f>'Приложение 3'!K140</f>
        <v>377.3</v>
      </c>
      <c r="K217" s="199">
        <f>'Приложение 3'!L140</f>
        <v>475.5</v>
      </c>
    </row>
    <row r="218" spans="1:11" ht="48">
      <c r="A218" s="200" t="s">
        <v>334</v>
      </c>
      <c r="B218" s="197" t="s">
        <v>82</v>
      </c>
      <c r="C218" s="197" t="s">
        <v>98</v>
      </c>
      <c r="D218" s="220" t="s">
        <v>254</v>
      </c>
      <c r="E218" s="220" t="s">
        <v>258</v>
      </c>
      <c r="F218" s="220"/>
      <c r="G218" s="220"/>
      <c r="H218" s="197"/>
      <c r="I218" s="199">
        <f t="shared" ref="I218:K221" si="86">I219</f>
        <v>572.29999999999995</v>
      </c>
      <c r="J218" s="199">
        <f t="shared" si="86"/>
        <v>545.1</v>
      </c>
      <c r="K218" s="199">
        <f t="shared" si="86"/>
        <v>545.1</v>
      </c>
    </row>
    <row r="219" spans="1:11" ht="45">
      <c r="A219" s="204" t="s">
        <v>335</v>
      </c>
      <c r="B219" s="197" t="s">
        <v>82</v>
      </c>
      <c r="C219" s="197" t="s">
        <v>98</v>
      </c>
      <c r="D219" s="220" t="s">
        <v>254</v>
      </c>
      <c r="E219" s="220" t="s">
        <v>8</v>
      </c>
      <c r="F219" s="220"/>
      <c r="G219" s="220"/>
      <c r="H219" s="197"/>
      <c r="I219" s="199">
        <f t="shared" si="86"/>
        <v>572.29999999999995</v>
      </c>
      <c r="J219" s="199">
        <f t="shared" si="86"/>
        <v>545.1</v>
      </c>
      <c r="K219" s="199">
        <f t="shared" si="86"/>
        <v>545.1</v>
      </c>
    </row>
    <row r="220" spans="1:11" ht="48">
      <c r="A220" s="221" t="s">
        <v>56</v>
      </c>
      <c r="B220" s="197" t="s">
        <v>82</v>
      </c>
      <c r="C220" s="197" t="s">
        <v>98</v>
      </c>
      <c r="D220" s="220" t="s">
        <v>254</v>
      </c>
      <c r="E220" s="220" t="s">
        <v>8</v>
      </c>
      <c r="F220" s="220" t="s">
        <v>153</v>
      </c>
      <c r="G220" s="220" t="s">
        <v>263</v>
      </c>
      <c r="H220" s="197"/>
      <c r="I220" s="199">
        <f t="shared" si="86"/>
        <v>572.29999999999995</v>
      </c>
      <c r="J220" s="199">
        <f t="shared" si="86"/>
        <v>545.1</v>
      </c>
      <c r="K220" s="199">
        <f t="shared" si="86"/>
        <v>545.1</v>
      </c>
    </row>
    <row r="221" spans="1:11" ht="36">
      <c r="A221" s="200" t="s">
        <v>86</v>
      </c>
      <c r="B221" s="197" t="s">
        <v>82</v>
      </c>
      <c r="C221" s="197" t="s">
        <v>98</v>
      </c>
      <c r="D221" s="220" t="s">
        <v>254</v>
      </c>
      <c r="E221" s="220" t="s">
        <v>8</v>
      </c>
      <c r="F221" s="220" t="s">
        <v>153</v>
      </c>
      <c r="G221" s="220" t="s">
        <v>263</v>
      </c>
      <c r="H221" s="197" t="s">
        <v>227</v>
      </c>
      <c r="I221" s="199">
        <f t="shared" si="86"/>
        <v>572.29999999999995</v>
      </c>
      <c r="J221" s="199">
        <f t="shared" si="86"/>
        <v>545.1</v>
      </c>
      <c r="K221" s="199">
        <f t="shared" si="86"/>
        <v>545.1</v>
      </c>
    </row>
    <row r="222" spans="1:11" ht="36">
      <c r="A222" s="200" t="s">
        <v>87</v>
      </c>
      <c r="B222" s="197" t="s">
        <v>82</v>
      </c>
      <c r="C222" s="197" t="s">
        <v>98</v>
      </c>
      <c r="D222" s="220" t="s">
        <v>254</v>
      </c>
      <c r="E222" s="220" t="s">
        <v>8</v>
      </c>
      <c r="F222" s="220" t="s">
        <v>153</v>
      </c>
      <c r="G222" s="220" t="s">
        <v>263</v>
      </c>
      <c r="H222" s="197" t="s">
        <v>228</v>
      </c>
      <c r="I222" s="199">
        <f>'Приложение 3'!J145</f>
        <v>572.29999999999995</v>
      </c>
      <c r="J222" s="199">
        <f>'Приложение 3'!K145</f>
        <v>545.1</v>
      </c>
      <c r="K222" s="199">
        <f>'Приложение 3'!L145</f>
        <v>545.1</v>
      </c>
    </row>
    <row r="223" spans="1:11">
      <c r="A223" s="146" t="s">
        <v>530</v>
      </c>
      <c r="B223" s="144" t="s">
        <v>82</v>
      </c>
      <c r="C223" s="144" t="s">
        <v>114</v>
      </c>
      <c r="D223" s="169"/>
      <c r="E223" s="169"/>
      <c r="F223" s="169"/>
      <c r="G223" s="169"/>
      <c r="H223" s="144"/>
      <c r="I223" s="199">
        <f t="shared" ref="I223:K227" si="87">I224</f>
        <v>4519.8</v>
      </c>
      <c r="J223" s="199">
        <f t="shared" si="87"/>
        <v>0</v>
      </c>
      <c r="K223" s="199">
        <f t="shared" si="87"/>
        <v>0</v>
      </c>
    </row>
    <row r="224" spans="1:11" ht="48">
      <c r="A224" s="148" t="s">
        <v>334</v>
      </c>
      <c r="B224" s="144" t="s">
        <v>82</v>
      </c>
      <c r="C224" s="144" t="s">
        <v>114</v>
      </c>
      <c r="D224" s="169" t="s">
        <v>254</v>
      </c>
      <c r="E224" s="169" t="s">
        <v>258</v>
      </c>
      <c r="F224" s="169"/>
      <c r="G224" s="169"/>
      <c r="H224" s="144"/>
      <c r="I224" s="199">
        <f t="shared" si="87"/>
        <v>4519.8</v>
      </c>
      <c r="J224" s="199">
        <f t="shared" si="87"/>
        <v>0</v>
      </c>
      <c r="K224" s="199">
        <f t="shared" si="87"/>
        <v>0</v>
      </c>
    </row>
    <row r="225" spans="1:11" ht="63.75">
      <c r="A225" s="146" t="s">
        <v>335</v>
      </c>
      <c r="B225" s="144" t="s">
        <v>82</v>
      </c>
      <c r="C225" s="144" t="s">
        <v>114</v>
      </c>
      <c r="D225" s="169" t="s">
        <v>254</v>
      </c>
      <c r="E225" s="169" t="s">
        <v>8</v>
      </c>
      <c r="F225" s="169"/>
      <c r="G225" s="169"/>
      <c r="H225" s="144"/>
      <c r="I225" s="199">
        <f t="shared" si="87"/>
        <v>4519.8</v>
      </c>
      <c r="J225" s="199">
        <f t="shared" si="87"/>
        <v>0</v>
      </c>
      <c r="K225" s="199">
        <f t="shared" si="87"/>
        <v>0</v>
      </c>
    </row>
    <row r="226" spans="1:11" ht="51">
      <c r="A226" s="146" t="s">
        <v>531</v>
      </c>
      <c r="B226" s="144" t="s">
        <v>82</v>
      </c>
      <c r="C226" s="144" t="s">
        <v>114</v>
      </c>
      <c r="D226" s="169" t="s">
        <v>254</v>
      </c>
      <c r="E226" s="169" t="s">
        <v>8</v>
      </c>
      <c r="F226" s="169" t="s">
        <v>153</v>
      </c>
      <c r="G226" s="169" t="s">
        <v>532</v>
      </c>
      <c r="H226" s="144"/>
      <c r="I226" s="199">
        <f t="shared" si="87"/>
        <v>4519.8</v>
      </c>
      <c r="J226" s="199">
        <f t="shared" si="87"/>
        <v>0</v>
      </c>
      <c r="K226" s="199">
        <f t="shared" si="87"/>
        <v>0</v>
      </c>
    </row>
    <row r="227" spans="1:11" ht="38.25">
      <c r="A227" s="146" t="s">
        <v>86</v>
      </c>
      <c r="B227" s="144" t="s">
        <v>82</v>
      </c>
      <c r="C227" s="144" t="s">
        <v>114</v>
      </c>
      <c r="D227" s="169" t="s">
        <v>254</v>
      </c>
      <c r="E227" s="169" t="s">
        <v>8</v>
      </c>
      <c r="F227" s="169" t="s">
        <v>153</v>
      </c>
      <c r="G227" s="169" t="s">
        <v>532</v>
      </c>
      <c r="H227" s="144" t="s">
        <v>227</v>
      </c>
      <c r="I227" s="199">
        <f t="shared" si="87"/>
        <v>4519.8</v>
      </c>
      <c r="J227" s="199">
        <f t="shared" si="87"/>
        <v>0</v>
      </c>
      <c r="K227" s="199">
        <f t="shared" si="87"/>
        <v>0</v>
      </c>
    </row>
    <row r="228" spans="1:11" ht="38.25">
      <c r="A228" s="146" t="s">
        <v>87</v>
      </c>
      <c r="B228" s="144" t="s">
        <v>82</v>
      </c>
      <c r="C228" s="144" t="s">
        <v>114</v>
      </c>
      <c r="D228" s="169" t="s">
        <v>254</v>
      </c>
      <c r="E228" s="169" t="s">
        <v>8</v>
      </c>
      <c r="F228" s="169" t="s">
        <v>153</v>
      </c>
      <c r="G228" s="169" t="s">
        <v>532</v>
      </c>
      <c r="H228" s="144" t="s">
        <v>228</v>
      </c>
      <c r="I228" s="199">
        <f>'Приложение 3'!J151</f>
        <v>4519.8</v>
      </c>
      <c r="J228" s="199">
        <f>'Приложение 3'!K151</f>
        <v>0</v>
      </c>
      <c r="K228" s="199">
        <f>'Приложение 3'!L151</f>
        <v>0</v>
      </c>
    </row>
    <row r="229" spans="1:11">
      <c r="A229" s="200" t="s">
        <v>115</v>
      </c>
      <c r="B229" s="197" t="s">
        <v>82</v>
      </c>
      <c r="C229" s="197" t="s">
        <v>116</v>
      </c>
      <c r="D229" s="220"/>
      <c r="E229" s="220"/>
      <c r="F229" s="220"/>
      <c r="G229" s="220"/>
      <c r="H229" s="198"/>
      <c r="I229" s="199">
        <f>I230+I236</f>
        <v>103373.3</v>
      </c>
      <c r="J229" s="199">
        <f>J230+J236</f>
        <v>16108.7</v>
      </c>
      <c r="K229" s="199">
        <f>K230+K236</f>
        <v>16593.400000000001</v>
      </c>
    </row>
    <row r="230" spans="1:11" ht="36">
      <c r="A230" s="200" t="s">
        <v>134</v>
      </c>
      <c r="B230" s="197" t="s">
        <v>82</v>
      </c>
      <c r="C230" s="197" t="s">
        <v>116</v>
      </c>
      <c r="D230" s="220" t="s">
        <v>82</v>
      </c>
      <c r="E230" s="220" t="s">
        <v>258</v>
      </c>
      <c r="F230" s="220"/>
      <c r="G230" s="220"/>
      <c r="H230" s="198"/>
      <c r="I230" s="199">
        <f>I231</f>
        <v>77624</v>
      </c>
      <c r="J230" s="199">
        <f t="shared" ref="J230:K231" si="88">J231</f>
        <v>0</v>
      </c>
      <c r="K230" s="199">
        <f t="shared" si="88"/>
        <v>0</v>
      </c>
    </row>
    <row r="231" spans="1:11" ht="48">
      <c r="A231" s="200" t="s">
        <v>549</v>
      </c>
      <c r="B231" s="197" t="s">
        <v>82</v>
      </c>
      <c r="C231" s="197" t="s">
        <v>116</v>
      </c>
      <c r="D231" s="220" t="s">
        <v>82</v>
      </c>
      <c r="E231" s="220" t="s">
        <v>9</v>
      </c>
      <c r="F231" s="220"/>
      <c r="G231" s="220"/>
      <c r="H231" s="198"/>
      <c r="I231" s="199">
        <f>I232</f>
        <v>77624</v>
      </c>
      <c r="J231" s="199">
        <f t="shared" si="88"/>
        <v>0</v>
      </c>
      <c r="K231" s="199">
        <f t="shared" si="88"/>
        <v>0</v>
      </c>
    </row>
    <row r="232" spans="1:11">
      <c r="A232" s="200" t="s">
        <v>117</v>
      </c>
      <c r="B232" s="197" t="s">
        <v>82</v>
      </c>
      <c r="C232" s="197" t="s">
        <v>116</v>
      </c>
      <c r="D232" s="220" t="s">
        <v>82</v>
      </c>
      <c r="E232" s="220" t="s">
        <v>9</v>
      </c>
      <c r="F232" s="220" t="s">
        <v>264</v>
      </c>
      <c r="G232" s="220"/>
      <c r="H232" s="198"/>
      <c r="I232" s="199">
        <f>I233</f>
        <v>77624</v>
      </c>
      <c r="J232" s="199">
        <f t="shared" ref="J232:K232" si="89">J233</f>
        <v>0</v>
      </c>
      <c r="K232" s="199">
        <f t="shared" si="89"/>
        <v>0</v>
      </c>
    </row>
    <row r="233" spans="1:11" ht="72">
      <c r="A233" s="200" t="s">
        <v>118</v>
      </c>
      <c r="B233" s="197" t="s">
        <v>82</v>
      </c>
      <c r="C233" s="197" t="s">
        <v>116</v>
      </c>
      <c r="D233" s="220" t="s">
        <v>82</v>
      </c>
      <c r="E233" s="220" t="s">
        <v>9</v>
      </c>
      <c r="F233" s="220" t="s">
        <v>264</v>
      </c>
      <c r="G233" s="220" t="s">
        <v>265</v>
      </c>
      <c r="H233" s="198"/>
      <c r="I233" s="199">
        <f>I234</f>
        <v>77624</v>
      </c>
      <c r="J233" s="199">
        <f t="shared" ref="J233:K234" si="90">J234</f>
        <v>0</v>
      </c>
      <c r="K233" s="199">
        <f t="shared" si="90"/>
        <v>0</v>
      </c>
    </row>
    <row r="234" spans="1:11" ht="36">
      <c r="A234" s="200" t="s">
        <v>119</v>
      </c>
      <c r="B234" s="197" t="s">
        <v>82</v>
      </c>
      <c r="C234" s="197" t="s">
        <v>116</v>
      </c>
      <c r="D234" s="220" t="s">
        <v>82</v>
      </c>
      <c r="E234" s="220" t="s">
        <v>9</v>
      </c>
      <c r="F234" s="220" t="s">
        <v>264</v>
      </c>
      <c r="G234" s="220" t="s">
        <v>265</v>
      </c>
      <c r="H234" s="198" t="s">
        <v>234</v>
      </c>
      <c r="I234" s="199">
        <f>I235</f>
        <v>77624</v>
      </c>
      <c r="J234" s="199">
        <f t="shared" si="90"/>
        <v>0</v>
      </c>
      <c r="K234" s="199">
        <f t="shared" si="90"/>
        <v>0</v>
      </c>
    </row>
    <row r="235" spans="1:11">
      <c r="A235" s="200" t="s">
        <v>120</v>
      </c>
      <c r="B235" s="197" t="s">
        <v>82</v>
      </c>
      <c r="C235" s="197" t="s">
        <v>116</v>
      </c>
      <c r="D235" s="220" t="s">
        <v>82</v>
      </c>
      <c r="E235" s="220" t="s">
        <v>9</v>
      </c>
      <c r="F235" s="220" t="s">
        <v>264</v>
      </c>
      <c r="G235" s="220" t="s">
        <v>265</v>
      </c>
      <c r="H235" s="198" t="s">
        <v>235</v>
      </c>
      <c r="I235" s="199">
        <f>'Приложение 3'!J158</f>
        <v>77624</v>
      </c>
      <c r="J235" s="199">
        <f>'Приложение 3'!K158</f>
        <v>0</v>
      </c>
      <c r="K235" s="199">
        <f>'Приложение 3'!L158</f>
        <v>0</v>
      </c>
    </row>
    <row r="236" spans="1:11" ht="48">
      <c r="A236" s="202" t="s">
        <v>121</v>
      </c>
      <c r="B236" s="197" t="s">
        <v>82</v>
      </c>
      <c r="C236" s="197" t="s">
        <v>116</v>
      </c>
      <c r="D236" s="220" t="s">
        <v>104</v>
      </c>
      <c r="E236" s="220" t="s">
        <v>258</v>
      </c>
      <c r="F236" s="220"/>
      <c r="G236" s="220"/>
      <c r="H236" s="198"/>
      <c r="I236" s="199">
        <f>I241+I245+I237</f>
        <v>25749.3</v>
      </c>
      <c r="J236" s="199">
        <f t="shared" ref="J236:K236" si="91">J241+J245+J237</f>
        <v>16108.7</v>
      </c>
      <c r="K236" s="199">
        <f t="shared" si="91"/>
        <v>16593.400000000001</v>
      </c>
    </row>
    <row r="237" spans="1:11" ht="51">
      <c r="A237" s="165" t="s">
        <v>546</v>
      </c>
      <c r="B237" s="144" t="s">
        <v>82</v>
      </c>
      <c r="C237" s="144" t="s">
        <v>116</v>
      </c>
      <c r="D237" s="169" t="s">
        <v>104</v>
      </c>
      <c r="E237" s="169" t="s">
        <v>258</v>
      </c>
      <c r="F237" s="169" t="s">
        <v>77</v>
      </c>
      <c r="G237" s="169"/>
      <c r="H237" s="12"/>
      <c r="I237" s="199">
        <f t="shared" ref="I237:K239" si="92">I238</f>
        <v>960</v>
      </c>
      <c r="J237" s="199">
        <f t="shared" si="92"/>
        <v>0</v>
      </c>
      <c r="K237" s="199">
        <f t="shared" si="92"/>
        <v>0</v>
      </c>
    </row>
    <row r="238" spans="1:11" ht="25.5">
      <c r="A238" s="165" t="s">
        <v>544</v>
      </c>
      <c r="B238" s="144" t="s">
        <v>82</v>
      </c>
      <c r="C238" s="144" t="s">
        <v>116</v>
      </c>
      <c r="D238" s="169" t="s">
        <v>104</v>
      </c>
      <c r="E238" s="169" t="s">
        <v>258</v>
      </c>
      <c r="F238" s="169" t="s">
        <v>77</v>
      </c>
      <c r="G238" s="169" t="s">
        <v>545</v>
      </c>
      <c r="H238" s="12"/>
      <c r="I238" s="199">
        <f t="shared" si="92"/>
        <v>960</v>
      </c>
      <c r="J238" s="199">
        <f t="shared" si="92"/>
        <v>0</v>
      </c>
      <c r="K238" s="199">
        <f t="shared" si="92"/>
        <v>0</v>
      </c>
    </row>
    <row r="239" spans="1:11" ht="38.25">
      <c r="A239" s="146" t="s">
        <v>86</v>
      </c>
      <c r="B239" s="144" t="s">
        <v>82</v>
      </c>
      <c r="C239" s="144" t="s">
        <v>116</v>
      </c>
      <c r="D239" s="169" t="s">
        <v>104</v>
      </c>
      <c r="E239" s="169" t="s">
        <v>258</v>
      </c>
      <c r="F239" s="169" t="s">
        <v>77</v>
      </c>
      <c r="G239" s="169" t="s">
        <v>545</v>
      </c>
      <c r="H239" s="12" t="s">
        <v>227</v>
      </c>
      <c r="I239" s="199">
        <f t="shared" si="92"/>
        <v>960</v>
      </c>
      <c r="J239" s="199">
        <f t="shared" si="92"/>
        <v>0</v>
      </c>
      <c r="K239" s="199">
        <f t="shared" si="92"/>
        <v>0</v>
      </c>
    </row>
    <row r="240" spans="1:11" ht="38.25">
      <c r="A240" s="146" t="s">
        <v>87</v>
      </c>
      <c r="B240" s="144" t="s">
        <v>82</v>
      </c>
      <c r="C240" s="144" t="s">
        <v>116</v>
      </c>
      <c r="D240" s="169" t="s">
        <v>104</v>
      </c>
      <c r="E240" s="169" t="s">
        <v>258</v>
      </c>
      <c r="F240" s="169" t="s">
        <v>77</v>
      </c>
      <c r="G240" s="169" t="s">
        <v>545</v>
      </c>
      <c r="H240" s="12" t="s">
        <v>228</v>
      </c>
      <c r="I240" s="199">
        <f>'Приложение 3'!J163</f>
        <v>960</v>
      </c>
      <c r="J240" s="199">
        <f>'Приложение 3'!K163</f>
        <v>0</v>
      </c>
      <c r="K240" s="199">
        <f>'Приложение 3'!L163</f>
        <v>0</v>
      </c>
    </row>
    <row r="241" spans="1:11" ht="36">
      <c r="A241" s="200" t="s">
        <v>122</v>
      </c>
      <c r="B241" s="197" t="s">
        <v>82</v>
      </c>
      <c r="C241" s="197" t="s">
        <v>116</v>
      </c>
      <c r="D241" s="220" t="s">
        <v>104</v>
      </c>
      <c r="E241" s="220" t="s">
        <v>258</v>
      </c>
      <c r="F241" s="220" t="s">
        <v>106</v>
      </c>
      <c r="G241" s="220"/>
      <c r="H241" s="198"/>
      <c r="I241" s="199">
        <f>I242+I251+I248</f>
        <v>24217.899999999998</v>
      </c>
      <c r="J241" s="199">
        <f t="shared" ref="J241:K241" si="93">J242+J251+J248</f>
        <v>16108.7</v>
      </c>
      <c r="K241" s="199">
        <f t="shared" si="93"/>
        <v>16593.400000000001</v>
      </c>
    </row>
    <row r="242" spans="1:11" ht="36">
      <c r="A242" s="202" t="s">
        <v>123</v>
      </c>
      <c r="B242" s="197" t="s">
        <v>82</v>
      </c>
      <c r="C242" s="197" t="s">
        <v>116</v>
      </c>
      <c r="D242" s="220" t="s">
        <v>104</v>
      </c>
      <c r="E242" s="220" t="s">
        <v>258</v>
      </c>
      <c r="F242" s="220" t="s">
        <v>106</v>
      </c>
      <c r="G242" s="220" t="s">
        <v>266</v>
      </c>
      <c r="H242" s="198"/>
      <c r="I242" s="199">
        <f>I243</f>
        <v>6938.4</v>
      </c>
      <c r="J242" s="199">
        <f t="shared" ref="J242:K243" si="94">J243</f>
        <v>6895.7</v>
      </c>
      <c r="K242" s="199">
        <f t="shared" si="94"/>
        <v>10663.7</v>
      </c>
    </row>
    <row r="243" spans="1:11" ht="36">
      <c r="A243" s="200" t="s">
        <v>86</v>
      </c>
      <c r="B243" s="197" t="s">
        <v>82</v>
      </c>
      <c r="C243" s="197" t="s">
        <v>116</v>
      </c>
      <c r="D243" s="220" t="s">
        <v>104</v>
      </c>
      <c r="E243" s="220" t="s">
        <v>258</v>
      </c>
      <c r="F243" s="220" t="s">
        <v>106</v>
      </c>
      <c r="G243" s="220" t="s">
        <v>266</v>
      </c>
      <c r="H243" s="198" t="s">
        <v>227</v>
      </c>
      <c r="I243" s="199">
        <f>I244</f>
        <v>6938.4</v>
      </c>
      <c r="J243" s="199">
        <f t="shared" si="94"/>
        <v>6895.7</v>
      </c>
      <c r="K243" s="199">
        <f t="shared" si="94"/>
        <v>10663.7</v>
      </c>
    </row>
    <row r="244" spans="1:11" ht="36">
      <c r="A244" s="200" t="s">
        <v>87</v>
      </c>
      <c r="B244" s="197" t="s">
        <v>82</v>
      </c>
      <c r="C244" s="197" t="s">
        <v>116</v>
      </c>
      <c r="D244" s="220" t="s">
        <v>104</v>
      </c>
      <c r="E244" s="220" t="s">
        <v>258</v>
      </c>
      <c r="F244" s="220" t="s">
        <v>106</v>
      </c>
      <c r="G244" s="220" t="s">
        <v>266</v>
      </c>
      <c r="H244" s="198" t="s">
        <v>228</v>
      </c>
      <c r="I244" s="199">
        <f>'Приложение 3'!J167</f>
        <v>6938.4</v>
      </c>
      <c r="J244" s="199">
        <f>'Приложение 3'!K167</f>
        <v>6895.7</v>
      </c>
      <c r="K244" s="199">
        <f>'Приложение 3'!L167</f>
        <v>10663.7</v>
      </c>
    </row>
    <row r="245" spans="1:11" ht="51">
      <c r="A245" s="146" t="s">
        <v>547</v>
      </c>
      <c r="B245" s="144" t="s">
        <v>82</v>
      </c>
      <c r="C245" s="144" t="s">
        <v>116</v>
      </c>
      <c r="D245" s="169" t="s">
        <v>104</v>
      </c>
      <c r="E245" s="169" t="s">
        <v>258</v>
      </c>
      <c r="F245" s="169" t="s">
        <v>106</v>
      </c>
      <c r="G245" s="169" t="s">
        <v>548</v>
      </c>
      <c r="H245" s="12"/>
      <c r="I245" s="199">
        <f t="shared" ref="I245:K246" si="95">I246</f>
        <v>571.4</v>
      </c>
      <c r="J245" s="199">
        <f t="shared" si="95"/>
        <v>0</v>
      </c>
      <c r="K245" s="199">
        <f t="shared" si="95"/>
        <v>0</v>
      </c>
    </row>
    <row r="246" spans="1:11" ht="38.25">
      <c r="A246" s="146" t="s">
        <v>119</v>
      </c>
      <c r="B246" s="144" t="s">
        <v>82</v>
      </c>
      <c r="C246" s="144" t="s">
        <v>116</v>
      </c>
      <c r="D246" s="169" t="s">
        <v>104</v>
      </c>
      <c r="E246" s="169" t="s">
        <v>258</v>
      </c>
      <c r="F246" s="169" t="s">
        <v>106</v>
      </c>
      <c r="G246" s="169" t="s">
        <v>548</v>
      </c>
      <c r="H246" s="12" t="s">
        <v>234</v>
      </c>
      <c r="I246" s="199">
        <f t="shared" si="95"/>
        <v>571.4</v>
      </c>
      <c r="J246" s="199">
        <f t="shared" si="95"/>
        <v>0</v>
      </c>
      <c r="K246" s="199">
        <f t="shared" si="95"/>
        <v>0</v>
      </c>
    </row>
    <row r="247" spans="1:11">
      <c r="A247" s="146" t="s">
        <v>120</v>
      </c>
      <c r="B247" s="144" t="s">
        <v>82</v>
      </c>
      <c r="C247" s="144" t="s">
        <v>116</v>
      </c>
      <c r="D247" s="169" t="s">
        <v>104</v>
      </c>
      <c r="E247" s="169" t="s">
        <v>258</v>
      </c>
      <c r="F247" s="169" t="s">
        <v>106</v>
      </c>
      <c r="G247" s="169" t="s">
        <v>548</v>
      </c>
      <c r="H247" s="12" t="s">
        <v>235</v>
      </c>
      <c r="I247" s="199">
        <f>'Приложение 3'!J170</f>
        <v>571.4</v>
      </c>
      <c r="J247" s="199">
        <f>'Приложение 3'!K170</f>
        <v>0</v>
      </c>
      <c r="K247" s="199">
        <f>'Приложение 3'!L170</f>
        <v>0</v>
      </c>
    </row>
    <row r="248" spans="1:11" ht="38.25">
      <c r="A248" s="146" t="s">
        <v>418</v>
      </c>
      <c r="B248" s="197" t="s">
        <v>82</v>
      </c>
      <c r="C248" s="197" t="s">
        <v>116</v>
      </c>
      <c r="D248" s="220" t="s">
        <v>104</v>
      </c>
      <c r="E248" s="220" t="s">
        <v>258</v>
      </c>
      <c r="F248" s="220" t="s">
        <v>106</v>
      </c>
      <c r="G248" s="220" t="s">
        <v>417</v>
      </c>
      <c r="H248" s="198"/>
      <c r="I248" s="199">
        <f>I249</f>
        <v>6544.8</v>
      </c>
      <c r="J248" s="199">
        <f t="shared" ref="J248:K249" si="96">J249</f>
        <v>3283.3</v>
      </c>
      <c r="K248" s="199">
        <f t="shared" si="96"/>
        <v>0</v>
      </c>
    </row>
    <row r="249" spans="1:11" ht="38.25">
      <c r="A249" s="146" t="s">
        <v>86</v>
      </c>
      <c r="B249" s="197" t="s">
        <v>82</v>
      </c>
      <c r="C249" s="197" t="s">
        <v>116</v>
      </c>
      <c r="D249" s="220" t="s">
        <v>104</v>
      </c>
      <c r="E249" s="220" t="s">
        <v>258</v>
      </c>
      <c r="F249" s="220" t="s">
        <v>106</v>
      </c>
      <c r="G249" s="220" t="s">
        <v>417</v>
      </c>
      <c r="H249" s="198" t="s">
        <v>227</v>
      </c>
      <c r="I249" s="199">
        <f>I250</f>
        <v>6544.8</v>
      </c>
      <c r="J249" s="199">
        <f t="shared" si="96"/>
        <v>3283.3</v>
      </c>
      <c r="K249" s="199">
        <f t="shared" si="96"/>
        <v>0</v>
      </c>
    </row>
    <row r="250" spans="1:11" ht="38.25">
      <c r="A250" s="146" t="s">
        <v>87</v>
      </c>
      <c r="B250" s="197" t="s">
        <v>82</v>
      </c>
      <c r="C250" s="197" t="s">
        <v>116</v>
      </c>
      <c r="D250" s="220" t="s">
        <v>104</v>
      </c>
      <c r="E250" s="220" t="s">
        <v>258</v>
      </c>
      <c r="F250" s="220" t="s">
        <v>106</v>
      </c>
      <c r="G250" s="220" t="s">
        <v>417</v>
      </c>
      <c r="H250" s="198" t="s">
        <v>228</v>
      </c>
      <c r="I250" s="199">
        <f>'Приложение 3'!J173</f>
        <v>6544.8</v>
      </c>
      <c r="J250" s="199">
        <f>'Приложение 3'!K173</f>
        <v>3283.3</v>
      </c>
      <c r="K250" s="199">
        <f>'Приложение 3'!L173</f>
        <v>0</v>
      </c>
    </row>
    <row r="251" spans="1:11" ht="108" customHeight="1">
      <c r="A251" s="202" t="s">
        <v>462</v>
      </c>
      <c r="B251" s="197" t="s">
        <v>82</v>
      </c>
      <c r="C251" s="197" t="s">
        <v>116</v>
      </c>
      <c r="D251" s="220" t="s">
        <v>104</v>
      </c>
      <c r="E251" s="220" t="s">
        <v>258</v>
      </c>
      <c r="F251" s="220" t="s">
        <v>106</v>
      </c>
      <c r="G251" s="220" t="s">
        <v>275</v>
      </c>
      <c r="H251" s="198"/>
      <c r="I251" s="199">
        <f>I252</f>
        <v>10734.7</v>
      </c>
      <c r="J251" s="199">
        <f t="shared" ref="J251:K252" si="97">J252</f>
        <v>5929.7</v>
      </c>
      <c r="K251" s="199">
        <f t="shared" si="97"/>
        <v>5929.7</v>
      </c>
    </row>
    <row r="252" spans="1:11">
      <c r="A252" s="200" t="s">
        <v>154</v>
      </c>
      <c r="B252" s="197" t="s">
        <v>82</v>
      </c>
      <c r="C252" s="197" t="s">
        <v>116</v>
      </c>
      <c r="D252" s="220" t="s">
        <v>104</v>
      </c>
      <c r="E252" s="220" t="s">
        <v>258</v>
      </c>
      <c r="F252" s="220" t="s">
        <v>106</v>
      </c>
      <c r="G252" s="220" t="s">
        <v>275</v>
      </c>
      <c r="H252" s="198" t="s">
        <v>240</v>
      </c>
      <c r="I252" s="199">
        <f>I253</f>
        <v>10734.7</v>
      </c>
      <c r="J252" s="199">
        <f t="shared" si="97"/>
        <v>5929.7</v>
      </c>
      <c r="K252" s="199">
        <f t="shared" si="97"/>
        <v>5929.7</v>
      </c>
    </row>
    <row r="253" spans="1:11">
      <c r="A253" s="200" t="s">
        <v>72</v>
      </c>
      <c r="B253" s="197" t="s">
        <v>82</v>
      </c>
      <c r="C253" s="197" t="s">
        <v>116</v>
      </c>
      <c r="D253" s="220" t="s">
        <v>104</v>
      </c>
      <c r="E253" s="220" t="s">
        <v>258</v>
      </c>
      <c r="F253" s="220" t="s">
        <v>106</v>
      </c>
      <c r="G253" s="220" t="s">
        <v>275</v>
      </c>
      <c r="H253" s="198" t="s">
        <v>241</v>
      </c>
      <c r="I253" s="199">
        <f>'Приложение 3'!J282</f>
        <v>10734.7</v>
      </c>
      <c r="J253" s="199">
        <f>'Приложение 3'!K282</f>
        <v>5929.7</v>
      </c>
      <c r="K253" s="199">
        <f>'Приложение 3'!L282</f>
        <v>5929.7</v>
      </c>
    </row>
    <row r="254" spans="1:11" ht="25.5">
      <c r="A254" s="201" t="s">
        <v>324</v>
      </c>
      <c r="B254" s="197" t="s">
        <v>82</v>
      </c>
      <c r="C254" s="197" t="s">
        <v>20</v>
      </c>
      <c r="D254" s="220"/>
      <c r="E254" s="220"/>
      <c r="F254" s="220"/>
      <c r="G254" s="220"/>
      <c r="H254" s="198"/>
      <c r="I254" s="145">
        <f>I266+I261+I255</f>
        <v>394.1</v>
      </c>
      <c r="J254" s="145">
        <f t="shared" ref="J254:K254" si="98">J266+J261+J255</f>
        <v>30</v>
      </c>
      <c r="K254" s="145">
        <f t="shared" si="98"/>
        <v>30</v>
      </c>
    </row>
    <row r="255" spans="1:11" ht="36">
      <c r="A255" s="148" t="s">
        <v>439</v>
      </c>
      <c r="B255" s="144" t="s">
        <v>82</v>
      </c>
      <c r="C255" s="144" t="s">
        <v>20</v>
      </c>
      <c r="D255" s="169" t="s">
        <v>82</v>
      </c>
      <c r="E255" s="169" t="s">
        <v>258</v>
      </c>
      <c r="F255" s="169"/>
      <c r="G255" s="169"/>
      <c r="H255" s="12"/>
      <c r="I255" s="145">
        <f t="shared" ref="I255:K259" si="99">I256</f>
        <v>20</v>
      </c>
      <c r="J255" s="145">
        <f t="shared" si="99"/>
        <v>0</v>
      </c>
      <c r="K255" s="145">
        <f t="shared" si="99"/>
        <v>0</v>
      </c>
    </row>
    <row r="256" spans="1:11" ht="48">
      <c r="A256" s="148" t="s">
        <v>549</v>
      </c>
      <c r="B256" s="144" t="s">
        <v>82</v>
      </c>
      <c r="C256" s="144" t="s">
        <v>20</v>
      </c>
      <c r="D256" s="169" t="s">
        <v>82</v>
      </c>
      <c r="E256" s="169" t="s">
        <v>9</v>
      </c>
      <c r="F256" s="169"/>
      <c r="G256" s="169"/>
      <c r="H256" s="12"/>
      <c r="I256" s="145">
        <f t="shared" si="99"/>
        <v>20</v>
      </c>
      <c r="J256" s="145">
        <f t="shared" si="99"/>
        <v>0</v>
      </c>
      <c r="K256" s="145">
        <f t="shared" si="99"/>
        <v>0</v>
      </c>
    </row>
    <row r="257" spans="1:11" ht="63.75">
      <c r="A257" s="146" t="s">
        <v>550</v>
      </c>
      <c r="B257" s="144" t="s">
        <v>82</v>
      </c>
      <c r="C257" s="144" t="s">
        <v>20</v>
      </c>
      <c r="D257" s="169" t="s">
        <v>82</v>
      </c>
      <c r="E257" s="169" t="s">
        <v>9</v>
      </c>
      <c r="F257" s="169" t="s">
        <v>75</v>
      </c>
      <c r="G257" s="169"/>
      <c r="H257" s="12"/>
      <c r="I257" s="145">
        <f t="shared" si="99"/>
        <v>20</v>
      </c>
      <c r="J257" s="145">
        <f t="shared" si="99"/>
        <v>0</v>
      </c>
      <c r="K257" s="145">
        <f t="shared" si="99"/>
        <v>0</v>
      </c>
    </row>
    <row r="258" spans="1:11" ht="102">
      <c r="A258" s="146" t="s">
        <v>551</v>
      </c>
      <c r="B258" s="144" t="s">
        <v>82</v>
      </c>
      <c r="C258" s="144" t="s">
        <v>20</v>
      </c>
      <c r="D258" s="169" t="s">
        <v>82</v>
      </c>
      <c r="E258" s="169" t="s">
        <v>9</v>
      </c>
      <c r="F258" s="169" t="s">
        <v>75</v>
      </c>
      <c r="G258" s="169" t="s">
        <v>552</v>
      </c>
      <c r="H258" s="12"/>
      <c r="I258" s="145">
        <f t="shared" si="99"/>
        <v>20</v>
      </c>
      <c r="J258" s="145">
        <f t="shared" si="99"/>
        <v>0</v>
      </c>
      <c r="K258" s="145">
        <f t="shared" si="99"/>
        <v>0</v>
      </c>
    </row>
    <row r="259" spans="1:11">
      <c r="A259" s="200" t="s">
        <v>154</v>
      </c>
      <c r="B259" s="144" t="s">
        <v>82</v>
      </c>
      <c r="C259" s="144" t="s">
        <v>20</v>
      </c>
      <c r="D259" s="169" t="s">
        <v>82</v>
      </c>
      <c r="E259" s="169" t="s">
        <v>9</v>
      </c>
      <c r="F259" s="169" t="s">
        <v>75</v>
      </c>
      <c r="G259" s="169" t="s">
        <v>552</v>
      </c>
      <c r="H259" s="12" t="s">
        <v>240</v>
      </c>
      <c r="I259" s="145">
        <f t="shared" si="99"/>
        <v>20</v>
      </c>
      <c r="J259" s="145">
        <f t="shared" si="99"/>
        <v>0</v>
      </c>
      <c r="K259" s="145">
        <f t="shared" si="99"/>
        <v>0</v>
      </c>
    </row>
    <row r="260" spans="1:11">
      <c r="A260" s="200" t="s">
        <v>72</v>
      </c>
      <c r="B260" s="144" t="s">
        <v>82</v>
      </c>
      <c r="C260" s="144" t="s">
        <v>20</v>
      </c>
      <c r="D260" s="169" t="s">
        <v>82</v>
      </c>
      <c r="E260" s="169" t="s">
        <v>9</v>
      </c>
      <c r="F260" s="169" t="s">
        <v>75</v>
      </c>
      <c r="G260" s="169" t="s">
        <v>552</v>
      </c>
      <c r="H260" s="12" t="s">
        <v>241</v>
      </c>
      <c r="I260" s="145">
        <f>'Приложение 3'!J289</f>
        <v>20</v>
      </c>
      <c r="J260" s="145">
        <f>'Приложение 3'!K289</f>
        <v>0</v>
      </c>
      <c r="K260" s="145">
        <f>'Приложение 3'!L289</f>
        <v>0</v>
      </c>
    </row>
    <row r="261" spans="1:11" ht="63.75">
      <c r="A261" s="146" t="s">
        <v>541</v>
      </c>
      <c r="B261" s="144" t="s">
        <v>82</v>
      </c>
      <c r="C261" s="144" t="s">
        <v>20</v>
      </c>
      <c r="D261" s="169" t="s">
        <v>542</v>
      </c>
      <c r="E261" s="169" t="s">
        <v>258</v>
      </c>
      <c r="F261" s="169"/>
      <c r="G261" s="169"/>
      <c r="H261" s="12"/>
      <c r="I261" s="145">
        <f t="shared" ref="I261:K264" si="100">I262</f>
        <v>114.1</v>
      </c>
      <c r="J261" s="145">
        <f t="shared" si="100"/>
        <v>0</v>
      </c>
      <c r="K261" s="145">
        <f t="shared" si="100"/>
        <v>0</v>
      </c>
    </row>
    <row r="262" spans="1:11" ht="51">
      <c r="A262" s="146" t="s">
        <v>543</v>
      </c>
      <c r="B262" s="144" t="s">
        <v>82</v>
      </c>
      <c r="C262" s="144" t="s">
        <v>20</v>
      </c>
      <c r="D262" s="169" t="s">
        <v>542</v>
      </c>
      <c r="E262" s="169" t="s">
        <v>258</v>
      </c>
      <c r="F262" s="169" t="s">
        <v>75</v>
      </c>
      <c r="G262" s="169"/>
      <c r="H262" s="12"/>
      <c r="I262" s="145">
        <f t="shared" si="100"/>
        <v>114.1</v>
      </c>
      <c r="J262" s="145">
        <f t="shared" si="100"/>
        <v>0</v>
      </c>
      <c r="K262" s="145">
        <f t="shared" si="100"/>
        <v>0</v>
      </c>
    </row>
    <row r="263" spans="1:11" ht="25.5">
      <c r="A263" s="146" t="s">
        <v>489</v>
      </c>
      <c r="B263" s="144" t="s">
        <v>82</v>
      </c>
      <c r="C263" s="144" t="s">
        <v>20</v>
      </c>
      <c r="D263" s="169" t="s">
        <v>542</v>
      </c>
      <c r="E263" s="169" t="s">
        <v>258</v>
      </c>
      <c r="F263" s="169" t="s">
        <v>75</v>
      </c>
      <c r="G263" s="169" t="s">
        <v>490</v>
      </c>
      <c r="H263" s="12"/>
      <c r="I263" s="145">
        <f t="shared" si="100"/>
        <v>114.1</v>
      </c>
      <c r="J263" s="145">
        <f t="shared" si="100"/>
        <v>0</v>
      </c>
      <c r="K263" s="145">
        <f t="shared" si="100"/>
        <v>0</v>
      </c>
    </row>
    <row r="264" spans="1:11" ht="38.25">
      <c r="A264" s="146" t="s">
        <v>86</v>
      </c>
      <c r="B264" s="144" t="s">
        <v>82</v>
      </c>
      <c r="C264" s="144" t="s">
        <v>20</v>
      </c>
      <c r="D264" s="169" t="s">
        <v>542</v>
      </c>
      <c r="E264" s="169" t="s">
        <v>258</v>
      </c>
      <c r="F264" s="169" t="s">
        <v>75</v>
      </c>
      <c r="G264" s="169" t="s">
        <v>490</v>
      </c>
      <c r="H264" s="12" t="s">
        <v>227</v>
      </c>
      <c r="I264" s="145">
        <f t="shared" si="100"/>
        <v>114.1</v>
      </c>
      <c r="J264" s="145">
        <f t="shared" si="100"/>
        <v>0</v>
      </c>
      <c r="K264" s="145">
        <f t="shared" si="100"/>
        <v>0</v>
      </c>
    </row>
    <row r="265" spans="1:11" ht="38.25">
      <c r="A265" s="146" t="s">
        <v>87</v>
      </c>
      <c r="B265" s="144" t="s">
        <v>82</v>
      </c>
      <c r="C265" s="144" t="s">
        <v>20</v>
      </c>
      <c r="D265" s="169" t="s">
        <v>542</v>
      </c>
      <c r="E265" s="169" t="s">
        <v>258</v>
      </c>
      <c r="F265" s="169" t="s">
        <v>75</v>
      </c>
      <c r="G265" s="169" t="s">
        <v>490</v>
      </c>
      <c r="H265" s="12" t="s">
        <v>228</v>
      </c>
      <c r="I265" s="145">
        <f>'Приложение 3'!J179</f>
        <v>114.1</v>
      </c>
      <c r="J265" s="145">
        <f>'Приложение 3'!K179</f>
        <v>0</v>
      </c>
      <c r="K265" s="145">
        <f>'Приложение 3'!L179</f>
        <v>0</v>
      </c>
    </row>
    <row r="266" spans="1:11" ht="48">
      <c r="A266" s="200" t="s">
        <v>334</v>
      </c>
      <c r="B266" s="197" t="s">
        <v>82</v>
      </c>
      <c r="C266" s="197" t="s">
        <v>20</v>
      </c>
      <c r="D266" s="220" t="s">
        <v>254</v>
      </c>
      <c r="E266" s="220" t="s">
        <v>258</v>
      </c>
      <c r="F266" s="220"/>
      <c r="G266" s="220"/>
      <c r="H266" s="198"/>
      <c r="I266" s="145">
        <f>I267</f>
        <v>260</v>
      </c>
      <c r="J266" s="145">
        <f t="shared" ref="J266:K266" si="101">J267</f>
        <v>30</v>
      </c>
      <c r="K266" s="145">
        <f t="shared" si="101"/>
        <v>30</v>
      </c>
    </row>
    <row r="267" spans="1:11" ht="45">
      <c r="A267" s="204" t="s">
        <v>335</v>
      </c>
      <c r="B267" s="197" t="s">
        <v>82</v>
      </c>
      <c r="C267" s="197" t="s">
        <v>20</v>
      </c>
      <c r="D267" s="220" t="s">
        <v>254</v>
      </c>
      <c r="E267" s="220" t="s">
        <v>8</v>
      </c>
      <c r="F267" s="220"/>
      <c r="G267" s="220"/>
      <c r="H267" s="198"/>
      <c r="I267" s="145">
        <f>I268</f>
        <v>260</v>
      </c>
      <c r="J267" s="145">
        <f>J268</f>
        <v>30</v>
      </c>
      <c r="K267" s="145">
        <f>K268</f>
        <v>30</v>
      </c>
    </row>
    <row r="268" spans="1:11" ht="25.5">
      <c r="A268" s="201" t="s">
        <v>325</v>
      </c>
      <c r="B268" s="197" t="s">
        <v>82</v>
      </c>
      <c r="C268" s="197" t="s">
        <v>20</v>
      </c>
      <c r="D268" s="220" t="s">
        <v>254</v>
      </c>
      <c r="E268" s="220" t="s">
        <v>8</v>
      </c>
      <c r="F268" s="169" t="s">
        <v>153</v>
      </c>
      <c r="G268" s="169" t="s">
        <v>320</v>
      </c>
      <c r="H268" s="12"/>
      <c r="I268" s="145">
        <f>I269</f>
        <v>260</v>
      </c>
      <c r="J268" s="145">
        <f t="shared" ref="J268:K269" si="102">J269</f>
        <v>30</v>
      </c>
      <c r="K268" s="145">
        <f t="shared" si="102"/>
        <v>30</v>
      </c>
    </row>
    <row r="269" spans="1:11" ht="36">
      <c r="A269" s="200" t="s">
        <v>86</v>
      </c>
      <c r="B269" s="197" t="s">
        <v>82</v>
      </c>
      <c r="C269" s="197" t="s">
        <v>20</v>
      </c>
      <c r="D269" s="220" t="s">
        <v>254</v>
      </c>
      <c r="E269" s="220" t="s">
        <v>8</v>
      </c>
      <c r="F269" s="169" t="s">
        <v>153</v>
      </c>
      <c r="G269" s="169" t="s">
        <v>320</v>
      </c>
      <c r="H269" s="12" t="s">
        <v>227</v>
      </c>
      <c r="I269" s="199">
        <f>I270</f>
        <v>260</v>
      </c>
      <c r="J269" s="199">
        <f t="shared" si="102"/>
        <v>30</v>
      </c>
      <c r="K269" s="199">
        <f t="shared" si="102"/>
        <v>30</v>
      </c>
    </row>
    <row r="270" spans="1:11" ht="36">
      <c r="A270" s="200" t="s">
        <v>87</v>
      </c>
      <c r="B270" s="197" t="s">
        <v>82</v>
      </c>
      <c r="C270" s="197" t="s">
        <v>20</v>
      </c>
      <c r="D270" s="220" t="s">
        <v>254</v>
      </c>
      <c r="E270" s="220" t="s">
        <v>8</v>
      </c>
      <c r="F270" s="169" t="s">
        <v>153</v>
      </c>
      <c r="G270" s="169" t="s">
        <v>320</v>
      </c>
      <c r="H270" s="12" t="s">
        <v>228</v>
      </c>
      <c r="I270" s="199">
        <f>'Приложение 3'!J184</f>
        <v>260</v>
      </c>
      <c r="J270" s="199">
        <f>'Приложение 3'!K184</f>
        <v>30</v>
      </c>
      <c r="K270" s="199">
        <f>'Приложение 3'!L184</f>
        <v>30</v>
      </c>
    </row>
    <row r="271" spans="1:11">
      <c r="A271" s="146" t="s">
        <v>124</v>
      </c>
      <c r="B271" s="144" t="s">
        <v>98</v>
      </c>
      <c r="C271" s="144"/>
      <c r="D271" s="220"/>
      <c r="E271" s="220"/>
      <c r="F271" s="169"/>
      <c r="G271" s="169"/>
      <c r="H271" s="12"/>
      <c r="I271" s="199">
        <f>I272+I290+I284</f>
        <v>6278.4</v>
      </c>
      <c r="J271" s="199">
        <f t="shared" ref="J271:K271" si="103">J272+J290+J284</f>
        <v>703.9</v>
      </c>
      <c r="K271" s="199">
        <f t="shared" si="103"/>
        <v>703.9</v>
      </c>
    </row>
    <row r="272" spans="1:11">
      <c r="A272" s="146" t="s">
        <v>125</v>
      </c>
      <c r="B272" s="144" t="s">
        <v>98</v>
      </c>
      <c r="C272" s="144" t="s">
        <v>75</v>
      </c>
      <c r="D272" s="220"/>
      <c r="E272" s="220"/>
      <c r="F272" s="169"/>
      <c r="G272" s="169"/>
      <c r="H272" s="12"/>
      <c r="I272" s="199">
        <f>I279+I273</f>
        <v>4532.0999999999995</v>
      </c>
      <c r="J272" s="199">
        <f t="shared" ref="J272:K272" si="104">J279+J273</f>
        <v>703.9</v>
      </c>
      <c r="K272" s="199">
        <f t="shared" si="104"/>
        <v>703.9</v>
      </c>
    </row>
    <row r="273" spans="1:11" ht="51">
      <c r="A273" s="146" t="s">
        <v>126</v>
      </c>
      <c r="B273" s="144" t="s">
        <v>98</v>
      </c>
      <c r="C273" s="144" t="s">
        <v>75</v>
      </c>
      <c r="D273" s="169" t="s">
        <v>267</v>
      </c>
      <c r="E273" s="169" t="s">
        <v>258</v>
      </c>
      <c r="F273" s="169"/>
      <c r="G273" s="169"/>
      <c r="H273" s="12"/>
      <c r="I273" s="199">
        <f>I274</f>
        <v>3828.2</v>
      </c>
      <c r="J273" s="199">
        <f t="shared" ref="J273:K277" si="105">J274</f>
        <v>0</v>
      </c>
      <c r="K273" s="199">
        <f t="shared" si="105"/>
        <v>0</v>
      </c>
    </row>
    <row r="274" spans="1:11" ht="38.25">
      <c r="A274" s="146" t="s">
        <v>485</v>
      </c>
      <c r="B274" s="144" t="s">
        <v>98</v>
      </c>
      <c r="C274" s="144" t="s">
        <v>75</v>
      </c>
      <c r="D274" s="169" t="s">
        <v>267</v>
      </c>
      <c r="E274" s="169" t="s">
        <v>8</v>
      </c>
      <c r="F274" s="169"/>
      <c r="G274" s="169"/>
      <c r="H274" s="12"/>
      <c r="I274" s="199">
        <f>I275</f>
        <v>3828.2</v>
      </c>
      <c r="J274" s="199">
        <f t="shared" si="105"/>
        <v>0</v>
      </c>
      <c r="K274" s="199">
        <f t="shared" si="105"/>
        <v>0</v>
      </c>
    </row>
    <row r="275" spans="1:11" ht="38.25">
      <c r="A275" s="146" t="s">
        <v>486</v>
      </c>
      <c r="B275" s="144" t="s">
        <v>98</v>
      </c>
      <c r="C275" s="144" t="s">
        <v>75</v>
      </c>
      <c r="D275" s="169" t="s">
        <v>267</v>
      </c>
      <c r="E275" s="169" t="s">
        <v>8</v>
      </c>
      <c r="F275" s="169" t="s">
        <v>77</v>
      </c>
      <c r="G275" s="169"/>
      <c r="H275" s="12"/>
      <c r="I275" s="199">
        <f>I276</f>
        <v>3828.2</v>
      </c>
      <c r="J275" s="199">
        <f t="shared" si="105"/>
        <v>0</v>
      </c>
      <c r="K275" s="199">
        <f t="shared" si="105"/>
        <v>0</v>
      </c>
    </row>
    <row r="276" spans="1:11" ht="38.25">
      <c r="A276" s="146" t="s">
        <v>488</v>
      </c>
      <c r="B276" s="144" t="s">
        <v>98</v>
      </c>
      <c r="C276" s="144" t="s">
        <v>75</v>
      </c>
      <c r="D276" s="169" t="s">
        <v>267</v>
      </c>
      <c r="E276" s="169" t="s">
        <v>8</v>
      </c>
      <c r="F276" s="169" t="s">
        <v>77</v>
      </c>
      <c r="G276" s="169" t="s">
        <v>487</v>
      </c>
      <c r="H276" s="12"/>
      <c r="I276" s="199">
        <f>I277</f>
        <v>3828.2</v>
      </c>
      <c r="J276" s="199">
        <f t="shared" si="105"/>
        <v>0</v>
      </c>
      <c r="K276" s="199">
        <f t="shared" si="105"/>
        <v>0</v>
      </c>
    </row>
    <row r="277" spans="1:11" ht="38.25">
      <c r="A277" s="146" t="s">
        <v>119</v>
      </c>
      <c r="B277" s="144" t="s">
        <v>98</v>
      </c>
      <c r="C277" s="144" t="s">
        <v>75</v>
      </c>
      <c r="D277" s="169" t="s">
        <v>267</v>
      </c>
      <c r="E277" s="169" t="s">
        <v>8</v>
      </c>
      <c r="F277" s="169" t="s">
        <v>77</v>
      </c>
      <c r="G277" s="169" t="s">
        <v>487</v>
      </c>
      <c r="H277" s="12" t="s">
        <v>234</v>
      </c>
      <c r="I277" s="199">
        <f>I278</f>
        <v>3828.2</v>
      </c>
      <c r="J277" s="199">
        <f t="shared" si="105"/>
        <v>0</v>
      </c>
      <c r="K277" s="199">
        <f t="shared" si="105"/>
        <v>0</v>
      </c>
    </row>
    <row r="278" spans="1:11">
      <c r="A278" s="146" t="s">
        <v>120</v>
      </c>
      <c r="B278" s="144" t="s">
        <v>98</v>
      </c>
      <c r="C278" s="144" t="s">
        <v>75</v>
      </c>
      <c r="D278" s="169" t="s">
        <v>267</v>
      </c>
      <c r="E278" s="169" t="s">
        <v>8</v>
      </c>
      <c r="F278" s="169" t="s">
        <v>77</v>
      </c>
      <c r="G278" s="169" t="s">
        <v>487</v>
      </c>
      <c r="H278" s="12" t="s">
        <v>235</v>
      </c>
      <c r="I278" s="199">
        <f>'Приложение 3'!J192</f>
        <v>3828.2</v>
      </c>
      <c r="J278" s="199">
        <f>'Приложение 3'!K192</f>
        <v>0</v>
      </c>
      <c r="K278" s="199">
        <f>'Приложение 3'!L192</f>
        <v>0</v>
      </c>
    </row>
    <row r="279" spans="1:11" ht="60">
      <c r="A279" s="200" t="s">
        <v>483</v>
      </c>
      <c r="B279" s="197" t="s">
        <v>98</v>
      </c>
      <c r="C279" s="197" t="s">
        <v>75</v>
      </c>
      <c r="D279" s="220" t="s">
        <v>268</v>
      </c>
      <c r="E279" s="220" t="s">
        <v>258</v>
      </c>
      <c r="F279" s="220"/>
      <c r="G279" s="220"/>
      <c r="H279" s="198"/>
      <c r="I279" s="199">
        <f t="shared" ref="I279:I282" si="106">I280</f>
        <v>703.9</v>
      </c>
      <c r="J279" s="199">
        <f t="shared" ref="J279:K282" si="107">J280</f>
        <v>703.9</v>
      </c>
      <c r="K279" s="199">
        <f t="shared" si="107"/>
        <v>703.9</v>
      </c>
    </row>
    <row r="280" spans="1:11" ht="48">
      <c r="A280" s="200" t="s">
        <v>127</v>
      </c>
      <c r="B280" s="197" t="s">
        <v>98</v>
      </c>
      <c r="C280" s="197" t="s">
        <v>75</v>
      </c>
      <c r="D280" s="220" t="s">
        <v>268</v>
      </c>
      <c r="E280" s="220" t="s">
        <v>258</v>
      </c>
      <c r="F280" s="220" t="s">
        <v>106</v>
      </c>
      <c r="G280" s="220"/>
      <c r="H280" s="198"/>
      <c r="I280" s="199">
        <f t="shared" si="106"/>
        <v>703.9</v>
      </c>
      <c r="J280" s="199">
        <f t="shared" si="107"/>
        <v>703.9</v>
      </c>
      <c r="K280" s="199">
        <f t="shared" si="107"/>
        <v>703.9</v>
      </c>
    </row>
    <row r="281" spans="1:11" ht="24">
      <c r="A281" s="202" t="s">
        <v>128</v>
      </c>
      <c r="B281" s="197" t="s">
        <v>98</v>
      </c>
      <c r="C281" s="197" t="s">
        <v>75</v>
      </c>
      <c r="D281" s="220" t="s">
        <v>268</v>
      </c>
      <c r="E281" s="220" t="s">
        <v>258</v>
      </c>
      <c r="F281" s="220" t="s">
        <v>106</v>
      </c>
      <c r="G281" s="220" t="s">
        <v>269</v>
      </c>
      <c r="H281" s="198"/>
      <c r="I281" s="199">
        <f t="shared" si="106"/>
        <v>703.9</v>
      </c>
      <c r="J281" s="199">
        <f t="shared" si="107"/>
        <v>703.9</v>
      </c>
      <c r="K281" s="199">
        <f t="shared" si="107"/>
        <v>703.9</v>
      </c>
    </row>
    <row r="282" spans="1:11" ht="36">
      <c r="A282" s="200" t="s">
        <v>86</v>
      </c>
      <c r="B282" s="197" t="s">
        <v>98</v>
      </c>
      <c r="C282" s="197" t="s">
        <v>75</v>
      </c>
      <c r="D282" s="220" t="s">
        <v>268</v>
      </c>
      <c r="E282" s="220" t="s">
        <v>258</v>
      </c>
      <c r="F282" s="220" t="s">
        <v>106</v>
      </c>
      <c r="G282" s="220" t="s">
        <v>269</v>
      </c>
      <c r="H282" s="198" t="s">
        <v>227</v>
      </c>
      <c r="I282" s="199">
        <f t="shared" si="106"/>
        <v>703.9</v>
      </c>
      <c r="J282" s="199">
        <f t="shared" si="107"/>
        <v>703.9</v>
      </c>
      <c r="K282" s="199">
        <f t="shared" si="107"/>
        <v>703.9</v>
      </c>
    </row>
    <row r="283" spans="1:11" ht="36">
      <c r="A283" s="200" t="s">
        <v>87</v>
      </c>
      <c r="B283" s="197" t="s">
        <v>98</v>
      </c>
      <c r="C283" s="197" t="s">
        <v>75</v>
      </c>
      <c r="D283" s="220" t="s">
        <v>268</v>
      </c>
      <c r="E283" s="220" t="s">
        <v>258</v>
      </c>
      <c r="F283" s="220" t="s">
        <v>106</v>
      </c>
      <c r="G283" s="220" t="s">
        <v>269</v>
      </c>
      <c r="H283" s="198" t="s">
        <v>228</v>
      </c>
      <c r="I283" s="199">
        <f>'Приложение 3'!J197</f>
        <v>703.9</v>
      </c>
      <c r="J283" s="199">
        <f>'Приложение 3'!K197</f>
        <v>703.9</v>
      </c>
      <c r="K283" s="199">
        <f>'Приложение 3'!L197</f>
        <v>703.9</v>
      </c>
    </row>
    <row r="284" spans="1:11">
      <c r="A284" s="191" t="s">
        <v>574</v>
      </c>
      <c r="B284" s="144" t="s">
        <v>98</v>
      </c>
      <c r="C284" s="144" t="s">
        <v>77</v>
      </c>
      <c r="D284" s="169"/>
      <c r="E284" s="169"/>
      <c r="F284" s="169"/>
      <c r="G284" s="169"/>
      <c r="H284" s="12"/>
      <c r="I284" s="199">
        <f t="shared" ref="I284:K288" si="108">I285</f>
        <v>155.80000000000001</v>
      </c>
      <c r="J284" s="199">
        <f t="shared" si="108"/>
        <v>0</v>
      </c>
      <c r="K284" s="199">
        <f t="shared" si="108"/>
        <v>0</v>
      </c>
    </row>
    <row r="285" spans="1:11" ht="63.75">
      <c r="A285" s="161" t="s">
        <v>575</v>
      </c>
      <c r="B285" s="144" t="s">
        <v>98</v>
      </c>
      <c r="C285" s="144" t="s">
        <v>77</v>
      </c>
      <c r="D285" s="169" t="s">
        <v>576</v>
      </c>
      <c r="E285" s="169" t="s">
        <v>258</v>
      </c>
      <c r="F285" s="169"/>
      <c r="G285" s="169"/>
      <c r="H285" s="12"/>
      <c r="I285" s="199">
        <f t="shared" si="108"/>
        <v>155.80000000000001</v>
      </c>
      <c r="J285" s="199">
        <f t="shared" si="108"/>
        <v>0</v>
      </c>
      <c r="K285" s="199">
        <f t="shared" si="108"/>
        <v>0</v>
      </c>
    </row>
    <row r="286" spans="1:11" ht="102">
      <c r="A286" s="161" t="s">
        <v>577</v>
      </c>
      <c r="B286" s="144" t="s">
        <v>98</v>
      </c>
      <c r="C286" s="144" t="s">
        <v>77</v>
      </c>
      <c r="D286" s="169" t="s">
        <v>576</v>
      </c>
      <c r="E286" s="169" t="s">
        <v>258</v>
      </c>
      <c r="F286" s="169" t="s">
        <v>106</v>
      </c>
      <c r="G286" s="169"/>
      <c r="H286" s="12"/>
      <c r="I286" s="199">
        <f t="shared" si="108"/>
        <v>155.80000000000001</v>
      </c>
      <c r="J286" s="199">
        <f t="shared" si="108"/>
        <v>0</v>
      </c>
      <c r="K286" s="199">
        <f t="shared" si="108"/>
        <v>0</v>
      </c>
    </row>
    <row r="287" spans="1:11" ht="114.75">
      <c r="A287" s="146" t="s">
        <v>578</v>
      </c>
      <c r="B287" s="144" t="s">
        <v>98</v>
      </c>
      <c r="C287" s="144" t="s">
        <v>77</v>
      </c>
      <c r="D287" s="169" t="s">
        <v>576</v>
      </c>
      <c r="E287" s="169" t="s">
        <v>258</v>
      </c>
      <c r="F287" s="169" t="s">
        <v>106</v>
      </c>
      <c r="G287" s="169" t="s">
        <v>579</v>
      </c>
      <c r="H287" s="12"/>
      <c r="I287" s="199">
        <f t="shared" si="108"/>
        <v>155.80000000000001</v>
      </c>
      <c r="J287" s="199">
        <f t="shared" si="108"/>
        <v>0</v>
      </c>
      <c r="K287" s="199">
        <f t="shared" si="108"/>
        <v>0</v>
      </c>
    </row>
    <row r="288" spans="1:11">
      <c r="A288" s="146" t="s">
        <v>154</v>
      </c>
      <c r="B288" s="144" t="s">
        <v>98</v>
      </c>
      <c r="C288" s="144" t="s">
        <v>77</v>
      </c>
      <c r="D288" s="169" t="s">
        <v>576</v>
      </c>
      <c r="E288" s="169" t="s">
        <v>258</v>
      </c>
      <c r="F288" s="169" t="s">
        <v>106</v>
      </c>
      <c r="G288" s="169" t="s">
        <v>579</v>
      </c>
      <c r="H288" s="12" t="s">
        <v>240</v>
      </c>
      <c r="I288" s="199">
        <f t="shared" si="108"/>
        <v>155.80000000000001</v>
      </c>
      <c r="J288" s="199">
        <f t="shared" si="108"/>
        <v>0</v>
      </c>
      <c r="K288" s="199">
        <f t="shared" si="108"/>
        <v>0</v>
      </c>
    </row>
    <row r="289" spans="1:11">
      <c r="A289" s="146" t="s">
        <v>72</v>
      </c>
      <c r="B289" s="144" t="s">
        <v>98</v>
      </c>
      <c r="C289" s="144" t="s">
        <v>77</v>
      </c>
      <c r="D289" s="169" t="s">
        <v>576</v>
      </c>
      <c r="E289" s="169" t="s">
        <v>258</v>
      </c>
      <c r="F289" s="169" t="s">
        <v>106</v>
      </c>
      <c r="G289" s="169" t="s">
        <v>579</v>
      </c>
      <c r="H289" s="12" t="s">
        <v>241</v>
      </c>
      <c r="I289" s="199">
        <f>'Приложение 3'!J296</f>
        <v>155.80000000000001</v>
      </c>
      <c r="J289" s="199">
        <f>'Приложение 3'!K296</f>
        <v>0</v>
      </c>
      <c r="K289" s="199">
        <f>'Приложение 3'!L296</f>
        <v>0</v>
      </c>
    </row>
    <row r="290" spans="1:11">
      <c r="A290" s="172" t="s">
        <v>561</v>
      </c>
      <c r="B290" s="144" t="s">
        <v>98</v>
      </c>
      <c r="C290" s="144" t="s">
        <v>106</v>
      </c>
      <c r="D290" s="169"/>
      <c r="E290" s="169"/>
      <c r="F290" s="169"/>
      <c r="G290" s="169"/>
      <c r="H290" s="144"/>
      <c r="I290" s="199">
        <f t="shared" ref="I290:K295" si="109">I291</f>
        <v>1590.5</v>
      </c>
      <c r="J290" s="199">
        <f t="shared" si="109"/>
        <v>0</v>
      </c>
      <c r="K290" s="199">
        <f t="shared" si="109"/>
        <v>0</v>
      </c>
    </row>
    <row r="291" spans="1:11" ht="51">
      <c r="A291" s="161" t="s">
        <v>126</v>
      </c>
      <c r="B291" s="144" t="s">
        <v>98</v>
      </c>
      <c r="C291" s="144" t="s">
        <v>106</v>
      </c>
      <c r="D291" s="169" t="s">
        <v>267</v>
      </c>
      <c r="E291" s="169" t="s">
        <v>258</v>
      </c>
      <c r="F291" s="169"/>
      <c r="G291" s="169"/>
      <c r="H291" s="144"/>
      <c r="I291" s="199">
        <f t="shared" si="109"/>
        <v>1590.5</v>
      </c>
      <c r="J291" s="199">
        <f t="shared" si="109"/>
        <v>0</v>
      </c>
      <c r="K291" s="199">
        <f t="shared" si="109"/>
        <v>0</v>
      </c>
    </row>
    <row r="292" spans="1:11" ht="38.25">
      <c r="A292" s="161" t="s">
        <v>562</v>
      </c>
      <c r="B292" s="144" t="s">
        <v>98</v>
      </c>
      <c r="C292" s="144" t="s">
        <v>106</v>
      </c>
      <c r="D292" s="169" t="s">
        <v>267</v>
      </c>
      <c r="E292" s="169" t="s">
        <v>9</v>
      </c>
      <c r="F292" s="169"/>
      <c r="G292" s="169"/>
      <c r="H292" s="144"/>
      <c r="I292" s="199">
        <f t="shared" si="109"/>
        <v>1590.5</v>
      </c>
      <c r="J292" s="199">
        <f t="shared" si="109"/>
        <v>0</v>
      </c>
      <c r="K292" s="199">
        <f t="shared" si="109"/>
        <v>0</v>
      </c>
    </row>
    <row r="293" spans="1:11" ht="25.5">
      <c r="A293" s="161" t="s">
        <v>563</v>
      </c>
      <c r="B293" s="144" t="s">
        <v>98</v>
      </c>
      <c r="C293" s="144" t="s">
        <v>106</v>
      </c>
      <c r="D293" s="169" t="s">
        <v>267</v>
      </c>
      <c r="E293" s="169" t="s">
        <v>9</v>
      </c>
      <c r="F293" s="169" t="s">
        <v>75</v>
      </c>
      <c r="G293" s="169"/>
      <c r="H293" s="144"/>
      <c r="I293" s="199">
        <f t="shared" si="109"/>
        <v>1590.5</v>
      </c>
      <c r="J293" s="199">
        <f t="shared" si="109"/>
        <v>0</v>
      </c>
      <c r="K293" s="199">
        <f t="shared" si="109"/>
        <v>0</v>
      </c>
    </row>
    <row r="294" spans="1:11" ht="114.75">
      <c r="A294" s="161" t="s">
        <v>564</v>
      </c>
      <c r="B294" s="144" t="s">
        <v>98</v>
      </c>
      <c r="C294" s="144" t="s">
        <v>106</v>
      </c>
      <c r="D294" s="169" t="s">
        <v>267</v>
      </c>
      <c r="E294" s="169" t="s">
        <v>9</v>
      </c>
      <c r="F294" s="169" t="s">
        <v>75</v>
      </c>
      <c r="G294" s="169" t="s">
        <v>565</v>
      </c>
      <c r="H294" s="144"/>
      <c r="I294" s="199">
        <f t="shared" si="109"/>
        <v>1590.5</v>
      </c>
      <c r="J294" s="199">
        <f t="shared" si="109"/>
        <v>0</v>
      </c>
      <c r="K294" s="199">
        <f t="shared" si="109"/>
        <v>0</v>
      </c>
    </row>
    <row r="295" spans="1:11">
      <c r="A295" s="146" t="s">
        <v>154</v>
      </c>
      <c r="B295" s="144" t="s">
        <v>98</v>
      </c>
      <c r="C295" s="144" t="s">
        <v>106</v>
      </c>
      <c r="D295" s="169" t="s">
        <v>267</v>
      </c>
      <c r="E295" s="169" t="s">
        <v>9</v>
      </c>
      <c r="F295" s="169" t="s">
        <v>75</v>
      </c>
      <c r="G295" s="169" t="s">
        <v>565</v>
      </c>
      <c r="H295" s="144" t="s">
        <v>240</v>
      </c>
      <c r="I295" s="199">
        <f t="shared" si="109"/>
        <v>1590.5</v>
      </c>
      <c r="J295" s="199">
        <f t="shared" si="109"/>
        <v>0</v>
      </c>
      <c r="K295" s="199">
        <f t="shared" si="109"/>
        <v>0</v>
      </c>
    </row>
    <row r="296" spans="1:11">
      <c r="A296" s="146" t="s">
        <v>72</v>
      </c>
      <c r="B296" s="144" t="s">
        <v>98</v>
      </c>
      <c r="C296" s="144" t="s">
        <v>106</v>
      </c>
      <c r="D296" s="169" t="s">
        <v>267</v>
      </c>
      <c r="E296" s="169" t="s">
        <v>9</v>
      </c>
      <c r="F296" s="169" t="s">
        <v>75</v>
      </c>
      <c r="G296" s="169" t="s">
        <v>565</v>
      </c>
      <c r="H296" s="144" t="s">
        <v>241</v>
      </c>
      <c r="I296" s="199">
        <f>'Приложение 3'!J303</f>
        <v>1590.5</v>
      </c>
      <c r="J296" s="199">
        <f>'Приложение 3'!K303</f>
        <v>0</v>
      </c>
      <c r="K296" s="199">
        <f>'Приложение 3'!L303</f>
        <v>0</v>
      </c>
    </row>
    <row r="297" spans="1:11">
      <c r="A297" s="201" t="s">
        <v>328</v>
      </c>
      <c r="B297" s="144" t="s">
        <v>148</v>
      </c>
      <c r="C297" s="144"/>
      <c r="D297" s="169"/>
      <c r="E297" s="169"/>
      <c r="F297" s="169"/>
      <c r="G297" s="169"/>
      <c r="H297" s="12"/>
      <c r="I297" s="145">
        <f t="shared" ref="I297:I307" si="110">I298</f>
        <v>8259</v>
      </c>
      <c r="J297" s="145">
        <f t="shared" ref="J297:K307" si="111">J298</f>
        <v>252.2</v>
      </c>
      <c r="K297" s="145">
        <f t="shared" si="111"/>
        <v>252.1</v>
      </c>
    </row>
    <row r="298" spans="1:11" ht="25.5">
      <c r="A298" s="201" t="s">
        <v>329</v>
      </c>
      <c r="B298" s="144" t="s">
        <v>148</v>
      </c>
      <c r="C298" s="144" t="s">
        <v>98</v>
      </c>
      <c r="D298" s="169"/>
      <c r="E298" s="169"/>
      <c r="F298" s="169"/>
      <c r="G298" s="169"/>
      <c r="H298" s="12"/>
      <c r="I298" s="145">
        <f>I304+I299</f>
        <v>8259</v>
      </c>
      <c r="J298" s="145">
        <f t="shared" ref="J298:K298" si="112">J304+J299</f>
        <v>252.2</v>
      </c>
      <c r="K298" s="145">
        <f t="shared" si="112"/>
        <v>252.1</v>
      </c>
    </row>
    <row r="299" spans="1:11" ht="63.75">
      <c r="A299" s="333" t="s">
        <v>575</v>
      </c>
      <c r="B299" s="334" t="s">
        <v>148</v>
      </c>
      <c r="C299" s="334" t="s">
        <v>98</v>
      </c>
      <c r="D299" s="335" t="s">
        <v>576</v>
      </c>
      <c r="E299" s="335" t="s">
        <v>258</v>
      </c>
      <c r="F299" s="335"/>
      <c r="G299" s="335"/>
      <c r="H299" s="336"/>
      <c r="I299" s="145">
        <f>I300</f>
        <v>5806.6</v>
      </c>
      <c r="J299" s="145">
        <f t="shared" ref="J299:K302" si="113">J300</f>
        <v>0</v>
      </c>
      <c r="K299" s="145">
        <f t="shared" si="113"/>
        <v>0</v>
      </c>
    </row>
    <row r="300" spans="1:11" ht="25.5">
      <c r="A300" s="333" t="s">
        <v>589</v>
      </c>
      <c r="B300" s="334" t="s">
        <v>148</v>
      </c>
      <c r="C300" s="334" t="s">
        <v>98</v>
      </c>
      <c r="D300" s="335" t="s">
        <v>576</v>
      </c>
      <c r="E300" s="335" t="s">
        <v>258</v>
      </c>
      <c r="F300" s="335" t="s">
        <v>18</v>
      </c>
      <c r="G300" s="335"/>
      <c r="H300" s="336"/>
      <c r="I300" s="145">
        <f>I301</f>
        <v>5806.6</v>
      </c>
      <c r="J300" s="145">
        <f t="shared" si="113"/>
        <v>0</v>
      </c>
      <c r="K300" s="145">
        <f t="shared" si="113"/>
        <v>0</v>
      </c>
    </row>
    <row r="301" spans="1:11" ht="25.5">
      <c r="A301" s="333" t="s">
        <v>327</v>
      </c>
      <c r="B301" s="334" t="s">
        <v>148</v>
      </c>
      <c r="C301" s="334" t="s">
        <v>98</v>
      </c>
      <c r="D301" s="335" t="s">
        <v>576</v>
      </c>
      <c r="E301" s="335" t="s">
        <v>258</v>
      </c>
      <c r="F301" s="335" t="s">
        <v>18</v>
      </c>
      <c r="G301" s="335" t="s">
        <v>326</v>
      </c>
      <c r="H301" s="336"/>
      <c r="I301" s="145">
        <f>I302</f>
        <v>5806.6</v>
      </c>
      <c r="J301" s="145">
        <f t="shared" si="113"/>
        <v>0</v>
      </c>
      <c r="K301" s="145">
        <f t="shared" si="113"/>
        <v>0</v>
      </c>
    </row>
    <row r="302" spans="1:11" ht="38.25">
      <c r="A302" s="333" t="s">
        <v>86</v>
      </c>
      <c r="B302" s="334" t="s">
        <v>148</v>
      </c>
      <c r="C302" s="334" t="s">
        <v>98</v>
      </c>
      <c r="D302" s="335" t="s">
        <v>576</v>
      </c>
      <c r="E302" s="335" t="s">
        <v>258</v>
      </c>
      <c r="F302" s="335" t="s">
        <v>18</v>
      </c>
      <c r="G302" s="335" t="s">
        <v>326</v>
      </c>
      <c r="H302" s="336" t="s">
        <v>227</v>
      </c>
      <c r="I302" s="145">
        <f>I303</f>
        <v>5806.6</v>
      </c>
      <c r="J302" s="145">
        <f t="shared" si="113"/>
        <v>0</v>
      </c>
      <c r="K302" s="145">
        <f t="shared" si="113"/>
        <v>0</v>
      </c>
    </row>
    <row r="303" spans="1:11" ht="38.25">
      <c r="A303" s="333" t="s">
        <v>87</v>
      </c>
      <c r="B303" s="334" t="s">
        <v>148</v>
      </c>
      <c r="C303" s="334" t="s">
        <v>98</v>
      </c>
      <c r="D303" s="335" t="s">
        <v>576</v>
      </c>
      <c r="E303" s="335" t="s">
        <v>258</v>
      </c>
      <c r="F303" s="335" t="s">
        <v>18</v>
      </c>
      <c r="G303" s="335" t="s">
        <v>326</v>
      </c>
      <c r="H303" s="336" t="s">
        <v>228</v>
      </c>
      <c r="I303" s="145">
        <f>'Приложение 3'!J204</f>
        <v>5806.6</v>
      </c>
      <c r="J303" s="145">
        <f>'Приложение 3'!K204</f>
        <v>0</v>
      </c>
      <c r="K303" s="145">
        <f>'Приложение 3'!L204</f>
        <v>0</v>
      </c>
    </row>
    <row r="304" spans="1:11" ht="48">
      <c r="A304" s="200" t="s">
        <v>334</v>
      </c>
      <c r="B304" s="144" t="s">
        <v>148</v>
      </c>
      <c r="C304" s="144" t="s">
        <v>98</v>
      </c>
      <c r="D304" s="169">
        <v>89</v>
      </c>
      <c r="E304" s="169">
        <v>0</v>
      </c>
      <c r="F304" s="169"/>
      <c r="G304" s="169"/>
      <c r="H304" s="12"/>
      <c r="I304" s="145">
        <f t="shared" si="110"/>
        <v>2452.4</v>
      </c>
      <c r="J304" s="145">
        <f t="shared" si="111"/>
        <v>252.2</v>
      </c>
      <c r="K304" s="145">
        <f t="shared" si="111"/>
        <v>252.1</v>
      </c>
    </row>
    <row r="305" spans="1:11" ht="45">
      <c r="A305" s="204" t="s">
        <v>335</v>
      </c>
      <c r="B305" s="144" t="s">
        <v>148</v>
      </c>
      <c r="C305" s="144" t="s">
        <v>98</v>
      </c>
      <c r="D305" s="169">
        <v>89</v>
      </c>
      <c r="E305" s="169">
        <v>1</v>
      </c>
      <c r="F305" s="169"/>
      <c r="G305" s="169"/>
      <c r="H305" s="12"/>
      <c r="I305" s="145">
        <f t="shared" si="110"/>
        <v>2452.4</v>
      </c>
      <c r="J305" s="145">
        <f t="shared" si="111"/>
        <v>252.2</v>
      </c>
      <c r="K305" s="145">
        <f t="shared" si="111"/>
        <v>252.1</v>
      </c>
    </row>
    <row r="306" spans="1:11" ht="25.5">
      <c r="A306" s="201" t="s">
        <v>327</v>
      </c>
      <c r="B306" s="144" t="s">
        <v>148</v>
      </c>
      <c r="C306" s="144" t="s">
        <v>98</v>
      </c>
      <c r="D306" s="169">
        <v>89</v>
      </c>
      <c r="E306" s="169">
        <v>1</v>
      </c>
      <c r="F306" s="169" t="s">
        <v>153</v>
      </c>
      <c r="G306" s="169" t="s">
        <v>326</v>
      </c>
      <c r="H306" s="12"/>
      <c r="I306" s="145">
        <f t="shared" si="110"/>
        <v>2452.4</v>
      </c>
      <c r="J306" s="145">
        <f t="shared" si="111"/>
        <v>252.2</v>
      </c>
      <c r="K306" s="145">
        <f t="shared" si="111"/>
        <v>252.1</v>
      </c>
    </row>
    <row r="307" spans="1:11" ht="36">
      <c r="A307" s="200" t="s">
        <v>86</v>
      </c>
      <c r="B307" s="144" t="s">
        <v>148</v>
      </c>
      <c r="C307" s="144" t="s">
        <v>98</v>
      </c>
      <c r="D307" s="169">
        <v>89</v>
      </c>
      <c r="E307" s="169">
        <v>1</v>
      </c>
      <c r="F307" s="169" t="s">
        <v>153</v>
      </c>
      <c r="G307" s="169" t="s">
        <v>326</v>
      </c>
      <c r="H307" s="12" t="s">
        <v>227</v>
      </c>
      <c r="I307" s="145">
        <f t="shared" si="110"/>
        <v>2452.4</v>
      </c>
      <c r="J307" s="145">
        <f t="shared" si="111"/>
        <v>252.2</v>
      </c>
      <c r="K307" s="145">
        <f t="shared" si="111"/>
        <v>252.1</v>
      </c>
    </row>
    <row r="308" spans="1:11" ht="36">
      <c r="A308" s="200" t="s">
        <v>87</v>
      </c>
      <c r="B308" s="144" t="s">
        <v>148</v>
      </c>
      <c r="C308" s="144" t="s">
        <v>98</v>
      </c>
      <c r="D308" s="169">
        <v>89</v>
      </c>
      <c r="E308" s="169">
        <v>1</v>
      </c>
      <c r="F308" s="169" t="s">
        <v>153</v>
      </c>
      <c r="G308" s="169" t="s">
        <v>326</v>
      </c>
      <c r="H308" s="12" t="s">
        <v>228</v>
      </c>
      <c r="I308" s="212">
        <f>'Приложение 3'!J209</f>
        <v>2452.4</v>
      </c>
      <c r="J308" s="212">
        <f>'Приложение 3'!K209</f>
        <v>252.2</v>
      </c>
      <c r="K308" s="212">
        <f>'Приложение 3'!L209</f>
        <v>252.1</v>
      </c>
    </row>
    <row r="309" spans="1:11">
      <c r="A309" s="200" t="s">
        <v>183</v>
      </c>
      <c r="B309" s="197" t="s">
        <v>99</v>
      </c>
      <c r="C309" s="197"/>
      <c r="D309" s="220"/>
      <c r="E309" s="220"/>
      <c r="F309" s="220"/>
      <c r="G309" s="220"/>
      <c r="H309" s="198"/>
      <c r="I309" s="199">
        <f>I310+I319+I341+I357+I364</f>
        <v>339286</v>
      </c>
      <c r="J309" s="199">
        <f>J310+J319+J341+J357+J364</f>
        <v>285203.3</v>
      </c>
      <c r="K309" s="199">
        <f>K310+K319+K341+K357+K364</f>
        <v>278023.49999999994</v>
      </c>
    </row>
    <row r="310" spans="1:11">
      <c r="A310" s="200" t="s">
        <v>184</v>
      </c>
      <c r="B310" s="197" t="s">
        <v>99</v>
      </c>
      <c r="C310" s="197" t="s">
        <v>75</v>
      </c>
      <c r="D310" s="220"/>
      <c r="E310" s="220"/>
      <c r="F310" s="220"/>
      <c r="G310" s="220"/>
      <c r="H310" s="198"/>
      <c r="I310" s="199">
        <f t="shared" ref="I310:K311" si="114">I311</f>
        <v>91410.400000000009</v>
      </c>
      <c r="J310" s="199">
        <f t="shared" si="114"/>
        <v>74491.8</v>
      </c>
      <c r="K310" s="199">
        <f t="shared" si="114"/>
        <v>73852</v>
      </c>
    </row>
    <row r="311" spans="1:11" ht="36">
      <c r="A311" s="200" t="s">
        <v>470</v>
      </c>
      <c r="B311" s="197" t="s">
        <v>99</v>
      </c>
      <c r="C311" s="197" t="s">
        <v>75</v>
      </c>
      <c r="D311" s="220" t="s">
        <v>77</v>
      </c>
      <c r="E311" s="220" t="s">
        <v>258</v>
      </c>
      <c r="F311" s="220"/>
      <c r="G311" s="220"/>
      <c r="H311" s="198"/>
      <c r="I311" s="199">
        <f t="shared" si="114"/>
        <v>91410.400000000009</v>
      </c>
      <c r="J311" s="199">
        <f t="shared" si="114"/>
        <v>74491.8</v>
      </c>
      <c r="K311" s="199">
        <f t="shared" si="114"/>
        <v>73852</v>
      </c>
    </row>
    <row r="312" spans="1:11" ht="24">
      <c r="A312" s="200" t="s">
        <v>185</v>
      </c>
      <c r="B312" s="197" t="s">
        <v>99</v>
      </c>
      <c r="C312" s="197" t="s">
        <v>75</v>
      </c>
      <c r="D312" s="220" t="s">
        <v>77</v>
      </c>
      <c r="E312" s="220" t="s">
        <v>258</v>
      </c>
      <c r="F312" s="220" t="s">
        <v>75</v>
      </c>
      <c r="G312" s="220"/>
      <c r="H312" s="198"/>
      <c r="I312" s="199">
        <f>I313+I316</f>
        <v>91410.400000000009</v>
      </c>
      <c r="J312" s="199">
        <f>J313+J316</f>
        <v>74491.8</v>
      </c>
      <c r="K312" s="199">
        <f>K313+K316</f>
        <v>73852</v>
      </c>
    </row>
    <row r="313" spans="1:11">
      <c r="A313" s="200" t="s">
        <v>187</v>
      </c>
      <c r="B313" s="197" t="s">
        <v>99</v>
      </c>
      <c r="C313" s="197" t="s">
        <v>75</v>
      </c>
      <c r="D313" s="220" t="s">
        <v>77</v>
      </c>
      <c r="E313" s="220" t="s">
        <v>258</v>
      </c>
      <c r="F313" s="220" t="s">
        <v>75</v>
      </c>
      <c r="G313" s="220" t="s">
        <v>285</v>
      </c>
      <c r="H313" s="198"/>
      <c r="I313" s="199">
        <f t="shared" ref="I313:K314" si="115">I314</f>
        <v>18694.3</v>
      </c>
      <c r="J313" s="199">
        <f t="shared" si="115"/>
        <v>17340</v>
      </c>
      <c r="K313" s="199">
        <f t="shared" si="115"/>
        <v>13340</v>
      </c>
    </row>
    <row r="314" spans="1:11" ht="38.25">
      <c r="A314" s="161" t="s">
        <v>144</v>
      </c>
      <c r="B314" s="197" t="s">
        <v>99</v>
      </c>
      <c r="C314" s="197" t="s">
        <v>75</v>
      </c>
      <c r="D314" s="220" t="s">
        <v>77</v>
      </c>
      <c r="E314" s="220" t="s">
        <v>258</v>
      </c>
      <c r="F314" s="220" t="s">
        <v>75</v>
      </c>
      <c r="G314" s="220" t="s">
        <v>285</v>
      </c>
      <c r="H314" s="198" t="s">
        <v>238</v>
      </c>
      <c r="I314" s="199">
        <f t="shared" si="115"/>
        <v>18694.3</v>
      </c>
      <c r="J314" s="199">
        <f t="shared" si="115"/>
        <v>17340</v>
      </c>
      <c r="K314" s="199">
        <f t="shared" si="115"/>
        <v>13340</v>
      </c>
    </row>
    <row r="315" spans="1:11">
      <c r="A315" s="200" t="s">
        <v>186</v>
      </c>
      <c r="B315" s="197" t="s">
        <v>99</v>
      </c>
      <c r="C315" s="197" t="s">
        <v>75</v>
      </c>
      <c r="D315" s="220" t="s">
        <v>77</v>
      </c>
      <c r="E315" s="220" t="s">
        <v>258</v>
      </c>
      <c r="F315" s="220" t="s">
        <v>75</v>
      </c>
      <c r="G315" s="220" t="s">
        <v>285</v>
      </c>
      <c r="H315" s="198" t="s">
        <v>246</v>
      </c>
      <c r="I315" s="199">
        <f>'Приложение 3'!J407</f>
        <v>18694.3</v>
      </c>
      <c r="J315" s="199">
        <f>'Приложение 3'!K407</f>
        <v>17340</v>
      </c>
      <c r="K315" s="199">
        <f>'Приложение 3'!L407</f>
        <v>13340</v>
      </c>
    </row>
    <row r="316" spans="1:11" ht="144">
      <c r="A316" s="208" t="s">
        <v>54</v>
      </c>
      <c r="B316" s="197" t="s">
        <v>99</v>
      </c>
      <c r="C316" s="197" t="s">
        <v>75</v>
      </c>
      <c r="D316" s="220" t="s">
        <v>77</v>
      </c>
      <c r="E316" s="220" t="s">
        <v>258</v>
      </c>
      <c r="F316" s="220" t="s">
        <v>75</v>
      </c>
      <c r="G316" s="220" t="s">
        <v>286</v>
      </c>
      <c r="H316" s="198"/>
      <c r="I316" s="199">
        <f t="shared" ref="I316:K317" si="116">I317</f>
        <v>72716.100000000006</v>
      </c>
      <c r="J316" s="199">
        <f t="shared" si="116"/>
        <v>57151.8</v>
      </c>
      <c r="K316" s="199">
        <f t="shared" si="116"/>
        <v>60512</v>
      </c>
    </row>
    <row r="317" spans="1:11" ht="38.25">
      <c r="A317" s="161" t="s">
        <v>144</v>
      </c>
      <c r="B317" s="197" t="s">
        <v>99</v>
      </c>
      <c r="C317" s="197" t="s">
        <v>75</v>
      </c>
      <c r="D317" s="220" t="s">
        <v>77</v>
      </c>
      <c r="E317" s="220" t="s">
        <v>258</v>
      </c>
      <c r="F317" s="220" t="s">
        <v>75</v>
      </c>
      <c r="G317" s="220" t="s">
        <v>286</v>
      </c>
      <c r="H317" s="198" t="s">
        <v>238</v>
      </c>
      <c r="I317" s="199">
        <f t="shared" si="116"/>
        <v>72716.100000000006</v>
      </c>
      <c r="J317" s="199">
        <f t="shared" si="116"/>
        <v>57151.8</v>
      </c>
      <c r="K317" s="199">
        <f t="shared" si="116"/>
        <v>60512</v>
      </c>
    </row>
    <row r="318" spans="1:11">
      <c r="A318" s="200" t="s">
        <v>186</v>
      </c>
      <c r="B318" s="197" t="s">
        <v>99</v>
      </c>
      <c r="C318" s="197" t="s">
        <v>75</v>
      </c>
      <c r="D318" s="220" t="s">
        <v>77</v>
      </c>
      <c r="E318" s="220" t="s">
        <v>258</v>
      </c>
      <c r="F318" s="220" t="s">
        <v>75</v>
      </c>
      <c r="G318" s="220" t="s">
        <v>286</v>
      </c>
      <c r="H318" s="198" t="s">
        <v>246</v>
      </c>
      <c r="I318" s="199">
        <f>'Приложение 3'!J410</f>
        <v>72716.100000000006</v>
      </c>
      <c r="J318" s="199">
        <f>'Приложение 3'!K410</f>
        <v>57151.8</v>
      </c>
      <c r="K318" s="199">
        <f>'Приложение 3'!L410</f>
        <v>60512</v>
      </c>
    </row>
    <row r="319" spans="1:11">
      <c r="A319" s="200" t="s">
        <v>188</v>
      </c>
      <c r="B319" s="197" t="s">
        <v>99</v>
      </c>
      <c r="C319" s="197" t="s">
        <v>77</v>
      </c>
      <c r="D319" s="220"/>
      <c r="E319" s="220"/>
      <c r="F319" s="220"/>
      <c r="G319" s="220"/>
      <c r="H319" s="198"/>
      <c r="I319" s="199">
        <f>I320</f>
        <v>213238.9</v>
      </c>
      <c r="J319" s="199">
        <f t="shared" ref="I319:K329" si="117">J320</f>
        <v>179266.2</v>
      </c>
      <c r="K319" s="199">
        <f t="shared" si="117"/>
        <v>181832.59999999998</v>
      </c>
    </row>
    <row r="320" spans="1:11" ht="36">
      <c r="A320" s="200" t="s">
        <v>470</v>
      </c>
      <c r="B320" s="197" t="s">
        <v>99</v>
      </c>
      <c r="C320" s="197" t="s">
        <v>77</v>
      </c>
      <c r="D320" s="220" t="s">
        <v>77</v>
      </c>
      <c r="E320" s="220" t="s">
        <v>258</v>
      </c>
      <c r="F320" s="220"/>
      <c r="G320" s="220"/>
      <c r="H320" s="198"/>
      <c r="I320" s="199">
        <f>I321+I337</f>
        <v>213238.9</v>
      </c>
      <c r="J320" s="199">
        <f t="shared" ref="J320:K320" si="118">J321+J337</f>
        <v>179266.2</v>
      </c>
      <c r="K320" s="199">
        <f t="shared" si="118"/>
        <v>181832.59999999998</v>
      </c>
    </row>
    <row r="321" spans="1:11" ht="24">
      <c r="A321" s="200" t="s">
        <v>189</v>
      </c>
      <c r="B321" s="197" t="s">
        <v>99</v>
      </c>
      <c r="C321" s="197" t="s">
        <v>77</v>
      </c>
      <c r="D321" s="220" t="s">
        <v>77</v>
      </c>
      <c r="E321" s="220" t="s">
        <v>258</v>
      </c>
      <c r="F321" s="220" t="s">
        <v>77</v>
      </c>
      <c r="G321" s="220"/>
      <c r="H321" s="198"/>
      <c r="I321" s="199">
        <f>I325+I328+I331+I334+I322</f>
        <v>211531.19999999998</v>
      </c>
      <c r="J321" s="199">
        <f t="shared" ref="J321:K321" si="119">J325+J328+J331+J334+J322</f>
        <v>177558.5</v>
      </c>
      <c r="K321" s="199">
        <f t="shared" si="119"/>
        <v>179839.69999999998</v>
      </c>
    </row>
    <row r="322" spans="1:11" ht="127.5">
      <c r="A322" s="333" t="s">
        <v>597</v>
      </c>
      <c r="B322" s="334" t="s">
        <v>99</v>
      </c>
      <c r="C322" s="334" t="s">
        <v>77</v>
      </c>
      <c r="D322" s="335" t="s">
        <v>77</v>
      </c>
      <c r="E322" s="335" t="s">
        <v>258</v>
      </c>
      <c r="F322" s="335" t="s">
        <v>77</v>
      </c>
      <c r="G322" s="335" t="s">
        <v>596</v>
      </c>
      <c r="H322" s="336"/>
      <c r="I322" s="360">
        <f>I323</f>
        <v>260.39999999999998</v>
      </c>
      <c r="J322" s="360">
        <f t="shared" ref="J322:K323" si="120">J323</f>
        <v>0</v>
      </c>
      <c r="K322" s="360">
        <f t="shared" si="120"/>
        <v>0</v>
      </c>
    </row>
    <row r="323" spans="1:11" ht="38.25">
      <c r="A323" s="359" t="s">
        <v>144</v>
      </c>
      <c r="B323" s="334" t="s">
        <v>99</v>
      </c>
      <c r="C323" s="334" t="s">
        <v>77</v>
      </c>
      <c r="D323" s="335" t="s">
        <v>77</v>
      </c>
      <c r="E323" s="335" t="s">
        <v>258</v>
      </c>
      <c r="F323" s="335" t="s">
        <v>77</v>
      </c>
      <c r="G323" s="335" t="s">
        <v>596</v>
      </c>
      <c r="H323" s="336" t="s">
        <v>238</v>
      </c>
      <c r="I323" s="360">
        <f>I324</f>
        <v>260.39999999999998</v>
      </c>
      <c r="J323" s="360">
        <f t="shared" si="120"/>
        <v>0</v>
      </c>
      <c r="K323" s="360">
        <f t="shared" si="120"/>
        <v>0</v>
      </c>
    </row>
    <row r="324" spans="1:11">
      <c r="A324" s="333" t="s">
        <v>186</v>
      </c>
      <c r="B324" s="334" t="s">
        <v>99</v>
      </c>
      <c r="C324" s="334" t="s">
        <v>77</v>
      </c>
      <c r="D324" s="335" t="s">
        <v>77</v>
      </c>
      <c r="E324" s="335" t="s">
        <v>258</v>
      </c>
      <c r="F324" s="335" t="s">
        <v>77</v>
      </c>
      <c r="G324" s="335" t="s">
        <v>596</v>
      </c>
      <c r="H324" s="336" t="s">
        <v>246</v>
      </c>
      <c r="I324" s="360">
        <f>'Приложение 3'!J416</f>
        <v>260.39999999999998</v>
      </c>
      <c r="J324" s="360">
        <f>'Приложение 3'!K416</f>
        <v>0</v>
      </c>
      <c r="K324" s="360">
        <f>'Приложение 3'!L416</f>
        <v>0</v>
      </c>
    </row>
    <row r="325" spans="1:11" ht="48">
      <c r="A325" s="200" t="s">
        <v>428</v>
      </c>
      <c r="B325" s="197" t="s">
        <v>99</v>
      </c>
      <c r="C325" s="197" t="s">
        <v>77</v>
      </c>
      <c r="D325" s="220" t="s">
        <v>77</v>
      </c>
      <c r="E325" s="220" t="s">
        <v>258</v>
      </c>
      <c r="F325" s="220" t="s">
        <v>77</v>
      </c>
      <c r="G325" s="220" t="s">
        <v>419</v>
      </c>
      <c r="H325" s="198"/>
      <c r="I325" s="199">
        <f t="shared" ref="I325:K326" si="121">I326</f>
        <v>18117.599999999999</v>
      </c>
      <c r="J325" s="199">
        <f t="shared" si="121"/>
        <v>9979.7000000000007</v>
      </c>
      <c r="K325" s="199">
        <f t="shared" si="121"/>
        <v>9979.7000000000007</v>
      </c>
    </row>
    <row r="326" spans="1:11" ht="38.25">
      <c r="A326" s="161" t="s">
        <v>144</v>
      </c>
      <c r="B326" s="197" t="s">
        <v>99</v>
      </c>
      <c r="C326" s="197" t="s">
        <v>77</v>
      </c>
      <c r="D326" s="220" t="s">
        <v>77</v>
      </c>
      <c r="E326" s="220" t="s">
        <v>258</v>
      </c>
      <c r="F326" s="220" t="s">
        <v>77</v>
      </c>
      <c r="G326" s="220" t="s">
        <v>419</v>
      </c>
      <c r="H326" s="198" t="s">
        <v>238</v>
      </c>
      <c r="I326" s="199">
        <f t="shared" si="121"/>
        <v>18117.599999999999</v>
      </c>
      <c r="J326" s="199">
        <f t="shared" si="121"/>
        <v>9979.7000000000007</v>
      </c>
      <c r="K326" s="199">
        <f t="shared" si="121"/>
        <v>9979.7000000000007</v>
      </c>
    </row>
    <row r="327" spans="1:11">
      <c r="A327" s="200" t="s">
        <v>186</v>
      </c>
      <c r="B327" s="197" t="s">
        <v>99</v>
      </c>
      <c r="C327" s="197" t="s">
        <v>77</v>
      </c>
      <c r="D327" s="220" t="s">
        <v>77</v>
      </c>
      <c r="E327" s="220" t="s">
        <v>258</v>
      </c>
      <c r="F327" s="220" t="s">
        <v>77</v>
      </c>
      <c r="G327" s="220" t="s">
        <v>419</v>
      </c>
      <c r="H327" s="198" t="s">
        <v>246</v>
      </c>
      <c r="I327" s="199">
        <f>'Приложение 3'!J419</f>
        <v>18117.599999999999</v>
      </c>
      <c r="J327" s="199">
        <f>'Приложение 3'!K419</f>
        <v>9979.7000000000007</v>
      </c>
      <c r="K327" s="199">
        <f>'Приложение 3'!L419</f>
        <v>9979.7000000000007</v>
      </c>
    </row>
    <row r="328" spans="1:11" ht="24">
      <c r="A328" s="200" t="s">
        <v>190</v>
      </c>
      <c r="B328" s="197" t="s">
        <v>99</v>
      </c>
      <c r="C328" s="197" t="s">
        <v>77</v>
      </c>
      <c r="D328" s="220" t="s">
        <v>77</v>
      </c>
      <c r="E328" s="220" t="s">
        <v>258</v>
      </c>
      <c r="F328" s="220" t="s">
        <v>77</v>
      </c>
      <c r="G328" s="220" t="s">
        <v>287</v>
      </c>
      <c r="H328" s="198"/>
      <c r="I328" s="199">
        <f t="shared" si="117"/>
        <v>29564.799999999999</v>
      </c>
      <c r="J328" s="199">
        <f t="shared" si="117"/>
        <v>28371.1</v>
      </c>
      <c r="K328" s="199">
        <f t="shared" si="117"/>
        <v>14101.2</v>
      </c>
    </row>
    <row r="329" spans="1:11" ht="38.25">
      <c r="A329" s="161" t="s">
        <v>144</v>
      </c>
      <c r="B329" s="197" t="s">
        <v>99</v>
      </c>
      <c r="C329" s="197" t="s">
        <v>77</v>
      </c>
      <c r="D329" s="220" t="s">
        <v>77</v>
      </c>
      <c r="E329" s="220" t="s">
        <v>258</v>
      </c>
      <c r="F329" s="220" t="s">
        <v>77</v>
      </c>
      <c r="G329" s="220" t="s">
        <v>287</v>
      </c>
      <c r="H329" s="198" t="s">
        <v>238</v>
      </c>
      <c r="I329" s="199">
        <f t="shared" si="117"/>
        <v>29564.799999999999</v>
      </c>
      <c r="J329" s="199">
        <f t="shared" si="117"/>
        <v>28371.1</v>
      </c>
      <c r="K329" s="199">
        <f t="shared" si="117"/>
        <v>14101.2</v>
      </c>
    </row>
    <row r="330" spans="1:11">
      <c r="A330" s="200" t="s">
        <v>186</v>
      </c>
      <c r="B330" s="197" t="s">
        <v>99</v>
      </c>
      <c r="C330" s="197" t="s">
        <v>77</v>
      </c>
      <c r="D330" s="220" t="s">
        <v>77</v>
      </c>
      <c r="E330" s="220" t="s">
        <v>258</v>
      </c>
      <c r="F330" s="220" t="s">
        <v>77</v>
      </c>
      <c r="G330" s="220" t="s">
        <v>287</v>
      </c>
      <c r="H330" s="198" t="s">
        <v>246</v>
      </c>
      <c r="I330" s="199">
        <f>'Приложение 3'!J422</f>
        <v>29564.799999999999</v>
      </c>
      <c r="J330" s="199">
        <f>'Приложение 3'!K422</f>
        <v>28371.1</v>
      </c>
      <c r="K330" s="199">
        <f>'Приложение 3'!L422</f>
        <v>14101.2</v>
      </c>
    </row>
    <row r="331" spans="1:11" ht="180">
      <c r="A331" s="208" t="s">
        <v>53</v>
      </c>
      <c r="B331" s="197" t="s">
        <v>99</v>
      </c>
      <c r="C331" s="197" t="s">
        <v>77</v>
      </c>
      <c r="D331" s="220" t="s">
        <v>77</v>
      </c>
      <c r="E331" s="220" t="s">
        <v>258</v>
      </c>
      <c r="F331" s="220" t="s">
        <v>77</v>
      </c>
      <c r="G331" s="220" t="s">
        <v>288</v>
      </c>
      <c r="H331" s="198"/>
      <c r="I331" s="205">
        <f t="shared" ref="I331:K332" si="122">I332</f>
        <v>155199.29999999999</v>
      </c>
      <c r="J331" s="205">
        <f t="shared" si="122"/>
        <v>130950.7</v>
      </c>
      <c r="K331" s="205">
        <f t="shared" si="122"/>
        <v>147501.79999999999</v>
      </c>
    </row>
    <row r="332" spans="1:11" ht="38.25">
      <c r="A332" s="161" t="s">
        <v>144</v>
      </c>
      <c r="B332" s="197" t="s">
        <v>99</v>
      </c>
      <c r="C332" s="197" t="s">
        <v>77</v>
      </c>
      <c r="D332" s="220" t="s">
        <v>77</v>
      </c>
      <c r="E332" s="220" t="s">
        <v>258</v>
      </c>
      <c r="F332" s="220" t="s">
        <v>77</v>
      </c>
      <c r="G332" s="220" t="s">
        <v>288</v>
      </c>
      <c r="H332" s="198" t="s">
        <v>238</v>
      </c>
      <c r="I332" s="205">
        <f t="shared" si="122"/>
        <v>155199.29999999999</v>
      </c>
      <c r="J332" s="205">
        <f t="shared" si="122"/>
        <v>130950.7</v>
      </c>
      <c r="K332" s="205">
        <f t="shared" si="122"/>
        <v>147501.79999999999</v>
      </c>
    </row>
    <row r="333" spans="1:11">
      <c r="A333" s="200" t="s">
        <v>186</v>
      </c>
      <c r="B333" s="197" t="s">
        <v>99</v>
      </c>
      <c r="C333" s="197" t="s">
        <v>77</v>
      </c>
      <c r="D333" s="220" t="s">
        <v>77</v>
      </c>
      <c r="E333" s="220" t="s">
        <v>258</v>
      </c>
      <c r="F333" s="220" t="s">
        <v>77</v>
      </c>
      <c r="G333" s="220" t="s">
        <v>288</v>
      </c>
      <c r="H333" s="198" t="s">
        <v>246</v>
      </c>
      <c r="I333" s="205">
        <f>'Приложение 3'!J425</f>
        <v>155199.29999999999</v>
      </c>
      <c r="J333" s="205">
        <f>'Приложение 3'!K425</f>
        <v>130950.7</v>
      </c>
      <c r="K333" s="205">
        <f>'Приложение 3'!L425</f>
        <v>147501.79999999999</v>
      </c>
    </row>
    <row r="334" spans="1:11" ht="60">
      <c r="A334" s="200" t="s">
        <v>463</v>
      </c>
      <c r="B334" s="197" t="s">
        <v>99</v>
      </c>
      <c r="C334" s="197" t="s">
        <v>77</v>
      </c>
      <c r="D334" s="220" t="s">
        <v>77</v>
      </c>
      <c r="E334" s="220" t="s">
        <v>258</v>
      </c>
      <c r="F334" s="220" t="s">
        <v>77</v>
      </c>
      <c r="G334" s="220" t="s">
        <v>289</v>
      </c>
      <c r="H334" s="198"/>
      <c r="I334" s="199">
        <f t="shared" ref="I334:K335" si="123">I335</f>
        <v>8389.1</v>
      </c>
      <c r="J334" s="199">
        <f t="shared" si="123"/>
        <v>8257</v>
      </c>
      <c r="K334" s="199">
        <f t="shared" si="123"/>
        <v>8257</v>
      </c>
    </row>
    <row r="335" spans="1:11" ht="38.25">
      <c r="A335" s="161" t="s">
        <v>144</v>
      </c>
      <c r="B335" s="197" t="s">
        <v>99</v>
      </c>
      <c r="C335" s="197" t="s">
        <v>77</v>
      </c>
      <c r="D335" s="220" t="s">
        <v>77</v>
      </c>
      <c r="E335" s="220" t="s">
        <v>258</v>
      </c>
      <c r="F335" s="220" t="s">
        <v>77</v>
      </c>
      <c r="G335" s="220" t="s">
        <v>289</v>
      </c>
      <c r="H335" s="198" t="s">
        <v>238</v>
      </c>
      <c r="I335" s="199">
        <f t="shared" si="123"/>
        <v>8389.1</v>
      </c>
      <c r="J335" s="199">
        <f t="shared" si="123"/>
        <v>8257</v>
      </c>
      <c r="K335" s="199">
        <f t="shared" si="123"/>
        <v>8257</v>
      </c>
    </row>
    <row r="336" spans="1:11" ht="12.75" customHeight="1">
      <c r="A336" s="200" t="s">
        <v>186</v>
      </c>
      <c r="B336" s="197" t="s">
        <v>99</v>
      </c>
      <c r="C336" s="197" t="s">
        <v>77</v>
      </c>
      <c r="D336" s="220" t="s">
        <v>77</v>
      </c>
      <c r="E336" s="220" t="s">
        <v>258</v>
      </c>
      <c r="F336" s="220" t="s">
        <v>77</v>
      </c>
      <c r="G336" s="220" t="s">
        <v>289</v>
      </c>
      <c r="H336" s="198" t="s">
        <v>246</v>
      </c>
      <c r="I336" s="199">
        <f>'Приложение 3'!J428</f>
        <v>8389.1</v>
      </c>
      <c r="J336" s="199">
        <f>'Приложение 3'!K428</f>
        <v>8257</v>
      </c>
      <c r="K336" s="199">
        <f>'Приложение 3'!L428</f>
        <v>8257</v>
      </c>
    </row>
    <row r="337" spans="1:11" ht="27.75" customHeight="1">
      <c r="A337" s="161" t="s">
        <v>420</v>
      </c>
      <c r="B337" s="197" t="s">
        <v>99</v>
      </c>
      <c r="C337" s="197" t="s">
        <v>77</v>
      </c>
      <c r="D337" s="220" t="s">
        <v>77</v>
      </c>
      <c r="E337" s="220" t="s">
        <v>258</v>
      </c>
      <c r="F337" s="169" t="s">
        <v>421</v>
      </c>
      <c r="G337" s="220"/>
      <c r="H337" s="198"/>
      <c r="I337" s="199">
        <f t="shared" ref="I337:K339" si="124">I338</f>
        <v>1707.7</v>
      </c>
      <c r="J337" s="199">
        <f t="shared" si="124"/>
        <v>1707.7</v>
      </c>
      <c r="K337" s="199">
        <f t="shared" si="124"/>
        <v>1992.9</v>
      </c>
    </row>
    <row r="338" spans="1:11" ht="37.5" customHeight="1">
      <c r="A338" s="161" t="s">
        <v>422</v>
      </c>
      <c r="B338" s="197" t="s">
        <v>99</v>
      </c>
      <c r="C338" s="197" t="s">
        <v>77</v>
      </c>
      <c r="D338" s="220" t="s">
        <v>77</v>
      </c>
      <c r="E338" s="220" t="s">
        <v>258</v>
      </c>
      <c r="F338" s="169" t="s">
        <v>421</v>
      </c>
      <c r="G338" s="169" t="s">
        <v>423</v>
      </c>
      <c r="H338" s="198"/>
      <c r="I338" s="199">
        <f t="shared" si="124"/>
        <v>1707.7</v>
      </c>
      <c r="J338" s="199">
        <f t="shared" si="124"/>
        <v>1707.7</v>
      </c>
      <c r="K338" s="199">
        <f t="shared" si="124"/>
        <v>1992.9</v>
      </c>
    </row>
    <row r="339" spans="1:11" ht="12.75" customHeight="1">
      <c r="A339" s="161" t="s">
        <v>144</v>
      </c>
      <c r="B339" s="197" t="s">
        <v>99</v>
      </c>
      <c r="C339" s="197" t="s">
        <v>77</v>
      </c>
      <c r="D339" s="220" t="s">
        <v>77</v>
      </c>
      <c r="E339" s="220" t="s">
        <v>258</v>
      </c>
      <c r="F339" s="169" t="s">
        <v>421</v>
      </c>
      <c r="G339" s="169" t="s">
        <v>423</v>
      </c>
      <c r="H339" s="198" t="s">
        <v>238</v>
      </c>
      <c r="I339" s="199">
        <f>I340</f>
        <v>1707.7</v>
      </c>
      <c r="J339" s="199">
        <f t="shared" si="124"/>
        <v>1707.7</v>
      </c>
      <c r="K339" s="199">
        <f t="shared" si="124"/>
        <v>1992.9</v>
      </c>
    </row>
    <row r="340" spans="1:11" ht="12.75" customHeight="1">
      <c r="A340" s="200" t="s">
        <v>186</v>
      </c>
      <c r="B340" s="197" t="s">
        <v>99</v>
      </c>
      <c r="C340" s="197" t="s">
        <v>77</v>
      </c>
      <c r="D340" s="220" t="s">
        <v>77</v>
      </c>
      <c r="E340" s="220" t="s">
        <v>258</v>
      </c>
      <c r="F340" s="169" t="s">
        <v>421</v>
      </c>
      <c r="G340" s="169" t="s">
        <v>423</v>
      </c>
      <c r="H340" s="198" t="s">
        <v>246</v>
      </c>
      <c r="I340" s="199">
        <f>'Приложение 3'!J432</f>
        <v>1707.7</v>
      </c>
      <c r="J340" s="199">
        <f>'Приложение 3'!K432</f>
        <v>1707.7</v>
      </c>
      <c r="K340" s="199">
        <f>'Приложение 3'!L432</f>
        <v>1992.9</v>
      </c>
    </row>
    <row r="341" spans="1:11" ht="18" customHeight="1">
      <c r="A341" s="202" t="s">
        <v>192</v>
      </c>
      <c r="B341" s="197" t="s">
        <v>99</v>
      </c>
      <c r="C341" s="197" t="s">
        <v>106</v>
      </c>
      <c r="D341" s="220"/>
      <c r="E341" s="220"/>
      <c r="F341" s="220"/>
      <c r="G341" s="220"/>
      <c r="H341" s="198"/>
      <c r="I341" s="199">
        <f>I342+I351</f>
        <v>29987.200000000001</v>
      </c>
      <c r="J341" s="199">
        <f>J342+J351</f>
        <v>27181.7</v>
      </c>
      <c r="K341" s="199">
        <f>K342+K351</f>
        <v>18675.3</v>
      </c>
    </row>
    <row r="342" spans="1:11" ht="36">
      <c r="A342" s="200" t="s">
        <v>470</v>
      </c>
      <c r="B342" s="197" t="s">
        <v>99</v>
      </c>
      <c r="C342" s="197" t="s">
        <v>106</v>
      </c>
      <c r="D342" s="220" t="s">
        <v>77</v>
      </c>
      <c r="E342" s="220" t="s">
        <v>258</v>
      </c>
      <c r="F342" s="220"/>
      <c r="G342" s="220"/>
      <c r="H342" s="198"/>
      <c r="I342" s="199">
        <f>I343+I347</f>
        <v>19286.2</v>
      </c>
      <c r="J342" s="199">
        <f>J343+J347</f>
        <v>17958.7</v>
      </c>
      <c r="K342" s="199">
        <f>K343+K347</f>
        <v>13452.3</v>
      </c>
    </row>
    <row r="343" spans="1:11" ht="24">
      <c r="A343" s="200" t="s">
        <v>193</v>
      </c>
      <c r="B343" s="197" t="s">
        <v>99</v>
      </c>
      <c r="C343" s="197" t="s">
        <v>106</v>
      </c>
      <c r="D343" s="220" t="s">
        <v>77</v>
      </c>
      <c r="E343" s="220" t="s">
        <v>258</v>
      </c>
      <c r="F343" s="220" t="s">
        <v>106</v>
      </c>
      <c r="G343" s="220"/>
      <c r="H343" s="198"/>
      <c r="I343" s="199">
        <f>I344</f>
        <v>2987.9</v>
      </c>
      <c r="J343" s="199">
        <f t="shared" ref="J343:K343" si="125">J344</f>
        <v>1970</v>
      </c>
      <c r="K343" s="199">
        <f t="shared" si="125"/>
        <v>1370</v>
      </c>
    </row>
    <row r="344" spans="1:11">
      <c r="A344" s="200" t="s">
        <v>194</v>
      </c>
      <c r="B344" s="197" t="s">
        <v>99</v>
      </c>
      <c r="C344" s="197" t="s">
        <v>106</v>
      </c>
      <c r="D344" s="220" t="s">
        <v>77</v>
      </c>
      <c r="E344" s="220" t="s">
        <v>258</v>
      </c>
      <c r="F344" s="220" t="s">
        <v>106</v>
      </c>
      <c r="G344" s="220" t="s">
        <v>290</v>
      </c>
      <c r="H344" s="198" t="s">
        <v>0</v>
      </c>
      <c r="I344" s="199">
        <f t="shared" ref="I344:K345" si="126">I345</f>
        <v>2987.9</v>
      </c>
      <c r="J344" s="199">
        <f t="shared" si="126"/>
        <v>1970</v>
      </c>
      <c r="K344" s="199">
        <f t="shared" si="126"/>
        <v>1370</v>
      </c>
    </row>
    <row r="345" spans="1:11" ht="38.25">
      <c r="A345" s="161" t="s">
        <v>144</v>
      </c>
      <c r="B345" s="197" t="s">
        <v>99</v>
      </c>
      <c r="C345" s="197" t="s">
        <v>106</v>
      </c>
      <c r="D345" s="220" t="s">
        <v>77</v>
      </c>
      <c r="E345" s="220" t="s">
        <v>258</v>
      </c>
      <c r="F345" s="220" t="s">
        <v>106</v>
      </c>
      <c r="G345" s="220" t="s">
        <v>290</v>
      </c>
      <c r="H345" s="198" t="s">
        <v>238</v>
      </c>
      <c r="I345" s="199">
        <f t="shared" si="126"/>
        <v>2987.9</v>
      </c>
      <c r="J345" s="199">
        <f t="shared" si="126"/>
        <v>1970</v>
      </c>
      <c r="K345" s="199">
        <f t="shared" si="126"/>
        <v>1370</v>
      </c>
    </row>
    <row r="346" spans="1:11">
      <c r="A346" s="200" t="s">
        <v>186</v>
      </c>
      <c r="B346" s="197" t="s">
        <v>99</v>
      </c>
      <c r="C346" s="197" t="s">
        <v>106</v>
      </c>
      <c r="D346" s="220" t="s">
        <v>77</v>
      </c>
      <c r="E346" s="220" t="s">
        <v>258</v>
      </c>
      <c r="F346" s="220" t="s">
        <v>106</v>
      </c>
      <c r="G346" s="220" t="s">
        <v>290</v>
      </c>
      <c r="H346" s="198" t="s">
        <v>246</v>
      </c>
      <c r="I346" s="199">
        <f>'Приложение 3'!J438</f>
        <v>2987.9</v>
      </c>
      <c r="J346" s="199">
        <f>'Приложение 3'!K438</f>
        <v>1970</v>
      </c>
      <c r="K346" s="199">
        <f>'Приложение 3'!L438</f>
        <v>1370</v>
      </c>
    </row>
    <row r="347" spans="1:11" ht="24">
      <c r="A347" s="200" t="s">
        <v>195</v>
      </c>
      <c r="B347" s="197" t="s">
        <v>99</v>
      </c>
      <c r="C347" s="197" t="s">
        <v>106</v>
      </c>
      <c r="D347" s="220" t="s">
        <v>77</v>
      </c>
      <c r="E347" s="220" t="s">
        <v>258</v>
      </c>
      <c r="F347" s="220" t="s">
        <v>82</v>
      </c>
      <c r="G347" s="220"/>
      <c r="H347" s="197"/>
      <c r="I347" s="199">
        <f>I349</f>
        <v>16298.3</v>
      </c>
      <c r="J347" s="199">
        <f>J349</f>
        <v>15988.7</v>
      </c>
      <c r="K347" s="199">
        <f>K349</f>
        <v>12082.3</v>
      </c>
    </row>
    <row r="348" spans="1:11">
      <c r="A348" s="200" t="s">
        <v>194</v>
      </c>
      <c r="B348" s="197" t="s">
        <v>99</v>
      </c>
      <c r="C348" s="197" t="s">
        <v>106</v>
      </c>
      <c r="D348" s="220" t="s">
        <v>77</v>
      </c>
      <c r="E348" s="220" t="s">
        <v>258</v>
      </c>
      <c r="F348" s="220" t="s">
        <v>82</v>
      </c>
      <c r="G348" s="220" t="s">
        <v>290</v>
      </c>
      <c r="H348" s="197"/>
      <c r="I348" s="199">
        <f t="shared" ref="I348:K349" si="127">I349</f>
        <v>16298.3</v>
      </c>
      <c r="J348" s="199">
        <f t="shared" si="127"/>
        <v>15988.7</v>
      </c>
      <c r="K348" s="199">
        <f t="shared" si="127"/>
        <v>12082.3</v>
      </c>
    </row>
    <row r="349" spans="1:11" ht="38.25">
      <c r="A349" s="161" t="s">
        <v>144</v>
      </c>
      <c r="B349" s="197" t="s">
        <v>99</v>
      </c>
      <c r="C349" s="197" t="s">
        <v>106</v>
      </c>
      <c r="D349" s="220" t="s">
        <v>77</v>
      </c>
      <c r="E349" s="220" t="s">
        <v>258</v>
      </c>
      <c r="F349" s="220" t="s">
        <v>82</v>
      </c>
      <c r="G349" s="220" t="s">
        <v>290</v>
      </c>
      <c r="H349" s="198" t="s">
        <v>238</v>
      </c>
      <c r="I349" s="199">
        <f t="shared" si="127"/>
        <v>16298.3</v>
      </c>
      <c r="J349" s="199">
        <f t="shared" si="127"/>
        <v>15988.7</v>
      </c>
      <c r="K349" s="199">
        <f t="shared" si="127"/>
        <v>12082.3</v>
      </c>
    </row>
    <row r="350" spans="1:11">
      <c r="A350" s="200" t="s">
        <v>186</v>
      </c>
      <c r="B350" s="197" t="s">
        <v>99</v>
      </c>
      <c r="C350" s="197" t="s">
        <v>106</v>
      </c>
      <c r="D350" s="220" t="s">
        <v>77</v>
      </c>
      <c r="E350" s="220" t="s">
        <v>258</v>
      </c>
      <c r="F350" s="220" t="s">
        <v>82</v>
      </c>
      <c r="G350" s="220" t="s">
        <v>290</v>
      </c>
      <c r="H350" s="198" t="s">
        <v>246</v>
      </c>
      <c r="I350" s="199">
        <f>'Приложение 3'!J442</f>
        <v>16298.3</v>
      </c>
      <c r="J350" s="199">
        <f>'Приложение 3'!K442</f>
        <v>15988.7</v>
      </c>
      <c r="K350" s="199">
        <f>'Приложение 3'!L442</f>
        <v>12082.3</v>
      </c>
    </row>
    <row r="351" spans="1:11" ht="36">
      <c r="A351" s="200" t="s">
        <v>156</v>
      </c>
      <c r="B351" s="197" t="s">
        <v>99</v>
      </c>
      <c r="C351" s="197" t="s">
        <v>106</v>
      </c>
      <c r="D351" s="220" t="s">
        <v>98</v>
      </c>
      <c r="E351" s="220" t="s">
        <v>258</v>
      </c>
      <c r="F351" s="220"/>
      <c r="G351" s="220"/>
      <c r="H351" s="198"/>
      <c r="I351" s="199">
        <f t="shared" ref="I351:K355" si="128">I352</f>
        <v>10701</v>
      </c>
      <c r="J351" s="199">
        <f t="shared" si="128"/>
        <v>9223</v>
      </c>
      <c r="K351" s="199">
        <f t="shared" si="128"/>
        <v>5223</v>
      </c>
    </row>
    <row r="352" spans="1:11" ht="24">
      <c r="A352" s="200" t="s">
        <v>196</v>
      </c>
      <c r="B352" s="197" t="s">
        <v>99</v>
      </c>
      <c r="C352" s="197" t="s">
        <v>106</v>
      </c>
      <c r="D352" s="220" t="s">
        <v>98</v>
      </c>
      <c r="E352" s="220" t="s">
        <v>11</v>
      </c>
      <c r="F352" s="220"/>
      <c r="G352" s="220"/>
      <c r="H352" s="198"/>
      <c r="I352" s="199">
        <f>I353</f>
        <v>10701</v>
      </c>
      <c r="J352" s="199">
        <f t="shared" si="128"/>
        <v>9223</v>
      </c>
      <c r="K352" s="199">
        <f t="shared" si="128"/>
        <v>5223</v>
      </c>
    </row>
    <row r="353" spans="1:11" ht="72">
      <c r="A353" s="200" t="s">
        <v>197</v>
      </c>
      <c r="B353" s="197" t="s">
        <v>99</v>
      </c>
      <c r="C353" s="197" t="s">
        <v>106</v>
      </c>
      <c r="D353" s="220" t="s">
        <v>98</v>
      </c>
      <c r="E353" s="220" t="s">
        <v>11</v>
      </c>
      <c r="F353" s="220" t="s">
        <v>75</v>
      </c>
      <c r="G353" s="220"/>
      <c r="H353" s="198"/>
      <c r="I353" s="199">
        <f>I354</f>
        <v>10701</v>
      </c>
      <c r="J353" s="199">
        <f t="shared" si="128"/>
        <v>9223</v>
      </c>
      <c r="K353" s="199">
        <f t="shared" si="128"/>
        <v>5223</v>
      </c>
    </row>
    <row r="354" spans="1:11">
      <c r="A354" s="200" t="s">
        <v>198</v>
      </c>
      <c r="B354" s="197" t="s">
        <v>99</v>
      </c>
      <c r="C354" s="197" t="s">
        <v>106</v>
      </c>
      <c r="D354" s="220" t="s">
        <v>98</v>
      </c>
      <c r="E354" s="220" t="s">
        <v>11</v>
      </c>
      <c r="F354" s="220" t="s">
        <v>75</v>
      </c>
      <c r="G354" s="220" t="s">
        <v>290</v>
      </c>
      <c r="H354" s="198"/>
      <c r="I354" s="199">
        <f t="shared" si="128"/>
        <v>10701</v>
      </c>
      <c r="J354" s="199">
        <f t="shared" si="128"/>
        <v>9223</v>
      </c>
      <c r="K354" s="199">
        <f t="shared" si="128"/>
        <v>5223</v>
      </c>
    </row>
    <row r="355" spans="1:11" ht="38.25">
      <c r="A355" s="161" t="s">
        <v>144</v>
      </c>
      <c r="B355" s="197" t="s">
        <v>99</v>
      </c>
      <c r="C355" s="197" t="s">
        <v>106</v>
      </c>
      <c r="D355" s="220" t="s">
        <v>98</v>
      </c>
      <c r="E355" s="220" t="s">
        <v>11</v>
      </c>
      <c r="F355" s="220" t="s">
        <v>75</v>
      </c>
      <c r="G355" s="220" t="s">
        <v>290</v>
      </c>
      <c r="H355" s="198" t="s">
        <v>238</v>
      </c>
      <c r="I355" s="199">
        <f t="shared" si="128"/>
        <v>10701</v>
      </c>
      <c r="J355" s="199">
        <f t="shared" si="128"/>
        <v>9223</v>
      </c>
      <c r="K355" s="199">
        <f t="shared" si="128"/>
        <v>5223</v>
      </c>
    </row>
    <row r="356" spans="1:11">
      <c r="A356" s="200" t="s">
        <v>186</v>
      </c>
      <c r="B356" s="197" t="s">
        <v>99</v>
      </c>
      <c r="C356" s="197" t="s">
        <v>106</v>
      </c>
      <c r="D356" s="220" t="s">
        <v>98</v>
      </c>
      <c r="E356" s="220" t="s">
        <v>11</v>
      </c>
      <c r="F356" s="220" t="s">
        <v>75</v>
      </c>
      <c r="G356" s="220" t="s">
        <v>290</v>
      </c>
      <c r="H356" s="198" t="s">
        <v>246</v>
      </c>
      <c r="I356" s="199">
        <f>'Приложение 3'!J448</f>
        <v>10701</v>
      </c>
      <c r="J356" s="199">
        <f>'Приложение 3'!K448</f>
        <v>9223</v>
      </c>
      <c r="K356" s="199">
        <f>'Приложение 3'!L448</f>
        <v>5223</v>
      </c>
    </row>
    <row r="357" spans="1:11">
      <c r="A357" s="200" t="s">
        <v>199</v>
      </c>
      <c r="B357" s="197" t="s">
        <v>99</v>
      </c>
      <c r="C357" s="197" t="s">
        <v>99</v>
      </c>
      <c r="D357" s="220"/>
      <c r="E357" s="220"/>
      <c r="F357" s="220"/>
      <c r="G357" s="220"/>
      <c r="H357" s="198"/>
      <c r="I357" s="199">
        <f>I358</f>
        <v>79.7</v>
      </c>
      <c r="J357" s="199">
        <f t="shared" ref="J357:K357" si="129">J358</f>
        <v>82.8</v>
      </c>
      <c r="K357" s="199">
        <f t="shared" si="129"/>
        <v>82.8</v>
      </c>
    </row>
    <row r="358" spans="1:11" ht="36">
      <c r="A358" s="223" t="s">
        <v>156</v>
      </c>
      <c r="B358" s="197" t="s">
        <v>99</v>
      </c>
      <c r="C358" s="197" t="s">
        <v>99</v>
      </c>
      <c r="D358" s="220" t="s">
        <v>98</v>
      </c>
      <c r="E358" s="220" t="s">
        <v>258</v>
      </c>
      <c r="F358" s="220"/>
      <c r="G358" s="220"/>
      <c r="H358" s="198"/>
      <c r="I358" s="199">
        <f>I359</f>
        <v>79.7</v>
      </c>
      <c r="J358" s="199">
        <f t="shared" ref="J358:K358" si="130">J359</f>
        <v>82.8</v>
      </c>
      <c r="K358" s="199">
        <f t="shared" si="130"/>
        <v>82.8</v>
      </c>
    </row>
    <row r="359" spans="1:11" ht="48">
      <c r="A359" s="224" t="s">
        <v>202</v>
      </c>
      <c r="B359" s="197" t="s">
        <v>99</v>
      </c>
      <c r="C359" s="197" t="s">
        <v>99</v>
      </c>
      <c r="D359" s="220" t="s">
        <v>98</v>
      </c>
      <c r="E359" s="220" t="s">
        <v>14</v>
      </c>
      <c r="F359" s="220"/>
      <c r="G359" s="220"/>
      <c r="H359" s="198"/>
      <c r="I359" s="199">
        <f t="shared" ref="I359:K362" si="131">I360</f>
        <v>79.7</v>
      </c>
      <c r="J359" s="199">
        <f t="shared" si="131"/>
        <v>82.8</v>
      </c>
      <c r="K359" s="199">
        <f t="shared" si="131"/>
        <v>82.8</v>
      </c>
    </row>
    <row r="360" spans="1:11" ht="36">
      <c r="A360" s="200" t="s">
        <v>203</v>
      </c>
      <c r="B360" s="197" t="s">
        <v>99</v>
      </c>
      <c r="C360" s="197" t="s">
        <v>99</v>
      </c>
      <c r="D360" s="220" t="s">
        <v>98</v>
      </c>
      <c r="E360" s="220" t="s">
        <v>14</v>
      </c>
      <c r="F360" s="220" t="s">
        <v>75</v>
      </c>
      <c r="G360" s="220"/>
      <c r="H360" s="198"/>
      <c r="I360" s="199">
        <f t="shared" si="131"/>
        <v>79.7</v>
      </c>
      <c r="J360" s="199">
        <f t="shared" si="131"/>
        <v>82.8</v>
      </c>
      <c r="K360" s="199">
        <f t="shared" si="131"/>
        <v>82.8</v>
      </c>
    </row>
    <row r="361" spans="1:11">
      <c r="A361" s="200" t="s">
        <v>204</v>
      </c>
      <c r="B361" s="197" t="s">
        <v>99</v>
      </c>
      <c r="C361" s="197" t="s">
        <v>99</v>
      </c>
      <c r="D361" s="220" t="s">
        <v>98</v>
      </c>
      <c r="E361" s="220" t="s">
        <v>14</v>
      </c>
      <c r="F361" s="220" t="s">
        <v>75</v>
      </c>
      <c r="G361" s="220" t="s">
        <v>293</v>
      </c>
      <c r="H361" s="198"/>
      <c r="I361" s="199">
        <f t="shared" si="131"/>
        <v>79.7</v>
      </c>
      <c r="J361" s="199">
        <f t="shared" si="131"/>
        <v>82.8</v>
      </c>
      <c r="K361" s="199">
        <f t="shared" si="131"/>
        <v>82.8</v>
      </c>
    </row>
    <row r="362" spans="1:11" ht="36">
      <c r="A362" s="200" t="s">
        <v>86</v>
      </c>
      <c r="B362" s="197" t="s">
        <v>99</v>
      </c>
      <c r="C362" s="197" t="s">
        <v>99</v>
      </c>
      <c r="D362" s="220" t="s">
        <v>98</v>
      </c>
      <c r="E362" s="220" t="s">
        <v>14</v>
      </c>
      <c r="F362" s="220" t="s">
        <v>75</v>
      </c>
      <c r="G362" s="220" t="s">
        <v>293</v>
      </c>
      <c r="H362" s="198" t="s">
        <v>227</v>
      </c>
      <c r="I362" s="199">
        <f t="shared" si="131"/>
        <v>79.7</v>
      </c>
      <c r="J362" s="199">
        <f>J363</f>
        <v>82.8</v>
      </c>
      <c r="K362" s="199">
        <f>K363</f>
        <v>82.8</v>
      </c>
    </row>
    <row r="363" spans="1:11" ht="36">
      <c r="A363" s="200" t="s">
        <v>87</v>
      </c>
      <c r="B363" s="197" t="s">
        <v>99</v>
      </c>
      <c r="C363" s="197" t="s">
        <v>99</v>
      </c>
      <c r="D363" s="220" t="s">
        <v>98</v>
      </c>
      <c r="E363" s="220" t="s">
        <v>14</v>
      </c>
      <c r="F363" s="220" t="s">
        <v>75</v>
      </c>
      <c r="G363" s="220" t="s">
        <v>293</v>
      </c>
      <c r="H363" s="198" t="s">
        <v>228</v>
      </c>
      <c r="I363" s="199">
        <f>'Приложение 3'!J455</f>
        <v>79.7</v>
      </c>
      <c r="J363" s="199">
        <f>'Приложение 3'!K455</f>
        <v>82.8</v>
      </c>
      <c r="K363" s="199">
        <f>'Приложение 3'!L455</f>
        <v>82.8</v>
      </c>
    </row>
    <row r="364" spans="1:11">
      <c r="A364" s="200" t="s">
        <v>205</v>
      </c>
      <c r="B364" s="197" t="s">
        <v>99</v>
      </c>
      <c r="C364" s="197" t="s">
        <v>116</v>
      </c>
      <c r="D364" s="220"/>
      <c r="E364" s="220"/>
      <c r="F364" s="220"/>
      <c r="G364" s="220"/>
      <c r="H364" s="198"/>
      <c r="I364" s="199">
        <f t="shared" ref="I364:K366" si="132">I365</f>
        <v>4569.8</v>
      </c>
      <c r="J364" s="199">
        <f t="shared" si="132"/>
        <v>4180.8</v>
      </c>
      <c r="K364" s="199">
        <f t="shared" si="132"/>
        <v>3580.8</v>
      </c>
    </row>
    <row r="365" spans="1:11" ht="36">
      <c r="A365" s="200" t="s">
        <v>470</v>
      </c>
      <c r="B365" s="197" t="s">
        <v>99</v>
      </c>
      <c r="C365" s="197" t="s">
        <v>116</v>
      </c>
      <c r="D365" s="220" t="s">
        <v>77</v>
      </c>
      <c r="E365" s="220" t="s">
        <v>258</v>
      </c>
      <c r="F365" s="220"/>
      <c r="G365" s="220"/>
      <c r="H365" s="198"/>
      <c r="I365" s="199">
        <f>I366+I374</f>
        <v>4569.8</v>
      </c>
      <c r="J365" s="199">
        <f>J366+J374</f>
        <v>4180.8</v>
      </c>
      <c r="K365" s="199">
        <f>K366+K374</f>
        <v>3580.8</v>
      </c>
    </row>
    <row r="366" spans="1:11" ht="84">
      <c r="A366" s="200" t="s">
        <v>206</v>
      </c>
      <c r="B366" s="197" t="s">
        <v>99</v>
      </c>
      <c r="C366" s="197" t="s">
        <v>116</v>
      </c>
      <c r="D366" s="220" t="s">
        <v>77</v>
      </c>
      <c r="E366" s="220" t="s">
        <v>258</v>
      </c>
      <c r="F366" s="220" t="s">
        <v>148</v>
      </c>
      <c r="G366" s="220"/>
      <c r="H366" s="198"/>
      <c r="I366" s="199">
        <f t="shared" si="132"/>
        <v>2478.5</v>
      </c>
      <c r="J366" s="199">
        <f t="shared" si="132"/>
        <v>2085</v>
      </c>
      <c r="K366" s="199">
        <f t="shared" si="132"/>
        <v>1485</v>
      </c>
    </row>
    <row r="367" spans="1:11" ht="60">
      <c r="A367" s="202" t="s">
        <v>207</v>
      </c>
      <c r="B367" s="197" t="s">
        <v>99</v>
      </c>
      <c r="C367" s="197" t="s">
        <v>116</v>
      </c>
      <c r="D367" s="220" t="s">
        <v>77</v>
      </c>
      <c r="E367" s="220" t="s">
        <v>258</v>
      </c>
      <c r="F367" s="220" t="s">
        <v>148</v>
      </c>
      <c r="G367" s="220" t="s">
        <v>294</v>
      </c>
      <c r="H367" s="198"/>
      <c r="I367" s="199">
        <f>I368+I370+I372</f>
        <v>2478.5</v>
      </c>
      <c r="J367" s="199">
        <f t="shared" ref="J367:K367" si="133">J368+J370+J372</f>
        <v>2085</v>
      </c>
      <c r="K367" s="199">
        <f t="shared" si="133"/>
        <v>1485</v>
      </c>
    </row>
    <row r="368" spans="1:11" ht="72">
      <c r="A368" s="200" t="s">
        <v>80</v>
      </c>
      <c r="B368" s="197" t="s">
        <v>99</v>
      </c>
      <c r="C368" s="197" t="s">
        <v>116</v>
      </c>
      <c r="D368" s="220" t="s">
        <v>77</v>
      </c>
      <c r="E368" s="220" t="s">
        <v>258</v>
      </c>
      <c r="F368" s="220" t="s">
        <v>148</v>
      </c>
      <c r="G368" s="220" t="s">
        <v>294</v>
      </c>
      <c r="H368" s="198" t="s">
        <v>225</v>
      </c>
      <c r="I368" s="199">
        <f>I369</f>
        <v>2192.5</v>
      </c>
      <c r="J368" s="199">
        <f>J369</f>
        <v>1787</v>
      </c>
      <c r="K368" s="199">
        <f>K369</f>
        <v>1287</v>
      </c>
    </row>
    <row r="369" spans="1:11" ht="24">
      <c r="A369" s="200" t="s">
        <v>177</v>
      </c>
      <c r="B369" s="197" t="s">
        <v>99</v>
      </c>
      <c r="C369" s="197" t="s">
        <v>116</v>
      </c>
      <c r="D369" s="220" t="s">
        <v>77</v>
      </c>
      <c r="E369" s="220" t="s">
        <v>258</v>
      </c>
      <c r="F369" s="220" t="s">
        <v>148</v>
      </c>
      <c r="G369" s="220" t="s">
        <v>294</v>
      </c>
      <c r="H369" s="198" t="s">
        <v>245</v>
      </c>
      <c r="I369" s="199">
        <f>'Приложение 3'!J461</f>
        <v>2192.5</v>
      </c>
      <c r="J369" s="199">
        <f>'Приложение 3'!K461</f>
        <v>1787</v>
      </c>
      <c r="K369" s="199">
        <f>'Приложение 3'!L461</f>
        <v>1287</v>
      </c>
    </row>
    <row r="370" spans="1:11" ht="36">
      <c r="A370" s="200" t="s">
        <v>86</v>
      </c>
      <c r="B370" s="197" t="s">
        <v>99</v>
      </c>
      <c r="C370" s="197" t="s">
        <v>116</v>
      </c>
      <c r="D370" s="220" t="s">
        <v>77</v>
      </c>
      <c r="E370" s="220" t="s">
        <v>258</v>
      </c>
      <c r="F370" s="220" t="s">
        <v>148</v>
      </c>
      <c r="G370" s="220" t="s">
        <v>294</v>
      </c>
      <c r="H370" s="198" t="s">
        <v>227</v>
      </c>
      <c r="I370" s="199">
        <f t="shared" ref="I370:K370" si="134">I371</f>
        <v>285.89999999999998</v>
      </c>
      <c r="J370" s="199">
        <f t="shared" si="134"/>
        <v>298</v>
      </c>
      <c r="K370" s="199">
        <f t="shared" si="134"/>
        <v>198</v>
      </c>
    </row>
    <row r="371" spans="1:11" ht="36">
      <c r="A371" s="200" t="s">
        <v>87</v>
      </c>
      <c r="B371" s="197" t="s">
        <v>99</v>
      </c>
      <c r="C371" s="197" t="s">
        <v>116</v>
      </c>
      <c r="D371" s="220" t="s">
        <v>77</v>
      </c>
      <c r="E371" s="220" t="s">
        <v>258</v>
      </c>
      <c r="F371" s="220" t="s">
        <v>148</v>
      </c>
      <c r="G371" s="220" t="s">
        <v>294</v>
      </c>
      <c r="H371" s="198" t="s">
        <v>228</v>
      </c>
      <c r="I371" s="199">
        <f>'Приложение 3'!J463</f>
        <v>285.89999999999998</v>
      </c>
      <c r="J371" s="199">
        <f>'Приложение 3'!K463</f>
        <v>298</v>
      </c>
      <c r="K371" s="199">
        <f>'Приложение 3'!L463</f>
        <v>198</v>
      </c>
    </row>
    <row r="372" spans="1:11">
      <c r="A372" s="146" t="s">
        <v>93</v>
      </c>
      <c r="B372" s="197" t="s">
        <v>99</v>
      </c>
      <c r="C372" s="197" t="s">
        <v>116</v>
      </c>
      <c r="D372" s="220" t="s">
        <v>77</v>
      </c>
      <c r="E372" s="220" t="s">
        <v>258</v>
      </c>
      <c r="F372" s="220" t="s">
        <v>148</v>
      </c>
      <c r="G372" s="220" t="s">
        <v>294</v>
      </c>
      <c r="H372" s="198" t="s">
        <v>229</v>
      </c>
      <c r="I372" s="199">
        <f>I373</f>
        <v>0.1</v>
      </c>
      <c r="J372" s="199">
        <f t="shared" ref="J372:K372" si="135">J373</f>
        <v>0</v>
      </c>
      <c r="K372" s="199">
        <f t="shared" si="135"/>
        <v>0</v>
      </c>
    </row>
    <row r="373" spans="1:11">
      <c r="A373" s="146" t="s">
        <v>94</v>
      </c>
      <c r="B373" s="197" t="s">
        <v>99</v>
      </c>
      <c r="C373" s="197" t="s">
        <v>116</v>
      </c>
      <c r="D373" s="220" t="s">
        <v>77</v>
      </c>
      <c r="E373" s="220" t="s">
        <v>258</v>
      </c>
      <c r="F373" s="220" t="s">
        <v>148</v>
      </c>
      <c r="G373" s="220" t="s">
        <v>294</v>
      </c>
      <c r="H373" s="198" t="s">
        <v>230</v>
      </c>
      <c r="I373" s="199">
        <f>'Приложение 3'!J465</f>
        <v>0.1</v>
      </c>
      <c r="J373" s="199">
        <f>'Приложение 3'!K465</f>
        <v>0</v>
      </c>
      <c r="K373" s="199">
        <f>'Приложение 3'!L465</f>
        <v>0</v>
      </c>
    </row>
    <row r="374" spans="1:11" ht="24">
      <c r="A374" s="200" t="s">
        <v>200</v>
      </c>
      <c r="B374" s="197" t="s">
        <v>99</v>
      </c>
      <c r="C374" s="197" t="s">
        <v>116</v>
      </c>
      <c r="D374" s="220" t="s">
        <v>77</v>
      </c>
      <c r="E374" s="220" t="s">
        <v>258</v>
      </c>
      <c r="F374" s="220" t="s">
        <v>99</v>
      </c>
      <c r="G374" s="220"/>
      <c r="H374" s="198"/>
      <c r="I374" s="199">
        <f>I375+I378</f>
        <v>2091.3000000000002</v>
      </c>
      <c r="J374" s="199">
        <f t="shared" ref="J374:K374" si="136">J375+J378</f>
        <v>2095.8000000000002</v>
      </c>
      <c r="K374" s="199">
        <f t="shared" si="136"/>
        <v>2095.8000000000002</v>
      </c>
    </row>
    <row r="375" spans="1:11" ht="24">
      <c r="A375" s="213" t="s">
        <v>201</v>
      </c>
      <c r="B375" s="197" t="s">
        <v>99</v>
      </c>
      <c r="C375" s="197" t="s">
        <v>116</v>
      </c>
      <c r="D375" s="220" t="s">
        <v>77</v>
      </c>
      <c r="E375" s="220" t="s">
        <v>258</v>
      </c>
      <c r="F375" s="220" t="s">
        <v>99</v>
      </c>
      <c r="G375" s="220" t="s">
        <v>291</v>
      </c>
      <c r="H375" s="198"/>
      <c r="I375" s="199">
        <f t="shared" ref="I375:K376" si="137">I376</f>
        <v>113.5</v>
      </c>
      <c r="J375" s="199">
        <f t="shared" si="137"/>
        <v>118</v>
      </c>
      <c r="K375" s="199">
        <f t="shared" si="137"/>
        <v>118</v>
      </c>
    </row>
    <row r="376" spans="1:11" ht="38.25">
      <c r="A376" s="161" t="s">
        <v>144</v>
      </c>
      <c r="B376" s="197" t="s">
        <v>99</v>
      </c>
      <c r="C376" s="197" t="s">
        <v>116</v>
      </c>
      <c r="D376" s="220" t="s">
        <v>77</v>
      </c>
      <c r="E376" s="220" t="s">
        <v>258</v>
      </c>
      <c r="F376" s="220" t="s">
        <v>99</v>
      </c>
      <c r="G376" s="220" t="s">
        <v>291</v>
      </c>
      <c r="H376" s="198" t="s">
        <v>238</v>
      </c>
      <c r="I376" s="199">
        <f t="shared" si="137"/>
        <v>113.5</v>
      </c>
      <c r="J376" s="199">
        <f t="shared" si="137"/>
        <v>118</v>
      </c>
      <c r="K376" s="199">
        <f t="shared" si="137"/>
        <v>118</v>
      </c>
    </row>
    <row r="377" spans="1:11">
      <c r="A377" s="200" t="s">
        <v>186</v>
      </c>
      <c r="B377" s="197" t="s">
        <v>99</v>
      </c>
      <c r="C377" s="197" t="s">
        <v>116</v>
      </c>
      <c r="D377" s="220" t="s">
        <v>77</v>
      </c>
      <c r="E377" s="220" t="s">
        <v>258</v>
      </c>
      <c r="F377" s="220" t="s">
        <v>99</v>
      </c>
      <c r="G377" s="220" t="s">
        <v>291</v>
      </c>
      <c r="H377" s="198" t="s">
        <v>246</v>
      </c>
      <c r="I377" s="199">
        <f>'Приложение 3'!J469</f>
        <v>113.5</v>
      </c>
      <c r="J377" s="199">
        <f>'Приложение 3'!K469</f>
        <v>118</v>
      </c>
      <c r="K377" s="199">
        <f>'Приложение 3'!L469</f>
        <v>118</v>
      </c>
    </row>
    <row r="378" spans="1:11" ht="48">
      <c r="A378" s="200" t="s">
        <v>57</v>
      </c>
      <c r="B378" s="197" t="s">
        <v>99</v>
      </c>
      <c r="C378" s="197" t="s">
        <v>116</v>
      </c>
      <c r="D378" s="220" t="s">
        <v>77</v>
      </c>
      <c r="E378" s="220" t="s">
        <v>258</v>
      </c>
      <c r="F378" s="220" t="s">
        <v>99</v>
      </c>
      <c r="G378" s="220" t="s">
        <v>292</v>
      </c>
      <c r="H378" s="198"/>
      <c r="I378" s="199">
        <f t="shared" ref="I378:K379" si="138">I379</f>
        <v>1977.8</v>
      </c>
      <c r="J378" s="199">
        <f t="shared" si="138"/>
        <v>1977.8</v>
      </c>
      <c r="K378" s="199">
        <f t="shared" si="138"/>
        <v>1977.8</v>
      </c>
    </row>
    <row r="379" spans="1:11" ht="38.25">
      <c r="A379" s="161" t="s">
        <v>144</v>
      </c>
      <c r="B379" s="197" t="s">
        <v>99</v>
      </c>
      <c r="C379" s="197" t="s">
        <v>116</v>
      </c>
      <c r="D379" s="220" t="s">
        <v>77</v>
      </c>
      <c r="E379" s="220" t="s">
        <v>258</v>
      </c>
      <c r="F379" s="220" t="s">
        <v>99</v>
      </c>
      <c r="G379" s="220" t="s">
        <v>292</v>
      </c>
      <c r="H379" s="198" t="s">
        <v>238</v>
      </c>
      <c r="I379" s="199">
        <f t="shared" si="138"/>
        <v>1977.8</v>
      </c>
      <c r="J379" s="199">
        <f t="shared" si="138"/>
        <v>1977.8</v>
      </c>
      <c r="K379" s="199">
        <f t="shared" si="138"/>
        <v>1977.8</v>
      </c>
    </row>
    <row r="380" spans="1:11">
      <c r="A380" s="200" t="s">
        <v>186</v>
      </c>
      <c r="B380" s="197" t="s">
        <v>99</v>
      </c>
      <c r="C380" s="197" t="s">
        <v>116</v>
      </c>
      <c r="D380" s="220" t="s">
        <v>77</v>
      </c>
      <c r="E380" s="220" t="s">
        <v>258</v>
      </c>
      <c r="F380" s="220" t="s">
        <v>99</v>
      </c>
      <c r="G380" s="220" t="s">
        <v>292</v>
      </c>
      <c r="H380" s="198" t="s">
        <v>246</v>
      </c>
      <c r="I380" s="199">
        <f>'Приложение 3'!J472</f>
        <v>1977.8</v>
      </c>
      <c r="J380" s="199">
        <f>'Приложение 3'!K472</f>
        <v>1977.8</v>
      </c>
      <c r="K380" s="199">
        <f>'Приложение 3'!L472</f>
        <v>1977.8</v>
      </c>
    </row>
    <row r="381" spans="1:11">
      <c r="A381" s="200" t="s">
        <v>208</v>
      </c>
      <c r="B381" s="197" t="s">
        <v>114</v>
      </c>
      <c r="C381" s="197"/>
      <c r="D381" s="220"/>
      <c r="E381" s="220"/>
      <c r="F381" s="220"/>
      <c r="G381" s="220"/>
      <c r="H381" s="198"/>
      <c r="I381" s="199">
        <f>I382+I411</f>
        <v>37305.9</v>
      </c>
      <c r="J381" s="199">
        <f>J382+J411</f>
        <v>30112.7</v>
      </c>
      <c r="K381" s="199">
        <f>K382+K411</f>
        <v>23851.7</v>
      </c>
    </row>
    <row r="382" spans="1:11">
      <c r="A382" s="200" t="s">
        <v>209</v>
      </c>
      <c r="B382" s="197" t="s">
        <v>114</v>
      </c>
      <c r="C382" s="197" t="s">
        <v>75</v>
      </c>
      <c r="D382" s="220"/>
      <c r="E382" s="220"/>
      <c r="F382" s="220"/>
      <c r="G382" s="220"/>
      <c r="H382" s="198"/>
      <c r="I382" s="199">
        <f>I383</f>
        <v>33379.9</v>
      </c>
      <c r="J382" s="199">
        <f t="shared" ref="J382:K382" si="139">J383</f>
        <v>26688.2</v>
      </c>
      <c r="K382" s="199">
        <f t="shared" si="139"/>
        <v>21227.200000000001</v>
      </c>
    </row>
    <row r="383" spans="1:11" ht="36">
      <c r="A383" s="200" t="s">
        <v>156</v>
      </c>
      <c r="B383" s="197" t="s">
        <v>114</v>
      </c>
      <c r="C383" s="197" t="s">
        <v>75</v>
      </c>
      <c r="D383" s="220" t="s">
        <v>98</v>
      </c>
      <c r="E383" s="220" t="s">
        <v>258</v>
      </c>
      <c r="F383" s="220"/>
      <c r="G383" s="220"/>
      <c r="H383" s="198"/>
      <c r="I383" s="199">
        <f>I384+I402+I389</f>
        <v>33379.9</v>
      </c>
      <c r="J383" s="199">
        <f>J384+J402+J389</f>
        <v>26688.2</v>
      </c>
      <c r="K383" s="199">
        <f>K384+K402+K389</f>
        <v>21227.200000000001</v>
      </c>
    </row>
    <row r="384" spans="1:11" ht="24">
      <c r="A384" s="200" t="s">
        <v>210</v>
      </c>
      <c r="B384" s="197" t="s">
        <v>114</v>
      </c>
      <c r="C384" s="197" t="s">
        <v>75</v>
      </c>
      <c r="D384" s="220" t="s">
        <v>98</v>
      </c>
      <c r="E384" s="220" t="s">
        <v>8</v>
      </c>
      <c r="F384" s="220"/>
      <c r="G384" s="220"/>
      <c r="H384" s="198"/>
      <c r="I384" s="199">
        <f>I385</f>
        <v>1014.5</v>
      </c>
      <c r="J384" s="199">
        <f t="shared" ref="J384:K384" si="140">J385</f>
        <v>436.2</v>
      </c>
      <c r="K384" s="199">
        <f t="shared" si="140"/>
        <v>475.2</v>
      </c>
    </row>
    <row r="385" spans="1:11" ht="60">
      <c r="A385" s="206" t="s">
        <v>211</v>
      </c>
      <c r="B385" s="197" t="s">
        <v>114</v>
      </c>
      <c r="C385" s="197" t="s">
        <v>75</v>
      </c>
      <c r="D385" s="220" t="s">
        <v>98</v>
      </c>
      <c r="E385" s="220" t="s">
        <v>8</v>
      </c>
      <c r="F385" s="220" t="s">
        <v>75</v>
      </c>
      <c r="G385" s="220"/>
      <c r="H385" s="198"/>
      <c r="I385" s="199">
        <f t="shared" ref="I385:K387" si="141">I386</f>
        <v>1014.5</v>
      </c>
      <c r="J385" s="199">
        <f t="shared" si="141"/>
        <v>436.2</v>
      </c>
      <c r="K385" s="199">
        <f t="shared" si="141"/>
        <v>475.2</v>
      </c>
    </row>
    <row r="386" spans="1:11">
      <c r="A386" s="195" t="s">
        <v>212</v>
      </c>
      <c r="B386" s="197" t="s">
        <v>114</v>
      </c>
      <c r="C386" s="197" t="s">
        <v>75</v>
      </c>
      <c r="D386" s="220" t="s">
        <v>98</v>
      </c>
      <c r="E386" s="220" t="s">
        <v>8</v>
      </c>
      <c r="F386" s="220" t="s">
        <v>75</v>
      </c>
      <c r="G386" s="220" t="s">
        <v>295</v>
      </c>
      <c r="H386" s="198"/>
      <c r="I386" s="199">
        <f t="shared" si="141"/>
        <v>1014.5</v>
      </c>
      <c r="J386" s="199">
        <f t="shared" si="141"/>
        <v>436.2</v>
      </c>
      <c r="K386" s="199">
        <f t="shared" si="141"/>
        <v>475.2</v>
      </c>
    </row>
    <row r="387" spans="1:11" ht="38.25">
      <c r="A387" s="161" t="s">
        <v>144</v>
      </c>
      <c r="B387" s="197" t="s">
        <v>114</v>
      </c>
      <c r="C387" s="197" t="s">
        <v>75</v>
      </c>
      <c r="D387" s="220" t="s">
        <v>98</v>
      </c>
      <c r="E387" s="220" t="s">
        <v>8</v>
      </c>
      <c r="F387" s="220" t="s">
        <v>75</v>
      </c>
      <c r="G387" s="220" t="s">
        <v>295</v>
      </c>
      <c r="H387" s="198" t="s">
        <v>238</v>
      </c>
      <c r="I387" s="199">
        <f t="shared" si="141"/>
        <v>1014.5</v>
      </c>
      <c r="J387" s="199">
        <f t="shared" si="141"/>
        <v>436.2</v>
      </c>
      <c r="K387" s="199">
        <f t="shared" si="141"/>
        <v>475.2</v>
      </c>
    </row>
    <row r="388" spans="1:11">
      <c r="A388" s="200" t="s">
        <v>186</v>
      </c>
      <c r="B388" s="197" t="s">
        <v>114</v>
      </c>
      <c r="C388" s="197" t="s">
        <v>75</v>
      </c>
      <c r="D388" s="220" t="s">
        <v>98</v>
      </c>
      <c r="E388" s="220" t="s">
        <v>8</v>
      </c>
      <c r="F388" s="220" t="s">
        <v>75</v>
      </c>
      <c r="G388" s="220" t="s">
        <v>295</v>
      </c>
      <c r="H388" s="198" t="s">
        <v>246</v>
      </c>
      <c r="I388" s="199">
        <f>'Приложение 3'!J480</f>
        <v>1014.5</v>
      </c>
      <c r="J388" s="199">
        <f>'Приложение 3'!K480</f>
        <v>436.2</v>
      </c>
      <c r="K388" s="199">
        <f>'Приложение 3'!L480</f>
        <v>475.2</v>
      </c>
    </row>
    <row r="389" spans="1:11" ht="48">
      <c r="A389" s="200" t="s">
        <v>213</v>
      </c>
      <c r="B389" s="197" t="s">
        <v>114</v>
      </c>
      <c r="C389" s="197" t="s">
        <v>75</v>
      </c>
      <c r="D389" s="220" t="s">
        <v>98</v>
      </c>
      <c r="E389" s="220" t="s">
        <v>9</v>
      </c>
      <c r="F389" s="220"/>
      <c r="G389" s="220"/>
      <c r="H389" s="198"/>
      <c r="I389" s="199">
        <f>I390+I394+I398</f>
        <v>20880.100000000002</v>
      </c>
      <c r="J389" s="199">
        <f t="shared" ref="J389:K389" si="142">J390+J394+J398</f>
        <v>17350</v>
      </c>
      <c r="K389" s="199">
        <f t="shared" si="142"/>
        <v>12850</v>
      </c>
    </row>
    <row r="390" spans="1:11" ht="36">
      <c r="A390" s="200" t="s">
        <v>214</v>
      </c>
      <c r="B390" s="197" t="s">
        <v>114</v>
      </c>
      <c r="C390" s="197" t="s">
        <v>75</v>
      </c>
      <c r="D390" s="220" t="s">
        <v>98</v>
      </c>
      <c r="E390" s="220" t="s">
        <v>9</v>
      </c>
      <c r="F390" s="220" t="s">
        <v>77</v>
      </c>
      <c r="G390" s="220"/>
      <c r="H390" s="198"/>
      <c r="I390" s="199">
        <f>I391</f>
        <v>20396.400000000001</v>
      </c>
      <c r="J390" s="199">
        <f t="shared" ref="I390:K392" si="143">J391</f>
        <v>17350</v>
      </c>
      <c r="K390" s="199">
        <f t="shared" si="143"/>
        <v>12850</v>
      </c>
    </row>
    <row r="391" spans="1:11" ht="24">
      <c r="A391" s="200" t="s">
        <v>215</v>
      </c>
      <c r="B391" s="197" t="s">
        <v>114</v>
      </c>
      <c r="C391" s="197" t="s">
        <v>75</v>
      </c>
      <c r="D391" s="220" t="s">
        <v>98</v>
      </c>
      <c r="E391" s="220" t="s">
        <v>9</v>
      </c>
      <c r="F391" s="220" t="s">
        <v>77</v>
      </c>
      <c r="G391" s="220" t="s">
        <v>296</v>
      </c>
      <c r="H391" s="198"/>
      <c r="I391" s="199">
        <f t="shared" si="143"/>
        <v>20396.400000000001</v>
      </c>
      <c r="J391" s="199">
        <f t="shared" si="143"/>
        <v>17350</v>
      </c>
      <c r="K391" s="199">
        <f t="shared" si="143"/>
        <v>12850</v>
      </c>
    </row>
    <row r="392" spans="1:11" ht="38.25">
      <c r="A392" s="161" t="s">
        <v>144</v>
      </c>
      <c r="B392" s="197" t="s">
        <v>114</v>
      </c>
      <c r="C392" s="197" t="s">
        <v>75</v>
      </c>
      <c r="D392" s="220" t="s">
        <v>98</v>
      </c>
      <c r="E392" s="220" t="s">
        <v>9</v>
      </c>
      <c r="F392" s="220" t="s">
        <v>77</v>
      </c>
      <c r="G392" s="220" t="s">
        <v>296</v>
      </c>
      <c r="H392" s="198" t="s">
        <v>238</v>
      </c>
      <c r="I392" s="199">
        <f t="shared" si="143"/>
        <v>20396.400000000001</v>
      </c>
      <c r="J392" s="199">
        <f t="shared" si="143"/>
        <v>17350</v>
      </c>
      <c r="K392" s="199">
        <f t="shared" si="143"/>
        <v>12850</v>
      </c>
    </row>
    <row r="393" spans="1:11">
      <c r="A393" s="200" t="s">
        <v>186</v>
      </c>
      <c r="B393" s="197" t="s">
        <v>114</v>
      </c>
      <c r="C393" s="197" t="s">
        <v>75</v>
      </c>
      <c r="D393" s="220" t="s">
        <v>98</v>
      </c>
      <c r="E393" s="220" t="s">
        <v>9</v>
      </c>
      <c r="F393" s="220" t="s">
        <v>77</v>
      </c>
      <c r="G393" s="220" t="s">
        <v>296</v>
      </c>
      <c r="H393" s="198" t="s">
        <v>246</v>
      </c>
      <c r="I393" s="199">
        <f>'Приложение 3'!J485</f>
        <v>20396.400000000001</v>
      </c>
      <c r="J393" s="199">
        <f>'Приложение 3'!K485</f>
        <v>17350</v>
      </c>
      <c r="K393" s="199">
        <f>'Приложение 3'!L485</f>
        <v>12850</v>
      </c>
    </row>
    <row r="394" spans="1:11" ht="25.5">
      <c r="A394" s="146" t="s">
        <v>534</v>
      </c>
      <c r="B394" s="144" t="s">
        <v>114</v>
      </c>
      <c r="C394" s="144" t="s">
        <v>75</v>
      </c>
      <c r="D394" s="169" t="s">
        <v>98</v>
      </c>
      <c r="E394" s="169" t="s">
        <v>9</v>
      </c>
      <c r="F394" s="169" t="s">
        <v>106</v>
      </c>
      <c r="G394" s="169"/>
      <c r="H394" s="12"/>
      <c r="I394" s="199">
        <f t="shared" ref="I394:K396" si="144">I395</f>
        <v>432.2</v>
      </c>
      <c r="J394" s="199">
        <f t="shared" si="144"/>
        <v>0</v>
      </c>
      <c r="K394" s="199">
        <f t="shared" si="144"/>
        <v>0</v>
      </c>
    </row>
    <row r="395" spans="1:11" ht="51">
      <c r="A395" s="146" t="s">
        <v>535</v>
      </c>
      <c r="B395" s="144" t="s">
        <v>114</v>
      </c>
      <c r="C395" s="144" t="s">
        <v>75</v>
      </c>
      <c r="D395" s="169" t="s">
        <v>98</v>
      </c>
      <c r="E395" s="169" t="s">
        <v>9</v>
      </c>
      <c r="F395" s="169" t="s">
        <v>106</v>
      </c>
      <c r="G395" s="169" t="s">
        <v>536</v>
      </c>
      <c r="H395" s="12"/>
      <c r="I395" s="199">
        <f t="shared" si="144"/>
        <v>432.2</v>
      </c>
      <c r="J395" s="199">
        <f t="shared" si="144"/>
        <v>0</v>
      </c>
      <c r="K395" s="199">
        <f t="shared" si="144"/>
        <v>0</v>
      </c>
    </row>
    <row r="396" spans="1:11" ht="38.25">
      <c r="A396" s="161" t="s">
        <v>144</v>
      </c>
      <c r="B396" s="144" t="s">
        <v>114</v>
      </c>
      <c r="C396" s="144" t="s">
        <v>75</v>
      </c>
      <c r="D396" s="169" t="s">
        <v>98</v>
      </c>
      <c r="E396" s="169" t="s">
        <v>9</v>
      </c>
      <c r="F396" s="169" t="s">
        <v>106</v>
      </c>
      <c r="G396" s="169" t="s">
        <v>536</v>
      </c>
      <c r="H396" s="12" t="s">
        <v>238</v>
      </c>
      <c r="I396" s="199">
        <f t="shared" si="144"/>
        <v>432.2</v>
      </c>
      <c r="J396" s="199">
        <f t="shared" si="144"/>
        <v>0</v>
      </c>
      <c r="K396" s="199">
        <f t="shared" si="144"/>
        <v>0</v>
      </c>
    </row>
    <row r="397" spans="1:11">
      <c r="A397" s="146" t="s">
        <v>186</v>
      </c>
      <c r="B397" s="144" t="s">
        <v>114</v>
      </c>
      <c r="C397" s="144" t="s">
        <v>75</v>
      </c>
      <c r="D397" s="169" t="s">
        <v>98</v>
      </c>
      <c r="E397" s="169" t="s">
        <v>9</v>
      </c>
      <c r="F397" s="169" t="s">
        <v>106</v>
      </c>
      <c r="G397" s="169" t="s">
        <v>536</v>
      </c>
      <c r="H397" s="12" t="s">
        <v>246</v>
      </c>
      <c r="I397" s="199">
        <f>'Приложение 3'!J489</f>
        <v>432.2</v>
      </c>
      <c r="J397" s="199">
        <f>'Приложение 3'!K489</f>
        <v>0</v>
      </c>
      <c r="K397" s="199">
        <f>'Приложение 3'!L489</f>
        <v>0</v>
      </c>
    </row>
    <row r="398" spans="1:11">
      <c r="A398" s="146" t="s">
        <v>537</v>
      </c>
      <c r="B398" s="144" t="s">
        <v>114</v>
      </c>
      <c r="C398" s="144" t="s">
        <v>75</v>
      </c>
      <c r="D398" s="169" t="s">
        <v>98</v>
      </c>
      <c r="E398" s="169" t="s">
        <v>9</v>
      </c>
      <c r="F398" s="169" t="s">
        <v>538</v>
      </c>
      <c r="G398" s="169"/>
      <c r="H398" s="12"/>
      <c r="I398" s="199">
        <f t="shared" ref="I398:K400" si="145">I399</f>
        <v>51.5</v>
      </c>
      <c r="J398" s="199">
        <f t="shared" si="145"/>
        <v>0</v>
      </c>
      <c r="K398" s="199">
        <f t="shared" si="145"/>
        <v>0</v>
      </c>
    </row>
    <row r="399" spans="1:11">
      <c r="A399" s="146" t="s">
        <v>540</v>
      </c>
      <c r="B399" s="144" t="s">
        <v>114</v>
      </c>
      <c r="C399" s="144" t="s">
        <v>75</v>
      </c>
      <c r="D399" s="169" t="s">
        <v>98</v>
      </c>
      <c r="E399" s="169" t="s">
        <v>9</v>
      </c>
      <c r="F399" s="169" t="s">
        <v>538</v>
      </c>
      <c r="G399" s="169" t="s">
        <v>539</v>
      </c>
      <c r="H399" s="12"/>
      <c r="I399" s="199">
        <f t="shared" si="145"/>
        <v>51.5</v>
      </c>
      <c r="J399" s="199">
        <f t="shared" si="145"/>
        <v>0</v>
      </c>
      <c r="K399" s="199">
        <f t="shared" si="145"/>
        <v>0</v>
      </c>
    </row>
    <row r="400" spans="1:11" ht="38.25">
      <c r="A400" s="161" t="s">
        <v>144</v>
      </c>
      <c r="B400" s="144" t="s">
        <v>114</v>
      </c>
      <c r="C400" s="144" t="s">
        <v>75</v>
      </c>
      <c r="D400" s="169" t="s">
        <v>98</v>
      </c>
      <c r="E400" s="169" t="s">
        <v>9</v>
      </c>
      <c r="F400" s="169" t="s">
        <v>538</v>
      </c>
      <c r="G400" s="169" t="s">
        <v>539</v>
      </c>
      <c r="H400" s="12" t="s">
        <v>238</v>
      </c>
      <c r="I400" s="199">
        <f t="shared" si="145"/>
        <v>51.5</v>
      </c>
      <c r="J400" s="199">
        <f t="shared" si="145"/>
        <v>0</v>
      </c>
      <c r="K400" s="199">
        <f t="shared" si="145"/>
        <v>0</v>
      </c>
    </row>
    <row r="401" spans="1:11">
      <c r="A401" s="146" t="s">
        <v>186</v>
      </c>
      <c r="B401" s="144" t="s">
        <v>114</v>
      </c>
      <c r="C401" s="144" t="s">
        <v>75</v>
      </c>
      <c r="D401" s="169" t="s">
        <v>98</v>
      </c>
      <c r="E401" s="169" t="s">
        <v>9</v>
      </c>
      <c r="F401" s="169" t="s">
        <v>538</v>
      </c>
      <c r="G401" s="169" t="s">
        <v>539</v>
      </c>
      <c r="H401" s="12" t="s">
        <v>246</v>
      </c>
      <c r="I401" s="199">
        <f>'Приложение 3'!J493</f>
        <v>51.5</v>
      </c>
      <c r="J401" s="199">
        <f>'Приложение 3'!K493</f>
        <v>0</v>
      </c>
      <c r="K401" s="199">
        <f>'Приложение 3'!L493</f>
        <v>0</v>
      </c>
    </row>
    <row r="402" spans="1:11">
      <c r="A402" s="200" t="s">
        <v>216</v>
      </c>
      <c r="B402" s="197" t="s">
        <v>114</v>
      </c>
      <c r="C402" s="197" t="s">
        <v>75</v>
      </c>
      <c r="D402" s="220" t="s">
        <v>98</v>
      </c>
      <c r="E402" s="220" t="s">
        <v>10</v>
      </c>
      <c r="F402" s="220"/>
      <c r="G402" s="220"/>
      <c r="H402" s="198"/>
      <c r="I402" s="199">
        <f>I403+I407</f>
        <v>11485.300000000001</v>
      </c>
      <c r="J402" s="199">
        <f t="shared" ref="J402:K402" si="146">J403+J407</f>
        <v>8902</v>
      </c>
      <c r="K402" s="199">
        <f t="shared" si="146"/>
        <v>7902</v>
      </c>
    </row>
    <row r="403" spans="1:11" ht="36">
      <c r="A403" s="195" t="s">
        <v>214</v>
      </c>
      <c r="B403" s="197" t="s">
        <v>114</v>
      </c>
      <c r="C403" s="197" t="s">
        <v>75</v>
      </c>
      <c r="D403" s="220" t="s">
        <v>98</v>
      </c>
      <c r="E403" s="220" t="s">
        <v>10</v>
      </c>
      <c r="F403" s="220" t="s">
        <v>77</v>
      </c>
      <c r="G403" s="220"/>
      <c r="H403" s="198"/>
      <c r="I403" s="199">
        <f>I404</f>
        <v>11382.2</v>
      </c>
      <c r="J403" s="199">
        <f t="shared" ref="J403:K403" si="147">J404</f>
        <v>8902</v>
      </c>
      <c r="K403" s="199">
        <f t="shared" si="147"/>
        <v>7902</v>
      </c>
    </row>
    <row r="404" spans="1:11">
      <c r="A404" s="200" t="s">
        <v>217</v>
      </c>
      <c r="B404" s="197" t="s">
        <v>114</v>
      </c>
      <c r="C404" s="197" t="s">
        <v>75</v>
      </c>
      <c r="D404" s="220" t="s">
        <v>98</v>
      </c>
      <c r="E404" s="220" t="s">
        <v>10</v>
      </c>
      <c r="F404" s="220" t="s">
        <v>77</v>
      </c>
      <c r="G404" s="220" t="s">
        <v>297</v>
      </c>
      <c r="H404" s="198"/>
      <c r="I404" s="199">
        <f t="shared" ref="I404" si="148">I405</f>
        <v>11382.2</v>
      </c>
      <c r="J404" s="199">
        <f>J405</f>
        <v>8902</v>
      </c>
      <c r="K404" s="199">
        <f>K405</f>
        <v>7902</v>
      </c>
    </row>
    <row r="405" spans="1:11" ht="38.25">
      <c r="A405" s="161" t="s">
        <v>144</v>
      </c>
      <c r="B405" s="197" t="s">
        <v>114</v>
      </c>
      <c r="C405" s="197" t="s">
        <v>75</v>
      </c>
      <c r="D405" s="220" t="s">
        <v>98</v>
      </c>
      <c r="E405" s="220" t="s">
        <v>10</v>
      </c>
      <c r="F405" s="220" t="s">
        <v>77</v>
      </c>
      <c r="G405" s="220" t="s">
        <v>297</v>
      </c>
      <c r="H405" s="198" t="s">
        <v>238</v>
      </c>
      <c r="I405" s="199">
        <f>I406</f>
        <v>11382.2</v>
      </c>
      <c r="J405" s="199">
        <f>J406</f>
        <v>8902</v>
      </c>
      <c r="K405" s="199">
        <f>K406</f>
        <v>7902</v>
      </c>
    </row>
    <row r="406" spans="1:11">
      <c r="A406" s="200" t="s">
        <v>186</v>
      </c>
      <c r="B406" s="197" t="s">
        <v>114</v>
      </c>
      <c r="C406" s="197" t="s">
        <v>75</v>
      </c>
      <c r="D406" s="220" t="s">
        <v>98</v>
      </c>
      <c r="E406" s="220" t="s">
        <v>10</v>
      </c>
      <c r="F406" s="220" t="s">
        <v>77</v>
      </c>
      <c r="G406" s="220" t="s">
        <v>297</v>
      </c>
      <c r="H406" s="198" t="s">
        <v>246</v>
      </c>
      <c r="I406" s="199">
        <f>'Приложение 3'!J498</f>
        <v>11382.2</v>
      </c>
      <c r="J406" s="199">
        <f>'Приложение 3'!K498</f>
        <v>8902</v>
      </c>
      <c r="K406" s="199">
        <f>'Приложение 3'!L498</f>
        <v>7902</v>
      </c>
    </row>
    <row r="407" spans="1:11">
      <c r="A407" s="146" t="s">
        <v>537</v>
      </c>
      <c r="B407" s="144" t="s">
        <v>114</v>
      </c>
      <c r="C407" s="144" t="s">
        <v>75</v>
      </c>
      <c r="D407" s="169" t="s">
        <v>98</v>
      </c>
      <c r="E407" s="169" t="s">
        <v>10</v>
      </c>
      <c r="F407" s="169" t="s">
        <v>538</v>
      </c>
      <c r="G407" s="169"/>
      <c r="H407" s="12"/>
      <c r="I407" s="199">
        <f t="shared" ref="I407:K409" si="149">I408</f>
        <v>103.1</v>
      </c>
      <c r="J407" s="199">
        <f t="shared" si="149"/>
        <v>0</v>
      </c>
      <c r="K407" s="199">
        <f t="shared" si="149"/>
        <v>0</v>
      </c>
    </row>
    <row r="408" spans="1:11">
      <c r="A408" s="146" t="s">
        <v>540</v>
      </c>
      <c r="B408" s="144" t="s">
        <v>114</v>
      </c>
      <c r="C408" s="144" t="s">
        <v>75</v>
      </c>
      <c r="D408" s="169" t="s">
        <v>98</v>
      </c>
      <c r="E408" s="169" t="s">
        <v>10</v>
      </c>
      <c r="F408" s="169" t="s">
        <v>538</v>
      </c>
      <c r="G408" s="169" t="s">
        <v>539</v>
      </c>
      <c r="H408" s="12"/>
      <c r="I408" s="199">
        <f t="shared" si="149"/>
        <v>103.1</v>
      </c>
      <c r="J408" s="199">
        <f t="shared" si="149"/>
        <v>0</v>
      </c>
      <c r="K408" s="199">
        <f t="shared" si="149"/>
        <v>0</v>
      </c>
    </row>
    <row r="409" spans="1:11" ht="38.25">
      <c r="A409" s="161" t="s">
        <v>144</v>
      </c>
      <c r="B409" s="144" t="s">
        <v>114</v>
      </c>
      <c r="C409" s="144" t="s">
        <v>75</v>
      </c>
      <c r="D409" s="169" t="s">
        <v>98</v>
      </c>
      <c r="E409" s="169" t="s">
        <v>10</v>
      </c>
      <c r="F409" s="169" t="s">
        <v>538</v>
      </c>
      <c r="G409" s="169" t="s">
        <v>539</v>
      </c>
      <c r="H409" s="12" t="s">
        <v>238</v>
      </c>
      <c r="I409" s="199">
        <f t="shared" si="149"/>
        <v>103.1</v>
      </c>
      <c r="J409" s="199">
        <f t="shared" si="149"/>
        <v>0</v>
      </c>
      <c r="K409" s="199">
        <f t="shared" si="149"/>
        <v>0</v>
      </c>
    </row>
    <row r="410" spans="1:11">
      <c r="A410" s="146" t="s">
        <v>186</v>
      </c>
      <c r="B410" s="144" t="s">
        <v>114</v>
      </c>
      <c r="C410" s="144" t="s">
        <v>75</v>
      </c>
      <c r="D410" s="169" t="s">
        <v>98</v>
      </c>
      <c r="E410" s="169" t="s">
        <v>10</v>
      </c>
      <c r="F410" s="169" t="s">
        <v>538</v>
      </c>
      <c r="G410" s="169" t="s">
        <v>539</v>
      </c>
      <c r="H410" s="12" t="s">
        <v>246</v>
      </c>
      <c r="I410" s="199">
        <f>'Приложение 3'!J502</f>
        <v>103.1</v>
      </c>
      <c r="J410" s="199">
        <f>'Приложение 3'!K502</f>
        <v>0</v>
      </c>
      <c r="K410" s="199">
        <f>'Приложение 3'!L502</f>
        <v>0</v>
      </c>
    </row>
    <row r="411" spans="1:11" ht="24">
      <c r="A411" s="202" t="s">
        <v>218</v>
      </c>
      <c r="B411" s="197" t="s">
        <v>114</v>
      </c>
      <c r="C411" s="197" t="s">
        <v>82</v>
      </c>
      <c r="D411" s="220"/>
      <c r="E411" s="220"/>
      <c r="F411" s="220"/>
      <c r="G411" s="220"/>
      <c r="H411" s="198"/>
      <c r="I411" s="199">
        <f t="shared" ref="I411:K414" si="150">I412</f>
        <v>3926</v>
      </c>
      <c r="J411" s="199">
        <f t="shared" si="150"/>
        <v>3424.5</v>
      </c>
      <c r="K411" s="199">
        <f t="shared" si="150"/>
        <v>2624.5</v>
      </c>
    </row>
    <row r="412" spans="1:11" ht="36">
      <c r="A412" s="200" t="s">
        <v>156</v>
      </c>
      <c r="B412" s="197" t="s">
        <v>114</v>
      </c>
      <c r="C412" s="197" t="s">
        <v>82</v>
      </c>
      <c r="D412" s="220" t="s">
        <v>98</v>
      </c>
      <c r="E412" s="220" t="s">
        <v>258</v>
      </c>
      <c r="F412" s="220"/>
      <c r="G412" s="220"/>
      <c r="H412" s="198"/>
      <c r="I412" s="199">
        <f>I413</f>
        <v>3926</v>
      </c>
      <c r="J412" s="199">
        <f t="shared" si="150"/>
        <v>3424.5</v>
      </c>
      <c r="K412" s="199">
        <f t="shared" si="150"/>
        <v>2624.5</v>
      </c>
    </row>
    <row r="413" spans="1:11" ht="48">
      <c r="A413" s="200" t="s">
        <v>213</v>
      </c>
      <c r="B413" s="197" t="s">
        <v>114</v>
      </c>
      <c r="C413" s="197" t="s">
        <v>82</v>
      </c>
      <c r="D413" s="220" t="s">
        <v>98</v>
      </c>
      <c r="E413" s="220" t="s">
        <v>9</v>
      </c>
      <c r="F413" s="220"/>
      <c r="G413" s="220"/>
      <c r="H413" s="198"/>
      <c r="I413" s="199">
        <f t="shared" si="150"/>
        <v>3926</v>
      </c>
      <c r="J413" s="199">
        <f t="shared" si="150"/>
        <v>3424.5</v>
      </c>
      <c r="K413" s="199">
        <f t="shared" si="150"/>
        <v>2624.5</v>
      </c>
    </row>
    <row r="414" spans="1:11" ht="24">
      <c r="A414" s="200" t="s">
        <v>219</v>
      </c>
      <c r="B414" s="197" t="s">
        <v>114</v>
      </c>
      <c r="C414" s="197" t="s">
        <v>82</v>
      </c>
      <c r="D414" s="220" t="s">
        <v>98</v>
      </c>
      <c r="E414" s="220" t="s">
        <v>9</v>
      </c>
      <c r="F414" s="220" t="s">
        <v>77</v>
      </c>
      <c r="G414" s="220"/>
      <c r="H414" s="198"/>
      <c r="I414" s="199">
        <f t="shared" si="150"/>
        <v>3926</v>
      </c>
      <c r="J414" s="199">
        <f t="shared" si="150"/>
        <v>3424.5</v>
      </c>
      <c r="K414" s="199">
        <f t="shared" si="150"/>
        <v>2624.5</v>
      </c>
    </row>
    <row r="415" spans="1:11" ht="24">
      <c r="A415" s="202" t="s">
        <v>176</v>
      </c>
      <c r="B415" s="197" t="s">
        <v>114</v>
      </c>
      <c r="C415" s="197" t="s">
        <v>82</v>
      </c>
      <c r="D415" s="220" t="s">
        <v>98</v>
      </c>
      <c r="E415" s="220" t="s">
        <v>9</v>
      </c>
      <c r="F415" s="220" t="s">
        <v>77</v>
      </c>
      <c r="G415" s="220" t="s">
        <v>281</v>
      </c>
      <c r="H415" s="198"/>
      <c r="I415" s="199">
        <f>I416+I418</f>
        <v>3926</v>
      </c>
      <c r="J415" s="199">
        <f>J416+J418</f>
        <v>3424.5</v>
      </c>
      <c r="K415" s="199">
        <f>K416+K418</f>
        <v>2624.5</v>
      </c>
    </row>
    <row r="416" spans="1:11" ht="72">
      <c r="A416" s="202" t="s">
        <v>80</v>
      </c>
      <c r="B416" s="197" t="s">
        <v>114</v>
      </c>
      <c r="C416" s="197" t="s">
        <v>82</v>
      </c>
      <c r="D416" s="220" t="s">
        <v>98</v>
      </c>
      <c r="E416" s="220" t="s">
        <v>9</v>
      </c>
      <c r="F416" s="220" t="s">
        <v>77</v>
      </c>
      <c r="G416" s="220" t="s">
        <v>281</v>
      </c>
      <c r="H416" s="198" t="s">
        <v>225</v>
      </c>
      <c r="I416" s="199">
        <f>I417</f>
        <v>3926</v>
      </c>
      <c r="J416" s="199">
        <f>J417</f>
        <v>3380</v>
      </c>
      <c r="K416" s="199">
        <f>K417</f>
        <v>2580</v>
      </c>
    </row>
    <row r="417" spans="1:11" ht="24">
      <c r="A417" s="202" t="s">
        <v>177</v>
      </c>
      <c r="B417" s="197" t="s">
        <v>114</v>
      </c>
      <c r="C417" s="197" t="s">
        <v>82</v>
      </c>
      <c r="D417" s="220" t="s">
        <v>98</v>
      </c>
      <c r="E417" s="220" t="s">
        <v>9</v>
      </c>
      <c r="F417" s="220" t="s">
        <v>77</v>
      </c>
      <c r="G417" s="220" t="s">
        <v>281</v>
      </c>
      <c r="H417" s="198" t="s">
        <v>245</v>
      </c>
      <c r="I417" s="199">
        <f>'Приложение 3'!J509</f>
        <v>3926</v>
      </c>
      <c r="J417" s="199">
        <f>'Приложение 3'!K509</f>
        <v>3380</v>
      </c>
      <c r="K417" s="199">
        <f>'Приложение 3'!L509</f>
        <v>2580</v>
      </c>
    </row>
    <row r="418" spans="1:11" ht="36">
      <c r="A418" s="200" t="s">
        <v>86</v>
      </c>
      <c r="B418" s="197" t="s">
        <v>114</v>
      </c>
      <c r="C418" s="197" t="s">
        <v>82</v>
      </c>
      <c r="D418" s="220" t="s">
        <v>98</v>
      </c>
      <c r="E418" s="220" t="s">
        <v>9</v>
      </c>
      <c r="F418" s="220" t="s">
        <v>77</v>
      </c>
      <c r="G418" s="220" t="s">
        <v>281</v>
      </c>
      <c r="H418" s="198" t="s">
        <v>227</v>
      </c>
      <c r="I418" s="199">
        <f t="shared" ref="I418:K418" si="151">I419</f>
        <v>0</v>
      </c>
      <c r="J418" s="199">
        <f t="shared" si="151"/>
        <v>44.5</v>
      </c>
      <c r="K418" s="199">
        <f t="shared" si="151"/>
        <v>44.5</v>
      </c>
    </row>
    <row r="419" spans="1:11" ht="36">
      <c r="A419" s="200" t="s">
        <v>87</v>
      </c>
      <c r="B419" s="197" t="s">
        <v>114</v>
      </c>
      <c r="C419" s="197" t="s">
        <v>82</v>
      </c>
      <c r="D419" s="220" t="s">
        <v>98</v>
      </c>
      <c r="E419" s="220" t="s">
        <v>9</v>
      </c>
      <c r="F419" s="220" t="s">
        <v>77</v>
      </c>
      <c r="G419" s="220" t="s">
        <v>281</v>
      </c>
      <c r="H419" s="198" t="s">
        <v>228</v>
      </c>
      <c r="I419" s="199">
        <f>'Приложение 3'!J511</f>
        <v>0</v>
      </c>
      <c r="J419" s="199">
        <f>'Приложение 3'!K511</f>
        <v>44.5</v>
      </c>
      <c r="K419" s="199">
        <f>'Приложение 3'!L511</f>
        <v>44.5</v>
      </c>
    </row>
    <row r="420" spans="1:11">
      <c r="A420" s="200" t="s">
        <v>129</v>
      </c>
      <c r="B420" s="197" t="s">
        <v>17</v>
      </c>
      <c r="C420" s="197"/>
      <c r="D420" s="220"/>
      <c r="E420" s="220"/>
      <c r="F420" s="220"/>
      <c r="G420" s="220"/>
      <c r="H420" s="198"/>
      <c r="I420" s="199">
        <f>I421+I427+I462</f>
        <v>30133.200000000001</v>
      </c>
      <c r="J420" s="199">
        <f>J421+J427+J462</f>
        <v>24100.499999999996</v>
      </c>
      <c r="K420" s="199">
        <f>K421+K427+K462</f>
        <v>26380.5</v>
      </c>
    </row>
    <row r="421" spans="1:11">
      <c r="A421" s="200" t="s">
        <v>130</v>
      </c>
      <c r="B421" s="197" t="s">
        <v>17</v>
      </c>
      <c r="C421" s="197" t="s">
        <v>75</v>
      </c>
      <c r="D421" s="220"/>
      <c r="E421" s="220"/>
      <c r="F421" s="220"/>
      <c r="G421" s="220"/>
      <c r="H421" s="198"/>
      <c r="I421" s="199">
        <f t="shared" ref="I421:K425" si="152">I422</f>
        <v>3748.3</v>
      </c>
      <c r="J421" s="199">
        <f t="shared" si="152"/>
        <v>3637.6</v>
      </c>
      <c r="K421" s="199">
        <f t="shared" si="152"/>
        <v>3644.8</v>
      </c>
    </row>
    <row r="422" spans="1:11" ht="48">
      <c r="A422" s="200" t="s">
        <v>334</v>
      </c>
      <c r="B422" s="197" t="s">
        <v>17</v>
      </c>
      <c r="C422" s="197" t="s">
        <v>75</v>
      </c>
      <c r="D422" s="220" t="s">
        <v>254</v>
      </c>
      <c r="E422" s="220" t="s">
        <v>258</v>
      </c>
      <c r="F422" s="220"/>
      <c r="G422" s="220"/>
      <c r="H422" s="198"/>
      <c r="I422" s="199">
        <f t="shared" si="152"/>
        <v>3748.3</v>
      </c>
      <c r="J422" s="199">
        <f t="shared" si="152"/>
        <v>3637.6</v>
      </c>
      <c r="K422" s="199">
        <f t="shared" si="152"/>
        <v>3644.8</v>
      </c>
    </row>
    <row r="423" spans="1:11" ht="45">
      <c r="A423" s="204" t="s">
        <v>335</v>
      </c>
      <c r="B423" s="197" t="s">
        <v>17</v>
      </c>
      <c r="C423" s="197" t="s">
        <v>75</v>
      </c>
      <c r="D423" s="220" t="s">
        <v>254</v>
      </c>
      <c r="E423" s="220" t="s">
        <v>8</v>
      </c>
      <c r="F423" s="220"/>
      <c r="G423" s="220"/>
      <c r="H423" s="198"/>
      <c r="I423" s="199">
        <f t="shared" si="152"/>
        <v>3748.3</v>
      </c>
      <c r="J423" s="199">
        <f t="shared" si="152"/>
        <v>3637.6</v>
      </c>
      <c r="K423" s="199">
        <f t="shared" si="152"/>
        <v>3644.8</v>
      </c>
    </row>
    <row r="424" spans="1:11" ht="24">
      <c r="A424" s="200" t="s">
        <v>131</v>
      </c>
      <c r="B424" s="197" t="s">
        <v>17</v>
      </c>
      <c r="C424" s="197" t="s">
        <v>75</v>
      </c>
      <c r="D424" s="220" t="s">
        <v>254</v>
      </c>
      <c r="E424" s="220" t="s">
        <v>8</v>
      </c>
      <c r="F424" s="220" t="s">
        <v>153</v>
      </c>
      <c r="G424" s="220" t="s">
        <v>270</v>
      </c>
      <c r="H424" s="198"/>
      <c r="I424" s="199">
        <f t="shared" si="152"/>
        <v>3748.3</v>
      </c>
      <c r="J424" s="199">
        <f t="shared" si="152"/>
        <v>3637.6</v>
      </c>
      <c r="K424" s="199">
        <f t="shared" si="152"/>
        <v>3644.8</v>
      </c>
    </row>
    <row r="425" spans="1:11" ht="24">
      <c r="A425" s="200" t="s">
        <v>112</v>
      </c>
      <c r="B425" s="197" t="s">
        <v>17</v>
      </c>
      <c r="C425" s="197" t="s">
        <v>75</v>
      </c>
      <c r="D425" s="220" t="s">
        <v>254</v>
      </c>
      <c r="E425" s="220" t="s">
        <v>8</v>
      </c>
      <c r="F425" s="220" t="s">
        <v>153</v>
      </c>
      <c r="G425" s="220" t="s">
        <v>270</v>
      </c>
      <c r="H425" s="198" t="s">
        <v>232</v>
      </c>
      <c r="I425" s="199">
        <f t="shared" si="152"/>
        <v>3748.3</v>
      </c>
      <c r="J425" s="199">
        <f t="shared" si="152"/>
        <v>3637.6</v>
      </c>
      <c r="K425" s="199">
        <f t="shared" si="152"/>
        <v>3644.8</v>
      </c>
    </row>
    <row r="426" spans="1:11" ht="24">
      <c r="A426" s="200" t="s">
        <v>132</v>
      </c>
      <c r="B426" s="197" t="s">
        <v>17</v>
      </c>
      <c r="C426" s="197" t="s">
        <v>75</v>
      </c>
      <c r="D426" s="220" t="s">
        <v>254</v>
      </c>
      <c r="E426" s="220" t="s">
        <v>8</v>
      </c>
      <c r="F426" s="220" t="s">
        <v>153</v>
      </c>
      <c r="G426" s="220" t="s">
        <v>270</v>
      </c>
      <c r="H426" s="198" t="s">
        <v>236</v>
      </c>
      <c r="I426" s="199">
        <f>'Приложение 3'!J216</f>
        <v>3748.3</v>
      </c>
      <c r="J426" s="199">
        <f>'Приложение 3'!K216</f>
        <v>3637.6</v>
      </c>
      <c r="K426" s="199">
        <f>'Приложение 3'!L216</f>
        <v>3644.8</v>
      </c>
    </row>
    <row r="427" spans="1:11">
      <c r="A427" s="202" t="s">
        <v>133</v>
      </c>
      <c r="B427" s="197" t="s">
        <v>17</v>
      </c>
      <c r="C427" s="197" t="s">
        <v>106</v>
      </c>
      <c r="D427" s="220"/>
      <c r="E427" s="220"/>
      <c r="F427" s="220"/>
      <c r="G427" s="220"/>
      <c r="H427" s="198"/>
      <c r="I427" s="199">
        <f>I428+I457+I451+I445+I439</f>
        <v>5569.2000000000007</v>
      </c>
      <c r="J427" s="199">
        <f>J428+J457+J451+J445+J439</f>
        <v>1344.1999999999998</v>
      </c>
      <c r="K427" s="199">
        <f>K428+K457+K451+K445+K439</f>
        <v>1084.5999999999999</v>
      </c>
    </row>
    <row r="428" spans="1:11" ht="36">
      <c r="A428" s="200" t="s">
        <v>470</v>
      </c>
      <c r="B428" s="197" t="s">
        <v>17</v>
      </c>
      <c r="C428" s="197" t="s">
        <v>106</v>
      </c>
      <c r="D428" s="220" t="s">
        <v>77</v>
      </c>
      <c r="E428" s="220" t="s">
        <v>258</v>
      </c>
      <c r="F428" s="220"/>
      <c r="G428" s="220"/>
      <c r="H428" s="198"/>
      <c r="I428" s="199">
        <f t="shared" ref="I428:K428" si="153">I429</f>
        <v>2401.5</v>
      </c>
      <c r="J428" s="199">
        <f t="shared" si="153"/>
        <v>962.4</v>
      </c>
      <c r="K428" s="199">
        <f t="shared" si="153"/>
        <v>562.4</v>
      </c>
    </row>
    <row r="429" spans="1:11" ht="24">
      <c r="A429" s="200" t="s">
        <v>189</v>
      </c>
      <c r="B429" s="197" t="s">
        <v>17</v>
      </c>
      <c r="C429" s="197" t="s">
        <v>106</v>
      </c>
      <c r="D429" s="220" t="s">
        <v>77</v>
      </c>
      <c r="E429" s="220" t="s">
        <v>258</v>
      </c>
      <c r="F429" s="220" t="s">
        <v>77</v>
      </c>
      <c r="G429" s="220"/>
      <c r="H429" s="198"/>
      <c r="I429" s="199">
        <f>I430+I433+I436</f>
        <v>2401.5</v>
      </c>
      <c r="J429" s="199">
        <f>J430+J433+J436</f>
        <v>962.4</v>
      </c>
      <c r="K429" s="199">
        <f>K430+K433+K436</f>
        <v>562.4</v>
      </c>
    </row>
    <row r="430" spans="1:11" ht="89.25">
      <c r="A430" s="201" t="s">
        <v>323</v>
      </c>
      <c r="B430" s="197" t="s">
        <v>17</v>
      </c>
      <c r="C430" s="197" t="s">
        <v>106</v>
      </c>
      <c r="D430" s="220" t="s">
        <v>77</v>
      </c>
      <c r="E430" s="220" t="s">
        <v>258</v>
      </c>
      <c r="F430" s="220" t="s">
        <v>77</v>
      </c>
      <c r="G430" s="169" t="s">
        <v>322</v>
      </c>
      <c r="H430" s="12"/>
      <c r="I430" s="199">
        <f>I431</f>
        <v>1212.4000000000001</v>
      </c>
      <c r="J430" s="199">
        <f t="shared" ref="J430:K430" si="154">J431</f>
        <v>962.4</v>
      </c>
      <c r="K430" s="199">
        <f t="shared" si="154"/>
        <v>562.4</v>
      </c>
    </row>
    <row r="431" spans="1:11" ht="38.25">
      <c r="A431" s="161" t="s">
        <v>144</v>
      </c>
      <c r="B431" s="197" t="s">
        <v>17</v>
      </c>
      <c r="C431" s="197" t="s">
        <v>106</v>
      </c>
      <c r="D431" s="220" t="s">
        <v>77</v>
      </c>
      <c r="E431" s="220" t="s">
        <v>258</v>
      </c>
      <c r="F431" s="220" t="s">
        <v>77</v>
      </c>
      <c r="G431" s="169" t="s">
        <v>322</v>
      </c>
      <c r="H431" s="12" t="s">
        <v>238</v>
      </c>
      <c r="I431" s="199">
        <f>I432</f>
        <v>1212.4000000000001</v>
      </c>
      <c r="J431" s="199">
        <f t="shared" ref="J431:K431" si="155">J432</f>
        <v>962.4</v>
      </c>
      <c r="K431" s="199">
        <f t="shared" si="155"/>
        <v>562.4</v>
      </c>
    </row>
    <row r="432" spans="1:11">
      <c r="A432" s="200" t="s">
        <v>186</v>
      </c>
      <c r="B432" s="197" t="s">
        <v>17</v>
      </c>
      <c r="C432" s="197" t="s">
        <v>106</v>
      </c>
      <c r="D432" s="220" t="s">
        <v>77</v>
      </c>
      <c r="E432" s="220" t="s">
        <v>258</v>
      </c>
      <c r="F432" s="220" t="s">
        <v>77</v>
      </c>
      <c r="G432" s="169" t="s">
        <v>322</v>
      </c>
      <c r="H432" s="12" t="s">
        <v>246</v>
      </c>
      <c r="I432" s="199">
        <f>'Приложение 3'!J518</f>
        <v>1212.4000000000001</v>
      </c>
      <c r="J432" s="199">
        <f>'Приложение 3'!K518</f>
        <v>962.4</v>
      </c>
      <c r="K432" s="199">
        <f>'Приложение 3'!L518</f>
        <v>562.4</v>
      </c>
    </row>
    <row r="433" spans="1:11" ht="102">
      <c r="A433" s="146" t="s">
        <v>425</v>
      </c>
      <c r="B433" s="144" t="s">
        <v>17</v>
      </c>
      <c r="C433" s="144" t="s">
        <v>106</v>
      </c>
      <c r="D433" s="169" t="s">
        <v>77</v>
      </c>
      <c r="E433" s="169" t="s">
        <v>258</v>
      </c>
      <c r="F433" s="169" t="s">
        <v>77</v>
      </c>
      <c r="G433" s="169" t="s">
        <v>424</v>
      </c>
      <c r="H433" s="12"/>
      <c r="I433" s="199">
        <f>I434</f>
        <v>742</v>
      </c>
      <c r="J433" s="199">
        <f t="shared" ref="J433:K437" si="156">J434</f>
        <v>0</v>
      </c>
      <c r="K433" s="199">
        <f t="shared" si="156"/>
        <v>0</v>
      </c>
    </row>
    <row r="434" spans="1:11" ht="38.25">
      <c r="A434" s="161" t="s">
        <v>144</v>
      </c>
      <c r="B434" s="144" t="s">
        <v>17</v>
      </c>
      <c r="C434" s="144" t="s">
        <v>106</v>
      </c>
      <c r="D434" s="169" t="s">
        <v>77</v>
      </c>
      <c r="E434" s="169" t="s">
        <v>258</v>
      </c>
      <c r="F434" s="169" t="s">
        <v>77</v>
      </c>
      <c r="G434" s="169" t="s">
        <v>424</v>
      </c>
      <c r="H434" s="12" t="s">
        <v>238</v>
      </c>
      <c r="I434" s="199">
        <f>I435</f>
        <v>742</v>
      </c>
      <c r="J434" s="199">
        <f t="shared" si="156"/>
        <v>0</v>
      </c>
      <c r="K434" s="199">
        <f t="shared" si="156"/>
        <v>0</v>
      </c>
    </row>
    <row r="435" spans="1:11">
      <c r="A435" s="146" t="s">
        <v>186</v>
      </c>
      <c r="B435" s="144" t="s">
        <v>17</v>
      </c>
      <c r="C435" s="144" t="s">
        <v>106</v>
      </c>
      <c r="D435" s="169" t="s">
        <v>77</v>
      </c>
      <c r="E435" s="169" t="s">
        <v>258</v>
      </c>
      <c r="F435" s="169" t="s">
        <v>77</v>
      </c>
      <c r="G435" s="169" t="s">
        <v>424</v>
      </c>
      <c r="H435" s="12" t="s">
        <v>246</v>
      </c>
      <c r="I435" s="199">
        <f>'Приложение 3'!J521</f>
        <v>742</v>
      </c>
      <c r="J435" s="199">
        <f>'Приложение 3'!K521</f>
        <v>0</v>
      </c>
      <c r="K435" s="199">
        <f>'Приложение 3'!L521</f>
        <v>0</v>
      </c>
    </row>
    <row r="436" spans="1:11" ht="63.75">
      <c r="A436" s="146" t="s">
        <v>426</v>
      </c>
      <c r="B436" s="144" t="s">
        <v>17</v>
      </c>
      <c r="C436" s="144" t="s">
        <v>106</v>
      </c>
      <c r="D436" s="169" t="s">
        <v>77</v>
      </c>
      <c r="E436" s="169" t="s">
        <v>258</v>
      </c>
      <c r="F436" s="169" t="s">
        <v>77</v>
      </c>
      <c r="G436" s="169" t="s">
        <v>427</v>
      </c>
      <c r="H436" s="12"/>
      <c r="I436" s="199">
        <f>I437</f>
        <v>447.1</v>
      </c>
      <c r="J436" s="199">
        <f t="shared" si="156"/>
        <v>0</v>
      </c>
      <c r="K436" s="199">
        <f t="shared" si="156"/>
        <v>0</v>
      </c>
    </row>
    <row r="437" spans="1:11" ht="38.25">
      <c r="A437" s="161" t="s">
        <v>144</v>
      </c>
      <c r="B437" s="144" t="s">
        <v>17</v>
      </c>
      <c r="C437" s="144" t="s">
        <v>106</v>
      </c>
      <c r="D437" s="169" t="s">
        <v>77</v>
      </c>
      <c r="E437" s="169" t="s">
        <v>258</v>
      </c>
      <c r="F437" s="169" t="s">
        <v>77</v>
      </c>
      <c r="G437" s="169" t="s">
        <v>427</v>
      </c>
      <c r="H437" s="12" t="s">
        <v>238</v>
      </c>
      <c r="I437" s="199">
        <f>I438</f>
        <v>447.1</v>
      </c>
      <c r="J437" s="199">
        <f t="shared" si="156"/>
        <v>0</v>
      </c>
      <c r="K437" s="199">
        <f t="shared" si="156"/>
        <v>0</v>
      </c>
    </row>
    <row r="438" spans="1:11">
      <c r="A438" s="146" t="s">
        <v>186</v>
      </c>
      <c r="B438" s="144" t="s">
        <v>17</v>
      </c>
      <c r="C438" s="144" t="s">
        <v>106</v>
      </c>
      <c r="D438" s="169" t="s">
        <v>77</v>
      </c>
      <c r="E438" s="169" t="s">
        <v>258</v>
      </c>
      <c r="F438" s="169" t="s">
        <v>77</v>
      </c>
      <c r="G438" s="169" t="s">
        <v>427</v>
      </c>
      <c r="H438" s="12" t="s">
        <v>246</v>
      </c>
      <c r="I438" s="199">
        <f>'Приложение 3'!J524</f>
        <v>447.1</v>
      </c>
      <c r="J438" s="199">
        <f>'Приложение 3'!K524</f>
        <v>0</v>
      </c>
      <c r="K438" s="199">
        <f>'Приложение 3'!L524</f>
        <v>0</v>
      </c>
    </row>
    <row r="439" spans="1:11" ht="36">
      <c r="A439" s="148" t="s">
        <v>439</v>
      </c>
      <c r="B439" s="166" t="s">
        <v>17</v>
      </c>
      <c r="C439" s="144" t="s">
        <v>106</v>
      </c>
      <c r="D439" s="169" t="s">
        <v>82</v>
      </c>
      <c r="E439" s="169" t="s">
        <v>258</v>
      </c>
      <c r="F439" s="169"/>
      <c r="G439" s="169"/>
      <c r="H439" s="12"/>
      <c r="I439" s="199">
        <f t="shared" ref="I439:I442" si="157">I440</f>
        <v>2679.8</v>
      </c>
      <c r="J439" s="199">
        <f t="shared" ref="J439:J442" si="158">J440</f>
        <v>0</v>
      </c>
      <c r="K439" s="199">
        <f t="shared" ref="K439:K442" si="159">K440</f>
        <v>0</v>
      </c>
    </row>
    <row r="440" spans="1:11" ht="25.5">
      <c r="A440" s="161" t="s">
        <v>409</v>
      </c>
      <c r="B440" s="166" t="s">
        <v>17</v>
      </c>
      <c r="C440" s="144" t="s">
        <v>106</v>
      </c>
      <c r="D440" s="169" t="s">
        <v>82</v>
      </c>
      <c r="E440" s="169" t="s">
        <v>8</v>
      </c>
      <c r="F440" s="169"/>
      <c r="G440" s="169"/>
      <c r="H440" s="12"/>
      <c r="I440" s="199">
        <f t="shared" si="157"/>
        <v>2679.8</v>
      </c>
      <c r="J440" s="199">
        <f t="shared" si="158"/>
        <v>0</v>
      </c>
      <c r="K440" s="199">
        <f t="shared" si="159"/>
        <v>0</v>
      </c>
    </row>
    <row r="441" spans="1:11" ht="51">
      <c r="A441" s="161" t="s">
        <v>410</v>
      </c>
      <c r="B441" s="166" t="s">
        <v>17</v>
      </c>
      <c r="C441" s="144" t="s">
        <v>106</v>
      </c>
      <c r="D441" s="169" t="s">
        <v>82</v>
      </c>
      <c r="E441" s="169" t="s">
        <v>8</v>
      </c>
      <c r="F441" s="169" t="s">
        <v>75</v>
      </c>
      <c r="G441" s="169"/>
      <c r="H441" s="12"/>
      <c r="I441" s="199">
        <f t="shared" si="157"/>
        <v>2679.8</v>
      </c>
      <c r="J441" s="199">
        <f t="shared" si="158"/>
        <v>0</v>
      </c>
      <c r="K441" s="199">
        <f t="shared" si="159"/>
        <v>0</v>
      </c>
    </row>
    <row r="442" spans="1:11" ht="38.25">
      <c r="A442" s="167" t="s">
        <v>407</v>
      </c>
      <c r="B442" s="166" t="s">
        <v>17</v>
      </c>
      <c r="C442" s="144" t="s">
        <v>106</v>
      </c>
      <c r="D442" s="169" t="s">
        <v>82</v>
      </c>
      <c r="E442" s="169" t="s">
        <v>8</v>
      </c>
      <c r="F442" s="169" t="s">
        <v>75</v>
      </c>
      <c r="G442" s="169" t="s">
        <v>408</v>
      </c>
      <c r="H442" s="12"/>
      <c r="I442" s="199">
        <f t="shared" si="157"/>
        <v>2679.8</v>
      </c>
      <c r="J442" s="199">
        <f t="shared" si="158"/>
        <v>0</v>
      </c>
      <c r="K442" s="199">
        <f t="shared" si="159"/>
        <v>0</v>
      </c>
    </row>
    <row r="443" spans="1:11" ht="25.5">
      <c r="A443" s="161" t="s">
        <v>112</v>
      </c>
      <c r="B443" s="166" t="s">
        <v>17</v>
      </c>
      <c r="C443" s="144" t="s">
        <v>106</v>
      </c>
      <c r="D443" s="169" t="s">
        <v>82</v>
      </c>
      <c r="E443" s="169" t="s">
        <v>8</v>
      </c>
      <c r="F443" s="169" t="s">
        <v>75</v>
      </c>
      <c r="G443" s="169" t="s">
        <v>408</v>
      </c>
      <c r="H443" s="12" t="s">
        <v>232</v>
      </c>
      <c r="I443" s="199">
        <f>I444</f>
        <v>2679.8</v>
      </c>
      <c r="J443" s="199">
        <f t="shared" ref="J443:K443" si="160">J444</f>
        <v>0</v>
      </c>
      <c r="K443" s="199">
        <f t="shared" si="160"/>
        <v>0</v>
      </c>
    </row>
    <row r="444" spans="1:11" ht="38.25">
      <c r="A444" s="161" t="s">
        <v>135</v>
      </c>
      <c r="B444" s="166" t="s">
        <v>17</v>
      </c>
      <c r="C444" s="144" t="s">
        <v>106</v>
      </c>
      <c r="D444" s="169" t="s">
        <v>82</v>
      </c>
      <c r="E444" s="169" t="s">
        <v>8</v>
      </c>
      <c r="F444" s="169" t="s">
        <v>75</v>
      </c>
      <c r="G444" s="169" t="s">
        <v>408</v>
      </c>
      <c r="H444" s="12" t="s">
        <v>237</v>
      </c>
      <c r="I444" s="199">
        <f>'Приложение 3'!J223</f>
        <v>2679.8</v>
      </c>
      <c r="J444" s="199">
        <v>0</v>
      </c>
      <c r="K444" s="199">
        <v>0</v>
      </c>
    </row>
    <row r="445" spans="1:11" ht="60">
      <c r="A445" s="195" t="s">
        <v>446</v>
      </c>
      <c r="B445" s="197" t="s">
        <v>17</v>
      </c>
      <c r="C445" s="197" t="s">
        <v>106</v>
      </c>
      <c r="D445" s="220" t="s">
        <v>116</v>
      </c>
      <c r="E445" s="220" t="s">
        <v>258</v>
      </c>
      <c r="F445" s="220"/>
      <c r="G445" s="220"/>
      <c r="H445" s="198"/>
      <c r="I445" s="199">
        <f t="shared" ref="I445:K445" si="161">I447</f>
        <v>449.8</v>
      </c>
      <c r="J445" s="199">
        <f t="shared" si="161"/>
        <v>346</v>
      </c>
      <c r="K445" s="199">
        <f t="shared" si="161"/>
        <v>517.20000000000005</v>
      </c>
    </row>
    <row r="446" spans="1:11" ht="24">
      <c r="A446" s="200" t="s">
        <v>110</v>
      </c>
      <c r="B446" s="197" t="s">
        <v>17</v>
      </c>
      <c r="C446" s="197" t="s">
        <v>106</v>
      </c>
      <c r="D446" s="220" t="s">
        <v>116</v>
      </c>
      <c r="E446" s="220" t="s">
        <v>11</v>
      </c>
      <c r="F446" s="220"/>
      <c r="G446" s="220"/>
      <c r="H446" s="198"/>
      <c r="I446" s="199">
        <f t="shared" ref="I446:K446" si="162">I448</f>
        <v>449.8</v>
      </c>
      <c r="J446" s="199">
        <f t="shared" si="162"/>
        <v>346</v>
      </c>
      <c r="K446" s="199">
        <f t="shared" si="162"/>
        <v>517.20000000000005</v>
      </c>
    </row>
    <row r="447" spans="1:11" ht="48">
      <c r="A447" s="200" t="s">
        <v>111</v>
      </c>
      <c r="B447" s="197" t="s">
        <v>17</v>
      </c>
      <c r="C447" s="197" t="s">
        <v>106</v>
      </c>
      <c r="D447" s="220" t="s">
        <v>116</v>
      </c>
      <c r="E447" s="220" t="s">
        <v>11</v>
      </c>
      <c r="F447" s="220" t="s">
        <v>75</v>
      </c>
      <c r="G447" s="220"/>
      <c r="H447" s="198"/>
      <c r="I447" s="199">
        <f t="shared" ref="I447:K447" si="163">I449</f>
        <v>449.8</v>
      </c>
      <c r="J447" s="199">
        <f t="shared" si="163"/>
        <v>346</v>
      </c>
      <c r="K447" s="199">
        <f t="shared" si="163"/>
        <v>517.20000000000005</v>
      </c>
    </row>
    <row r="448" spans="1:11" ht="204">
      <c r="A448" s="208" t="s">
        <v>394</v>
      </c>
      <c r="B448" s="197" t="s">
        <v>17</v>
      </c>
      <c r="C448" s="197" t="s">
        <v>106</v>
      </c>
      <c r="D448" s="220" t="s">
        <v>116</v>
      </c>
      <c r="E448" s="220" t="s">
        <v>11</v>
      </c>
      <c r="F448" s="220" t="s">
        <v>75</v>
      </c>
      <c r="G448" s="220" t="s">
        <v>261</v>
      </c>
      <c r="H448" s="198"/>
      <c r="I448" s="199">
        <f>I450</f>
        <v>449.8</v>
      </c>
      <c r="J448" s="199">
        <f>J450</f>
        <v>346</v>
      </c>
      <c r="K448" s="199">
        <f>K450</f>
        <v>517.20000000000005</v>
      </c>
    </row>
    <row r="449" spans="1:11" ht="24">
      <c r="A449" s="208" t="s">
        <v>112</v>
      </c>
      <c r="B449" s="197" t="s">
        <v>17</v>
      </c>
      <c r="C449" s="197" t="s">
        <v>106</v>
      </c>
      <c r="D449" s="220" t="s">
        <v>116</v>
      </c>
      <c r="E449" s="220" t="s">
        <v>11</v>
      </c>
      <c r="F449" s="220" t="s">
        <v>75</v>
      </c>
      <c r="G449" s="220" t="s">
        <v>261</v>
      </c>
      <c r="H449" s="198" t="s">
        <v>232</v>
      </c>
      <c r="I449" s="199">
        <f t="shared" ref="I449:K449" si="164">I450</f>
        <v>449.8</v>
      </c>
      <c r="J449" s="199">
        <f t="shared" si="164"/>
        <v>346</v>
      </c>
      <c r="K449" s="199">
        <f t="shared" si="164"/>
        <v>517.20000000000005</v>
      </c>
    </row>
    <row r="450" spans="1:11" ht="24">
      <c r="A450" s="225" t="s">
        <v>132</v>
      </c>
      <c r="B450" s="197" t="s">
        <v>17</v>
      </c>
      <c r="C450" s="197" t="s">
        <v>106</v>
      </c>
      <c r="D450" s="220" t="s">
        <v>116</v>
      </c>
      <c r="E450" s="220" t="s">
        <v>11</v>
      </c>
      <c r="F450" s="220" t="s">
        <v>75</v>
      </c>
      <c r="G450" s="220" t="s">
        <v>261</v>
      </c>
      <c r="H450" s="198" t="s">
        <v>236</v>
      </c>
      <c r="I450" s="199">
        <f>'Приложение 3'!J229</f>
        <v>449.8</v>
      </c>
      <c r="J450" s="199">
        <f>'Приложение 3'!K229</f>
        <v>346</v>
      </c>
      <c r="K450" s="199">
        <f>'Приложение 3'!L229</f>
        <v>517.20000000000005</v>
      </c>
    </row>
    <row r="451" spans="1:11" ht="51">
      <c r="A451" s="214" t="s">
        <v>126</v>
      </c>
      <c r="B451" s="166" t="s">
        <v>17</v>
      </c>
      <c r="C451" s="144" t="s">
        <v>106</v>
      </c>
      <c r="D451" s="169" t="s">
        <v>267</v>
      </c>
      <c r="E451" s="169" t="s">
        <v>258</v>
      </c>
      <c r="F451" s="169"/>
      <c r="G451" s="169"/>
      <c r="H451" s="12"/>
      <c r="I451" s="145">
        <f>I452</f>
        <v>33.1</v>
      </c>
      <c r="J451" s="145">
        <f t="shared" ref="J451:K455" si="165">J452</f>
        <v>30.8</v>
      </c>
      <c r="K451" s="145">
        <f t="shared" si="165"/>
        <v>0</v>
      </c>
    </row>
    <row r="452" spans="1:11" ht="38.25">
      <c r="A452" s="165" t="s">
        <v>332</v>
      </c>
      <c r="B452" s="166" t="s">
        <v>17</v>
      </c>
      <c r="C452" s="144" t="s">
        <v>106</v>
      </c>
      <c r="D452" s="169" t="s">
        <v>267</v>
      </c>
      <c r="E452" s="169" t="s">
        <v>8</v>
      </c>
      <c r="F452" s="169"/>
      <c r="G452" s="169"/>
      <c r="H452" s="12"/>
      <c r="I452" s="145">
        <f>I453</f>
        <v>33.1</v>
      </c>
      <c r="J452" s="145">
        <f t="shared" si="165"/>
        <v>30.8</v>
      </c>
      <c r="K452" s="145">
        <f t="shared" si="165"/>
        <v>0</v>
      </c>
    </row>
    <row r="453" spans="1:11" ht="38.25">
      <c r="A453" s="165" t="s">
        <v>333</v>
      </c>
      <c r="B453" s="166" t="s">
        <v>17</v>
      </c>
      <c r="C453" s="144" t="s">
        <v>106</v>
      </c>
      <c r="D453" s="169" t="s">
        <v>267</v>
      </c>
      <c r="E453" s="169" t="s">
        <v>8</v>
      </c>
      <c r="F453" s="169" t="s">
        <v>75</v>
      </c>
      <c r="G453" s="169"/>
      <c r="H453" s="12"/>
      <c r="I453" s="145">
        <f>I454</f>
        <v>33.1</v>
      </c>
      <c r="J453" s="145">
        <f t="shared" si="165"/>
        <v>30.8</v>
      </c>
      <c r="K453" s="145">
        <f t="shared" si="165"/>
        <v>0</v>
      </c>
    </row>
    <row r="454" spans="1:11" ht="25.5">
      <c r="A454" s="214" t="s">
        <v>331</v>
      </c>
      <c r="B454" s="166" t="s">
        <v>17</v>
      </c>
      <c r="C454" s="144" t="s">
        <v>106</v>
      </c>
      <c r="D454" s="169" t="s">
        <v>267</v>
      </c>
      <c r="E454" s="169" t="s">
        <v>8</v>
      </c>
      <c r="F454" s="169" t="s">
        <v>75</v>
      </c>
      <c r="G454" s="169" t="s">
        <v>330</v>
      </c>
      <c r="H454" s="12"/>
      <c r="I454" s="145">
        <f>I455</f>
        <v>33.1</v>
      </c>
      <c r="J454" s="145">
        <f t="shared" si="165"/>
        <v>30.8</v>
      </c>
      <c r="K454" s="145">
        <f t="shared" si="165"/>
        <v>0</v>
      </c>
    </row>
    <row r="455" spans="1:11" ht="25.5">
      <c r="A455" s="226" t="s">
        <v>112</v>
      </c>
      <c r="B455" s="166" t="s">
        <v>17</v>
      </c>
      <c r="C455" s="144" t="s">
        <v>106</v>
      </c>
      <c r="D455" s="169" t="s">
        <v>267</v>
      </c>
      <c r="E455" s="169" t="s">
        <v>8</v>
      </c>
      <c r="F455" s="169" t="s">
        <v>75</v>
      </c>
      <c r="G455" s="169" t="s">
        <v>330</v>
      </c>
      <c r="H455" s="12" t="s">
        <v>232</v>
      </c>
      <c r="I455" s="145">
        <f>I456</f>
        <v>33.1</v>
      </c>
      <c r="J455" s="145">
        <f t="shared" si="165"/>
        <v>30.8</v>
      </c>
      <c r="K455" s="145">
        <f t="shared" si="165"/>
        <v>0</v>
      </c>
    </row>
    <row r="456" spans="1:11" ht="24">
      <c r="A456" s="202" t="s">
        <v>135</v>
      </c>
      <c r="B456" s="166" t="s">
        <v>17</v>
      </c>
      <c r="C456" s="144" t="s">
        <v>106</v>
      </c>
      <c r="D456" s="169" t="s">
        <v>267</v>
      </c>
      <c r="E456" s="169" t="s">
        <v>8</v>
      </c>
      <c r="F456" s="169" t="s">
        <v>75</v>
      </c>
      <c r="G456" s="169" t="s">
        <v>330</v>
      </c>
      <c r="H456" s="12" t="s">
        <v>237</v>
      </c>
      <c r="I456" s="199">
        <f>'Приложение 3'!J235</f>
        <v>33.1</v>
      </c>
      <c r="J456" s="199">
        <f>'Приложение 3'!K235</f>
        <v>30.8</v>
      </c>
      <c r="K456" s="199">
        <f>'Приложение 3'!L235</f>
        <v>0</v>
      </c>
    </row>
    <row r="457" spans="1:11" ht="48">
      <c r="A457" s="200" t="s">
        <v>334</v>
      </c>
      <c r="B457" s="197" t="s">
        <v>17</v>
      </c>
      <c r="C457" s="197" t="s">
        <v>106</v>
      </c>
      <c r="D457" s="220" t="s">
        <v>254</v>
      </c>
      <c r="E457" s="220" t="s">
        <v>258</v>
      </c>
      <c r="F457" s="220"/>
      <c r="G457" s="220"/>
      <c r="H457" s="198"/>
      <c r="I457" s="199">
        <f>I458</f>
        <v>5</v>
      </c>
      <c r="J457" s="199">
        <f t="shared" ref="J457:K460" si="166">J458</f>
        <v>5</v>
      </c>
      <c r="K457" s="199">
        <f t="shared" si="166"/>
        <v>5</v>
      </c>
    </row>
    <row r="458" spans="1:11" ht="45">
      <c r="A458" s="204" t="s">
        <v>335</v>
      </c>
      <c r="B458" s="197" t="s">
        <v>17</v>
      </c>
      <c r="C458" s="197" t="s">
        <v>106</v>
      </c>
      <c r="D458" s="220" t="s">
        <v>254</v>
      </c>
      <c r="E458" s="220" t="s">
        <v>8</v>
      </c>
      <c r="F458" s="220"/>
      <c r="G458" s="220"/>
      <c r="H458" s="198"/>
      <c r="I458" s="199">
        <f>I459</f>
        <v>5</v>
      </c>
      <c r="J458" s="199">
        <f t="shared" si="166"/>
        <v>5</v>
      </c>
      <c r="K458" s="199">
        <f t="shared" si="166"/>
        <v>5</v>
      </c>
    </row>
    <row r="459" spans="1:11" ht="24">
      <c r="A459" s="202" t="s">
        <v>220</v>
      </c>
      <c r="B459" s="197" t="s">
        <v>17</v>
      </c>
      <c r="C459" s="197" t="s">
        <v>106</v>
      </c>
      <c r="D459" s="220" t="s">
        <v>254</v>
      </c>
      <c r="E459" s="220" t="s">
        <v>8</v>
      </c>
      <c r="F459" s="220" t="s">
        <v>153</v>
      </c>
      <c r="G459" s="220" t="s">
        <v>299</v>
      </c>
      <c r="H459" s="198"/>
      <c r="I459" s="199">
        <f>I460</f>
        <v>5</v>
      </c>
      <c r="J459" s="199">
        <f t="shared" si="166"/>
        <v>5</v>
      </c>
      <c r="K459" s="199">
        <f t="shared" si="166"/>
        <v>5</v>
      </c>
    </row>
    <row r="460" spans="1:11" ht="24">
      <c r="A460" s="224" t="s">
        <v>112</v>
      </c>
      <c r="B460" s="197" t="s">
        <v>17</v>
      </c>
      <c r="C460" s="197" t="s">
        <v>106</v>
      </c>
      <c r="D460" s="220" t="s">
        <v>254</v>
      </c>
      <c r="E460" s="220" t="s">
        <v>8</v>
      </c>
      <c r="F460" s="220" t="s">
        <v>153</v>
      </c>
      <c r="G460" s="220" t="s">
        <v>299</v>
      </c>
      <c r="H460" s="198" t="s">
        <v>232</v>
      </c>
      <c r="I460" s="199">
        <f>I461</f>
        <v>5</v>
      </c>
      <c r="J460" s="199">
        <f t="shared" si="166"/>
        <v>5</v>
      </c>
      <c r="K460" s="199">
        <f t="shared" si="166"/>
        <v>5</v>
      </c>
    </row>
    <row r="461" spans="1:11">
      <c r="A461" s="202" t="s">
        <v>113</v>
      </c>
      <c r="B461" s="197" t="s">
        <v>17</v>
      </c>
      <c r="C461" s="197" t="s">
        <v>106</v>
      </c>
      <c r="D461" s="220" t="s">
        <v>254</v>
      </c>
      <c r="E461" s="220" t="s">
        <v>8</v>
      </c>
      <c r="F461" s="220" t="s">
        <v>153</v>
      </c>
      <c r="G461" s="220" t="s">
        <v>299</v>
      </c>
      <c r="H461" s="198" t="s">
        <v>233</v>
      </c>
      <c r="I461" s="199">
        <f>'Приложение 3'!J529</f>
        <v>5</v>
      </c>
      <c r="J461" s="199">
        <f>'Приложение 3'!K529</f>
        <v>5</v>
      </c>
      <c r="K461" s="199">
        <f>'Приложение 3'!L529</f>
        <v>5</v>
      </c>
    </row>
    <row r="462" spans="1:11">
      <c r="A462" s="200" t="s">
        <v>136</v>
      </c>
      <c r="B462" s="197" t="s">
        <v>17</v>
      </c>
      <c r="C462" s="197" t="s">
        <v>82</v>
      </c>
      <c r="D462" s="220"/>
      <c r="E462" s="220"/>
      <c r="F462" s="220"/>
      <c r="G462" s="220"/>
      <c r="H462" s="198"/>
      <c r="I462" s="199">
        <f>I463+I473</f>
        <v>20815.7</v>
      </c>
      <c r="J462" s="199">
        <f>J463+J473</f>
        <v>19118.699999999997</v>
      </c>
      <c r="K462" s="199">
        <f>K463+K473</f>
        <v>21651.1</v>
      </c>
    </row>
    <row r="463" spans="1:11" ht="36">
      <c r="A463" s="200" t="s">
        <v>469</v>
      </c>
      <c r="B463" s="197" t="s">
        <v>17</v>
      </c>
      <c r="C463" s="197" t="s">
        <v>82</v>
      </c>
      <c r="D463" s="220" t="s">
        <v>77</v>
      </c>
      <c r="E463" s="220" t="s">
        <v>258</v>
      </c>
      <c r="F463" s="220"/>
      <c r="G463" s="220"/>
      <c r="H463" s="198"/>
      <c r="I463" s="199">
        <f>I468+I464</f>
        <v>8992.9000000000015</v>
      </c>
      <c r="J463" s="199">
        <f t="shared" ref="J463:K463" si="167">J468+J464</f>
        <v>9760.7999999999993</v>
      </c>
      <c r="K463" s="199">
        <f t="shared" si="167"/>
        <v>9953.7999999999993</v>
      </c>
    </row>
    <row r="464" spans="1:11" ht="27">
      <c r="A464" s="140" t="s">
        <v>189</v>
      </c>
      <c r="B464" s="144" t="s">
        <v>17</v>
      </c>
      <c r="C464" s="144" t="s">
        <v>82</v>
      </c>
      <c r="D464" s="169" t="s">
        <v>77</v>
      </c>
      <c r="E464" s="169" t="s">
        <v>258</v>
      </c>
      <c r="F464" s="169" t="s">
        <v>77</v>
      </c>
      <c r="G464" s="169"/>
      <c r="H464" s="12"/>
      <c r="I464" s="199">
        <f t="shared" ref="I464:K466" si="168">I465</f>
        <v>4658.6000000000004</v>
      </c>
      <c r="J464" s="199">
        <f t="shared" si="168"/>
        <v>4844.5</v>
      </c>
      <c r="K464" s="199">
        <f t="shared" si="168"/>
        <v>5036.8999999999996</v>
      </c>
    </row>
    <row r="465" spans="1:11" ht="102">
      <c r="A465" s="167" t="s">
        <v>51</v>
      </c>
      <c r="B465" s="144" t="s">
        <v>17</v>
      </c>
      <c r="C465" s="144" t="s">
        <v>82</v>
      </c>
      <c r="D465" s="169" t="s">
        <v>77</v>
      </c>
      <c r="E465" s="169" t="s">
        <v>258</v>
      </c>
      <c r="F465" s="169" t="s">
        <v>77</v>
      </c>
      <c r="G465" s="169" t="s">
        <v>298</v>
      </c>
      <c r="H465" s="12"/>
      <c r="I465" s="199">
        <f t="shared" si="168"/>
        <v>4658.6000000000004</v>
      </c>
      <c r="J465" s="199">
        <f t="shared" si="168"/>
        <v>4844.5</v>
      </c>
      <c r="K465" s="199">
        <f t="shared" si="168"/>
        <v>5036.8999999999996</v>
      </c>
    </row>
    <row r="466" spans="1:11" ht="38.25">
      <c r="A466" s="161" t="s">
        <v>144</v>
      </c>
      <c r="B466" s="144" t="s">
        <v>17</v>
      </c>
      <c r="C466" s="144" t="s">
        <v>82</v>
      </c>
      <c r="D466" s="169" t="s">
        <v>77</v>
      </c>
      <c r="E466" s="169" t="s">
        <v>258</v>
      </c>
      <c r="F466" s="169" t="s">
        <v>77</v>
      </c>
      <c r="G466" s="169" t="s">
        <v>298</v>
      </c>
      <c r="H466" s="12" t="s">
        <v>238</v>
      </c>
      <c r="I466" s="199">
        <f t="shared" si="168"/>
        <v>4658.6000000000004</v>
      </c>
      <c r="J466" s="199">
        <f t="shared" si="168"/>
        <v>4844.5</v>
      </c>
      <c r="K466" s="199">
        <f t="shared" si="168"/>
        <v>5036.8999999999996</v>
      </c>
    </row>
    <row r="467" spans="1:11">
      <c r="A467" s="146" t="s">
        <v>186</v>
      </c>
      <c r="B467" s="144" t="s">
        <v>17</v>
      </c>
      <c r="C467" s="144" t="s">
        <v>82</v>
      </c>
      <c r="D467" s="169" t="s">
        <v>77</v>
      </c>
      <c r="E467" s="169" t="s">
        <v>258</v>
      </c>
      <c r="F467" s="169" t="s">
        <v>77</v>
      </c>
      <c r="G467" s="169" t="s">
        <v>298</v>
      </c>
      <c r="H467" s="12" t="s">
        <v>246</v>
      </c>
      <c r="I467" s="199">
        <f>'Приложение 3'!J535</f>
        <v>4658.6000000000004</v>
      </c>
      <c r="J467" s="199">
        <f>'Приложение 3'!K535</f>
        <v>4844.5</v>
      </c>
      <c r="K467" s="199">
        <f>'Приложение 3'!L535</f>
        <v>5036.8999999999996</v>
      </c>
    </row>
    <row r="468" spans="1:11" ht="48">
      <c r="A468" s="202" t="s">
        <v>137</v>
      </c>
      <c r="B468" s="197" t="s">
        <v>17</v>
      </c>
      <c r="C468" s="197" t="s">
        <v>82</v>
      </c>
      <c r="D468" s="220" t="s">
        <v>77</v>
      </c>
      <c r="E468" s="220" t="s">
        <v>258</v>
      </c>
      <c r="F468" s="220" t="s">
        <v>114</v>
      </c>
      <c r="G468" s="220"/>
      <c r="H468" s="198"/>
      <c r="I468" s="199">
        <f>I469</f>
        <v>4334.3</v>
      </c>
      <c r="J468" s="199">
        <f>J469</f>
        <v>4916.3</v>
      </c>
      <c r="K468" s="199">
        <f>K469</f>
        <v>4916.8999999999996</v>
      </c>
    </row>
    <row r="469" spans="1:11" ht="240">
      <c r="A469" s="208" t="s">
        <v>138</v>
      </c>
      <c r="B469" s="197" t="s">
        <v>17</v>
      </c>
      <c r="C469" s="197" t="s">
        <v>82</v>
      </c>
      <c r="D469" s="220" t="s">
        <v>77</v>
      </c>
      <c r="E469" s="220" t="s">
        <v>258</v>
      </c>
      <c r="F469" s="220" t="s">
        <v>114</v>
      </c>
      <c r="G469" s="220" t="s">
        <v>271</v>
      </c>
      <c r="H469" s="198"/>
      <c r="I469" s="199">
        <f t="shared" ref="I469:K469" si="169">I470</f>
        <v>4334.3</v>
      </c>
      <c r="J469" s="199">
        <f t="shared" si="169"/>
        <v>4916.3</v>
      </c>
      <c r="K469" s="199">
        <f t="shared" si="169"/>
        <v>4916.8999999999996</v>
      </c>
    </row>
    <row r="470" spans="1:11" ht="24">
      <c r="A470" s="200" t="s">
        <v>112</v>
      </c>
      <c r="B470" s="197" t="s">
        <v>17</v>
      </c>
      <c r="C470" s="197" t="s">
        <v>82</v>
      </c>
      <c r="D470" s="220" t="s">
        <v>77</v>
      </c>
      <c r="E470" s="220" t="s">
        <v>258</v>
      </c>
      <c r="F470" s="220" t="s">
        <v>114</v>
      </c>
      <c r="G470" s="220" t="s">
        <v>271</v>
      </c>
      <c r="H470" s="198" t="s">
        <v>232</v>
      </c>
      <c r="I470" s="199">
        <f t="shared" ref="I470:K470" si="170">I471+I472</f>
        <v>4334.3</v>
      </c>
      <c r="J470" s="199">
        <f t="shared" si="170"/>
        <v>4916.3</v>
      </c>
      <c r="K470" s="199">
        <f t="shared" si="170"/>
        <v>4916.8999999999996</v>
      </c>
    </row>
    <row r="471" spans="1:11" ht="24">
      <c r="A471" s="224" t="s">
        <v>132</v>
      </c>
      <c r="B471" s="197" t="s">
        <v>17</v>
      </c>
      <c r="C471" s="197" t="s">
        <v>82</v>
      </c>
      <c r="D471" s="220" t="s">
        <v>77</v>
      </c>
      <c r="E471" s="220" t="s">
        <v>258</v>
      </c>
      <c r="F471" s="220" t="s">
        <v>114</v>
      </c>
      <c r="G471" s="220" t="s">
        <v>271</v>
      </c>
      <c r="H471" s="198" t="s">
        <v>236</v>
      </c>
      <c r="I471" s="199">
        <f>'Приложение 3'!J241</f>
        <v>3000</v>
      </c>
      <c r="J471" s="199">
        <f>'Приложение 3'!K241</f>
        <v>3300</v>
      </c>
      <c r="K471" s="199">
        <f>'Приложение 3'!L241</f>
        <v>3300</v>
      </c>
    </row>
    <row r="472" spans="1:11" ht="24">
      <c r="A472" s="224" t="s">
        <v>135</v>
      </c>
      <c r="B472" s="197" t="s">
        <v>17</v>
      </c>
      <c r="C472" s="197" t="s">
        <v>82</v>
      </c>
      <c r="D472" s="220" t="s">
        <v>77</v>
      </c>
      <c r="E472" s="220" t="s">
        <v>258</v>
      </c>
      <c r="F472" s="220" t="s">
        <v>114</v>
      </c>
      <c r="G472" s="220" t="s">
        <v>271</v>
      </c>
      <c r="H472" s="198" t="s">
        <v>237</v>
      </c>
      <c r="I472" s="199">
        <f>'Приложение 3'!J242</f>
        <v>1334.3</v>
      </c>
      <c r="J472" s="199">
        <f>'Приложение 3'!K242</f>
        <v>1616.3</v>
      </c>
      <c r="K472" s="199">
        <f>'Приложение 3'!L242</f>
        <v>1616.9</v>
      </c>
    </row>
    <row r="473" spans="1:11" ht="36">
      <c r="A473" s="200" t="s">
        <v>439</v>
      </c>
      <c r="B473" s="197" t="s">
        <v>17</v>
      </c>
      <c r="C473" s="197" t="s">
        <v>82</v>
      </c>
      <c r="D473" s="220" t="s">
        <v>82</v>
      </c>
      <c r="E473" s="220" t="s">
        <v>258</v>
      </c>
      <c r="F473" s="220"/>
      <c r="G473" s="220"/>
      <c r="H473" s="198"/>
      <c r="I473" s="199">
        <f>I474</f>
        <v>11822.8</v>
      </c>
      <c r="J473" s="199">
        <f t="shared" ref="J473:K473" si="171">J474</f>
        <v>9357.9</v>
      </c>
      <c r="K473" s="199">
        <f t="shared" si="171"/>
        <v>11697.3</v>
      </c>
    </row>
    <row r="474" spans="1:11" ht="48">
      <c r="A474" s="200" t="s">
        <v>549</v>
      </c>
      <c r="B474" s="197" t="s">
        <v>17</v>
      </c>
      <c r="C474" s="197" t="s">
        <v>82</v>
      </c>
      <c r="D474" s="220" t="s">
        <v>82</v>
      </c>
      <c r="E474" s="220" t="s">
        <v>9</v>
      </c>
      <c r="F474" s="220"/>
      <c r="G474" s="220"/>
      <c r="H474" s="198"/>
      <c r="I474" s="199">
        <f>I475</f>
        <v>11822.8</v>
      </c>
      <c r="J474" s="199">
        <f t="shared" ref="J474:K474" si="172">J475</f>
        <v>9357.9</v>
      </c>
      <c r="K474" s="199">
        <f t="shared" si="172"/>
        <v>11697.3</v>
      </c>
    </row>
    <row r="475" spans="1:11" ht="36">
      <c r="A475" s="202" t="s">
        <v>398</v>
      </c>
      <c r="B475" s="197" t="s">
        <v>17</v>
      </c>
      <c r="C475" s="197" t="s">
        <v>82</v>
      </c>
      <c r="D475" s="220" t="s">
        <v>82</v>
      </c>
      <c r="E475" s="220" t="s">
        <v>9</v>
      </c>
      <c r="F475" s="220" t="s">
        <v>98</v>
      </c>
      <c r="G475" s="220"/>
      <c r="H475" s="198"/>
      <c r="I475" s="199">
        <f>I479+I476</f>
        <v>11822.8</v>
      </c>
      <c r="J475" s="199">
        <f t="shared" ref="J475:K475" si="173">J479+J476</f>
        <v>9357.9</v>
      </c>
      <c r="K475" s="199">
        <f t="shared" si="173"/>
        <v>11697.3</v>
      </c>
    </row>
    <row r="476" spans="1:11" ht="102">
      <c r="A476" s="146" t="s">
        <v>139</v>
      </c>
      <c r="B476" s="144" t="s">
        <v>17</v>
      </c>
      <c r="C476" s="144" t="s">
        <v>82</v>
      </c>
      <c r="D476" s="169" t="s">
        <v>82</v>
      </c>
      <c r="E476" s="169" t="s">
        <v>9</v>
      </c>
      <c r="F476" s="169" t="s">
        <v>98</v>
      </c>
      <c r="G476" s="169" t="s">
        <v>440</v>
      </c>
      <c r="H476" s="12"/>
      <c r="I476" s="199">
        <f t="shared" ref="I476:K477" si="174">I477</f>
        <v>3255.3</v>
      </c>
      <c r="J476" s="199">
        <f t="shared" si="174"/>
        <v>0</v>
      </c>
      <c r="K476" s="199">
        <f t="shared" si="174"/>
        <v>0</v>
      </c>
    </row>
    <row r="477" spans="1:11" ht="38.25">
      <c r="A477" s="146" t="s">
        <v>119</v>
      </c>
      <c r="B477" s="144" t="s">
        <v>17</v>
      </c>
      <c r="C477" s="144" t="s">
        <v>82</v>
      </c>
      <c r="D477" s="169" t="s">
        <v>82</v>
      </c>
      <c r="E477" s="169" t="s">
        <v>9</v>
      </c>
      <c r="F477" s="169" t="s">
        <v>98</v>
      </c>
      <c r="G477" s="169" t="s">
        <v>440</v>
      </c>
      <c r="H477" s="12" t="s">
        <v>234</v>
      </c>
      <c r="I477" s="199">
        <f t="shared" si="174"/>
        <v>3255.3</v>
      </c>
      <c r="J477" s="199">
        <f t="shared" si="174"/>
        <v>0</v>
      </c>
      <c r="K477" s="199">
        <f t="shared" si="174"/>
        <v>0</v>
      </c>
    </row>
    <row r="478" spans="1:11">
      <c r="A478" s="146" t="s">
        <v>120</v>
      </c>
      <c r="B478" s="144" t="s">
        <v>17</v>
      </c>
      <c r="C478" s="144" t="s">
        <v>82</v>
      </c>
      <c r="D478" s="169" t="s">
        <v>82</v>
      </c>
      <c r="E478" s="169" t="s">
        <v>9</v>
      </c>
      <c r="F478" s="169" t="s">
        <v>98</v>
      </c>
      <c r="G478" s="169" t="s">
        <v>440</v>
      </c>
      <c r="H478" s="12" t="s">
        <v>235</v>
      </c>
      <c r="I478" s="199">
        <f>'Приложение 3'!J248</f>
        <v>3255.3</v>
      </c>
      <c r="J478" s="199">
        <f>'Приложение 3'!K248</f>
        <v>0</v>
      </c>
      <c r="K478" s="199">
        <f>'Приложение 3'!L248</f>
        <v>0</v>
      </c>
    </row>
    <row r="479" spans="1:11" ht="84">
      <c r="A479" s="208" t="s">
        <v>139</v>
      </c>
      <c r="B479" s="197" t="s">
        <v>17</v>
      </c>
      <c r="C479" s="197" t="s">
        <v>82</v>
      </c>
      <c r="D479" s="220" t="s">
        <v>82</v>
      </c>
      <c r="E479" s="220" t="s">
        <v>9</v>
      </c>
      <c r="F479" s="220" t="s">
        <v>98</v>
      </c>
      <c r="G479" s="220" t="s">
        <v>272</v>
      </c>
      <c r="H479" s="198"/>
      <c r="I479" s="199">
        <f t="shared" ref="I479:K480" si="175">I480</f>
        <v>8567.5</v>
      </c>
      <c r="J479" s="199">
        <f t="shared" si="175"/>
        <v>9357.9</v>
      </c>
      <c r="K479" s="199">
        <f t="shared" si="175"/>
        <v>11697.3</v>
      </c>
    </row>
    <row r="480" spans="1:11" ht="36">
      <c r="A480" s="200" t="s">
        <v>119</v>
      </c>
      <c r="B480" s="197" t="s">
        <v>17</v>
      </c>
      <c r="C480" s="197" t="s">
        <v>82</v>
      </c>
      <c r="D480" s="220" t="s">
        <v>82</v>
      </c>
      <c r="E480" s="220" t="s">
        <v>9</v>
      </c>
      <c r="F480" s="220" t="s">
        <v>98</v>
      </c>
      <c r="G480" s="220" t="s">
        <v>272</v>
      </c>
      <c r="H480" s="198" t="s">
        <v>234</v>
      </c>
      <c r="I480" s="199">
        <f t="shared" si="175"/>
        <v>8567.5</v>
      </c>
      <c r="J480" s="199">
        <f t="shared" si="175"/>
        <v>9357.9</v>
      </c>
      <c r="K480" s="199">
        <f t="shared" si="175"/>
        <v>11697.3</v>
      </c>
    </row>
    <row r="481" spans="1:11">
      <c r="A481" s="200" t="s">
        <v>120</v>
      </c>
      <c r="B481" s="197" t="s">
        <v>17</v>
      </c>
      <c r="C481" s="197" t="s">
        <v>82</v>
      </c>
      <c r="D481" s="220" t="s">
        <v>82</v>
      </c>
      <c r="E481" s="220" t="s">
        <v>9</v>
      </c>
      <c r="F481" s="220" t="s">
        <v>98</v>
      </c>
      <c r="G481" s="220" t="s">
        <v>272</v>
      </c>
      <c r="H481" s="198" t="s">
        <v>235</v>
      </c>
      <c r="I481" s="199">
        <f>'Приложение 3'!J251</f>
        <v>8567.5</v>
      </c>
      <c r="J481" s="199">
        <f>'Приложение 3'!K251</f>
        <v>9357.9</v>
      </c>
      <c r="K481" s="199">
        <f>'Приложение 3'!L251</f>
        <v>11697.3</v>
      </c>
    </row>
    <row r="482" spans="1:11">
      <c r="A482" s="200" t="s">
        <v>221</v>
      </c>
      <c r="B482" s="197" t="s">
        <v>18</v>
      </c>
      <c r="C482" s="197"/>
      <c r="D482" s="220"/>
      <c r="E482" s="220"/>
      <c r="F482" s="220"/>
      <c r="G482" s="220"/>
      <c r="H482" s="198"/>
      <c r="I482" s="199">
        <f t="shared" ref="I482:K485" si="176">I483</f>
        <v>33.299999999999997</v>
      </c>
      <c r="J482" s="199">
        <f t="shared" si="176"/>
        <v>190.5</v>
      </c>
      <c r="K482" s="199">
        <f t="shared" si="176"/>
        <v>153.5</v>
      </c>
    </row>
    <row r="483" spans="1:11">
      <c r="A483" s="200" t="s">
        <v>222</v>
      </c>
      <c r="B483" s="197" t="s">
        <v>18</v>
      </c>
      <c r="C483" s="197" t="s">
        <v>75</v>
      </c>
      <c r="D483" s="220"/>
      <c r="E483" s="220"/>
      <c r="F483" s="220"/>
      <c r="G483" s="220"/>
      <c r="H483" s="198"/>
      <c r="I483" s="199">
        <f t="shared" si="176"/>
        <v>33.299999999999997</v>
      </c>
      <c r="J483" s="199">
        <f t="shared" si="176"/>
        <v>190.5</v>
      </c>
      <c r="K483" s="199">
        <f t="shared" si="176"/>
        <v>153.5</v>
      </c>
    </row>
    <row r="484" spans="1:11" ht="46.5" customHeight="1">
      <c r="A484" s="200" t="s">
        <v>399</v>
      </c>
      <c r="B484" s="197" t="s">
        <v>18</v>
      </c>
      <c r="C484" s="197" t="s">
        <v>75</v>
      </c>
      <c r="D484" s="220" t="s">
        <v>148</v>
      </c>
      <c r="E484" s="220" t="s">
        <v>258</v>
      </c>
      <c r="F484" s="220"/>
      <c r="G484" s="220"/>
      <c r="H484" s="198"/>
      <c r="I484" s="199">
        <f t="shared" si="176"/>
        <v>33.299999999999997</v>
      </c>
      <c r="J484" s="199">
        <f t="shared" si="176"/>
        <v>190.5</v>
      </c>
      <c r="K484" s="199">
        <f t="shared" si="176"/>
        <v>153.5</v>
      </c>
    </row>
    <row r="485" spans="1:11" ht="48">
      <c r="A485" s="200" t="s">
        <v>223</v>
      </c>
      <c r="B485" s="197" t="s">
        <v>18</v>
      </c>
      <c r="C485" s="197" t="s">
        <v>75</v>
      </c>
      <c r="D485" s="220" t="s">
        <v>148</v>
      </c>
      <c r="E485" s="220" t="s">
        <v>258</v>
      </c>
      <c r="F485" s="220" t="s">
        <v>75</v>
      </c>
      <c r="G485" s="220"/>
      <c r="H485" s="198"/>
      <c r="I485" s="199">
        <f t="shared" si="176"/>
        <v>33.299999999999997</v>
      </c>
      <c r="J485" s="199">
        <f t="shared" si="176"/>
        <v>190.5</v>
      </c>
      <c r="K485" s="199">
        <f t="shared" si="176"/>
        <v>153.5</v>
      </c>
    </row>
    <row r="486" spans="1:11" ht="24">
      <c r="A486" s="200" t="s">
        <v>224</v>
      </c>
      <c r="B486" s="197" t="s">
        <v>18</v>
      </c>
      <c r="C486" s="197" t="s">
        <v>75</v>
      </c>
      <c r="D486" s="220" t="s">
        <v>148</v>
      </c>
      <c r="E486" s="220" t="s">
        <v>258</v>
      </c>
      <c r="F486" s="220" t="s">
        <v>75</v>
      </c>
      <c r="G486" s="220" t="s">
        <v>300</v>
      </c>
      <c r="H486" s="198"/>
      <c r="I486" s="199">
        <f t="shared" ref="I486:K486" si="177">I487+I489</f>
        <v>33.299999999999997</v>
      </c>
      <c r="J486" s="199">
        <f t="shared" si="177"/>
        <v>190.5</v>
      </c>
      <c r="K486" s="199">
        <f t="shared" si="177"/>
        <v>153.5</v>
      </c>
    </row>
    <row r="487" spans="1:11" ht="72">
      <c r="A487" s="202" t="s">
        <v>80</v>
      </c>
      <c r="B487" s="197" t="s">
        <v>18</v>
      </c>
      <c r="C487" s="197" t="s">
        <v>75</v>
      </c>
      <c r="D487" s="220" t="s">
        <v>148</v>
      </c>
      <c r="E487" s="220" t="s">
        <v>258</v>
      </c>
      <c r="F487" s="220" t="s">
        <v>75</v>
      </c>
      <c r="G487" s="220" t="s">
        <v>300</v>
      </c>
      <c r="H487" s="197" t="s">
        <v>225</v>
      </c>
      <c r="I487" s="199">
        <f t="shared" ref="I487:K487" si="178">I488</f>
        <v>33.299999999999997</v>
      </c>
      <c r="J487" s="199">
        <f t="shared" si="178"/>
        <v>106.8</v>
      </c>
      <c r="K487" s="199">
        <f t="shared" si="178"/>
        <v>99.8</v>
      </c>
    </row>
    <row r="488" spans="1:11" ht="24">
      <c r="A488" s="202" t="s">
        <v>177</v>
      </c>
      <c r="B488" s="197" t="s">
        <v>18</v>
      </c>
      <c r="C488" s="197" t="s">
        <v>75</v>
      </c>
      <c r="D488" s="220" t="s">
        <v>148</v>
      </c>
      <c r="E488" s="220" t="s">
        <v>258</v>
      </c>
      <c r="F488" s="220" t="s">
        <v>75</v>
      </c>
      <c r="G488" s="220" t="s">
        <v>300</v>
      </c>
      <c r="H488" s="197" t="s">
        <v>245</v>
      </c>
      <c r="I488" s="199">
        <f>'Приложение 3'!J542</f>
        <v>33.299999999999997</v>
      </c>
      <c r="J488" s="199">
        <f>'Приложение 3'!K542</f>
        <v>106.8</v>
      </c>
      <c r="K488" s="199">
        <f>'Приложение 3'!L542</f>
        <v>99.8</v>
      </c>
    </row>
    <row r="489" spans="1:11" ht="36">
      <c r="A489" s="200" t="s">
        <v>86</v>
      </c>
      <c r="B489" s="197" t="s">
        <v>18</v>
      </c>
      <c r="C489" s="197" t="s">
        <v>75</v>
      </c>
      <c r="D489" s="220" t="s">
        <v>148</v>
      </c>
      <c r="E489" s="220" t="s">
        <v>258</v>
      </c>
      <c r="F489" s="220" t="s">
        <v>75</v>
      </c>
      <c r="G489" s="220" t="s">
        <v>300</v>
      </c>
      <c r="H489" s="198" t="s">
        <v>227</v>
      </c>
      <c r="I489" s="199">
        <f>I490</f>
        <v>0</v>
      </c>
      <c r="J489" s="199">
        <f t="shared" ref="J489:K489" si="179">J490</f>
        <v>83.7</v>
      </c>
      <c r="K489" s="199">
        <f t="shared" si="179"/>
        <v>53.7</v>
      </c>
    </row>
    <row r="490" spans="1:11" ht="36">
      <c r="A490" s="200" t="s">
        <v>87</v>
      </c>
      <c r="B490" s="197" t="s">
        <v>18</v>
      </c>
      <c r="C490" s="197" t="s">
        <v>75</v>
      </c>
      <c r="D490" s="220" t="s">
        <v>148</v>
      </c>
      <c r="E490" s="220" t="s">
        <v>258</v>
      </c>
      <c r="F490" s="220" t="s">
        <v>75</v>
      </c>
      <c r="G490" s="220" t="s">
        <v>300</v>
      </c>
      <c r="H490" s="198" t="s">
        <v>228</v>
      </c>
      <c r="I490" s="199">
        <f>'Приложение 3'!J544</f>
        <v>0</v>
      </c>
      <c r="J490" s="199">
        <f>'Приложение 3'!K544</f>
        <v>83.7</v>
      </c>
      <c r="K490" s="199">
        <f>'Приложение 3'!L544</f>
        <v>53.7</v>
      </c>
    </row>
    <row r="491" spans="1:11">
      <c r="A491" s="202" t="s">
        <v>141</v>
      </c>
      <c r="B491" s="197" t="s">
        <v>20</v>
      </c>
      <c r="C491" s="197"/>
      <c r="D491" s="219"/>
      <c r="E491" s="219"/>
      <c r="F491" s="219"/>
      <c r="G491" s="220"/>
      <c r="H491" s="198"/>
      <c r="I491" s="199">
        <f t="shared" ref="I491:K496" si="180">I492</f>
        <v>1450</v>
      </c>
      <c r="J491" s="199">
        <f t="shared" si="180"/>
        <v>1450</v>
      </c>
      <c r="K491" s="199">
        <f t="shared" si="180"/>
        <v>1450</v>
      </c>
    </row>
    <row r="492" spans="1:11">
      <c r="A492" s="202" t="s">
        <v>142</v>
      </c>
      <c r="B492" s="197" t="s">
        <v>20</v>
      </c>
      <c r="C492" s="197" t="s">
        <v>77</v>
      </c>
      <c r="D492" s="220"/>
      <c r="E492" s="220"/>
      <c r="F492" s="220"/>
      <c r="G492" s="220"/>
      <c r="H492" s="198"/>
      <c r="I492" s="199">
        <f t="shared" si="180"/>
        <v>1450</v>
      </c>
      <c r="J492" s="199">
        <f t="shared" si="180"/>
        <v>1450</v>
      </c>
      <c r="K492" s="199">
        <f t="shared" si="180"/>
        <v>1450</v>
      </c>
    </row>
    <row r="493" spans="1:11" ht="48">
      <c r="A493" s="200" t="s">
        <v>334</v>
      </c>
      <c r="B493" s="197" t="s">
        <v>20</v>
      </c>
      <c r="C493" s="197" t="s">
        <v>77</v>
      </c>
      <c r="D493" s="220" t="s">
        <v>254</v>
      </c>
      <c r="E493" s="220" t="s">
        <v>258</v>
      </c>
      <c r="F493" s="220"/>
      <c r="G493" s="220"/>
      <c r="H493" s="198"/>
      <c r="I493" s="199">
        <f t="shared" si="180"/>
        <v>1450</v>
      </c>
      <c r="J493" s="199">
        <f t="shared" si="180"/>
        <v>1450</v>
      </c>
      <c r="K493" s="199">
        <f t="shared" si="180"/>
        <v>1450</v>
      </c>
    </row>
    <row r="494" spans="1:11" ht="45">
      <c r="A494" s="204" t="s">
        <v>335</v>
      </c>
      <c r="B494" s="197" t="s">
        <v>20</v>
      </c>
      <c r="C494" s="197" t="s">
        <v>77</v>
      </c>
      <c r="D494" s="220" t="s">
        <v>254</v>
      </c>
      <c r="E494" s="220" t="s">
        <v>8</v>
      </c>
      <c r="F494" s="220"/>
      <c r="G494" s="220"/>
      <c r="H494" s="198"/>
      <c r="I494" s="199">
        <f>I495</f>
        <v>1450</v>
      </c>
      <c r="J494" s="199">
        <f>J495</f>
        <v>1450</v>
      </c>
      <c r="K494" s="199">
        <f>K495</f>
        <v>1450</v>
      </c>
    </row>
    <row r="495" spans="1:11" ht="36">
      <c r="A495" s="202" t="s">
        <v>143</v>
      </c>
      <c r="B495" s="197" t="s">
        <v>20</v>
      </c>
      <c r="C495" s="197" t="s">
        <v>77</v>
      </c>
      <c r="D495" s="220" t="s">
        <v>254</v>
      </c>
      <c r="E495" s="220" t="s">
        <v>8</v>
      </c>
      <c r="F495" s="220" t="s">
        <v>153</v>
      </c>
      <c r="G495" s="220" t="s">
        <v>273</v>
      </c>
      <c r="H495" s="198"/>
      <c r="I495" s="199">
        <f t="shared" si="180"/>
        <v>1450</v>
      </c>
      <c r="J495" s="199">
        <f t="shared" si="180"/>
        <v>1450</v>
      </c>
      <c r="K495" s="199">
        <f t="shared" si="180"/>
        <v>1450</v>
      </c>
    </row>
    <row r="496" spans="1:11" ht="38.25">
      <c r="A496" s="161" t="s">
        <v>144</v>
      </c>
      <c r="B496" s="197" t="s">
        <v>20</v>
      </c>
      <c r="C496" s="197" t="s">
        <v>77</v>
      </c>
      <c r="D496" s="220" t="s">
        <v>254</v>
      </c>
      <c r="E496" s="220" t="s">
        <v>8</v>
      </c>
      <c r="F496" s="220" t="s">
        <v>153</v>
      </c>
      <c r="G496" s="220" t="s">
        <v>273</v>
      </c>
      <c r="H496" s="198" t="s">
        <v>238</v>
      </c>
      <c r="I496" s="199">
        <f t="shared" si="180"/>
        <v>1450</v>
      </c>
      <c r="J496" s="199">
        <f t="shared" si="180"/>
        <v>1450</v>
      </c>
      <c r="K496" s="199">
        <f t="shared" si="180"/>
        <v>1450</v>
      </c>
    </row>
    <row r="497" spans="1:11" ht="60">
      <c r="A497" s="222" t="s">
        <v>145</v>
      </c>
      <c r="B497" s="197" t="s">
        <v>20</v>
      </c>
      <c r="C497" s="197" t="s">
        <v>77</v>
      </c>
      <c r="D497" s="220" t="s">
        <v>254</v>
      </c>
      <c r="E497" s="220" t="s">
        <v>8</v>
      </c>
      <c r="F497" s="220" t="s">
        <v>153</v>
      </c>
      <c r="G497" s="220" t="s">
        <v>273</v>
      </c>
      <c r="H497" s="198" t="s">
        <v>239</v>
      </c>
      <c r="I497" s="199">
        <f>'Приложение 3'!J258</f>
        <v>1450</v>
      </c>
      <c r="J497" s="199">
        <f>'Приложение 3'!K258</f>
        <v>1450</v>
      </c>
      <c r="K497" s="199">
        <f>'Приложение 3'!L258</f>
        <v>1450</v>
      </c>
    </row>
    <row r="498" spans="1:11" ht="24">
      <c r="A498" s="215" t="s">
        <v>158</v>
      </c>
      <c r="B498" s="197" t="s">
        <v>104</v>
      </c>
      <c r="C498" s="197"/>
      <c r="D498" s="220"/>
      <c r="E498" s="220"/>
      <c r="F498" s="220"/>
      <c r="G498" s="220"/>
      <c r="H498" s="198"/>
      <c r="I498" s="199">
        <f>I499</f>
        <v>43.3</v>
      </c>
      <c r="J498" s="199">
        <f>J499</f>
        <v>43.3</v>
      </c>
      <c r="K498" s="199">
        <f>K499</f>
        <v>43.3</v>
      </c>
    </row>
    <row r="499" spans="1:11" ht="24">
      <c r="A499" s="215" t="s">
        <v>310</v>
      </c>
      <c r="B499" s="197" t="s">
        <v>104</v>
      </c>
      <c r="C499" s="197" t="s">
        <v>75</v>
      </c>
      <c r="D499" s="220"/>
      <c r="E499" s="220"/>
      <c r="F499" s="220"/>
      <c r="G499" s="220"/>
      <c r="H499" s="198"/>
      <c r="I499" s="199">
        <f>I504</f>
        <v>43.3</v>
      </c>
      <c r="J499" s="199">
        <f>J504</f>
        <v>43.3</v>
      </c>
      <c r="K499" s="199">
        <f>K504</f>
        <v>43.3</v>
      </c>
    </row>
    <row r="500" spans="1:11" ht="48">
      <c r="A500" s="200" t="s">
        <v>159</v>
      </c>
      <c r="B500" s="197" t="s">
        <v>104</v>
      </c>
      <c r="C500" s="197" t="s">
        <v>75</v>
      </c>
      <c r="D500" s="220" t="s">
        <v>274</v>
      </c>
      <c r="E500" s="220" t="s">
        <v>258</v>
      </c>
      <c r="F500" s="220"/>
      <c r="G500" s="220"/>
      <c r="H500" s="198"/>
      <c r="I500" s="199">
        <f>I501</f>
        <v>43.3</v>
      </c>
      <c r="J500" s="199">
        <f>J501</f>
        <v>43.3</v>
      </c>
      <c r="K500" s="199">
        <f>K501</f>
        <v>43.3</v>
      </c>
    </row>
    <row r="501" spans="1:11" ht="36">
      <c r="A501" s="206" t="s">
        <v>160</v>
      </c>
      <c r="B501" s="197" t="s">
        <v>104</v>
      </c>
      <c r="C501" s="197" t="s">
        <v>75</v>
      </c>
      <c r="D501" s="220" t="s">
        <v>274</v>
      </c>
      <c r="E501" s="220" t="s">
        <v>9</v>
      </c>
      <c r="F501" s="220"/>
      <c r="G501" s="220"/>
      <c r="H501" s="198"/>
      <c r="I501" s="199">
        <f>I504</f>
        <v>43.3</v>
      </c>
      <c r="J501" s="199">
        <f>J504</f>
        <v>43.3</v>
      </c>
      <c r="K501" s="199">
        <f>K504</f>
        <v>43.3</v>
      </c>
    </row>
    <row r="502" spans="1:11" ht="48">
      <c r="A502" s="200" t="s">
        <v>161</v>
      </c>
      <c r="B502" s="197" t="s">
        <v>104</v>
      </c>
      <c r="C502" s="197" t="s">
        <v>75</v>
      </c>
      <c r="D502" s="220" t="s">
        <v>274</v>
      </c>
      <c r="E502" s="220" t="s">
        <v>9</v>
      </c>
      <c r="F502" s="220" t="s">
        <v>77</v>
      </c>
      <c r="G502" s="220"/>
      <c r="H502" s="198"/>
      <c r="I502" s="199">
        <f t="shared" ref="I502:K504" si="181">I503</f>
        <v>43.3</v>
      </c>
      <c r="J502" s="199">
        <f t="shared" si="181"/>
        <v>43.3</v>
      </c>
      <c r="K502" s="199">
        <f t="shared" si="181"/>
        <v>43.3</v>
      </c>
    </row>
    <row r="503" spans="1:11" ht="24">
      <c r="A503" s="202" t="s">
        <v>162</v>
      </c>
      <c r="B503" s="197" t="s">
        <v>104</v>
      </c>
      <c r="C503" s="197" t="s">
        <v>75</v>
      </c>
      <c r="D503" s="220" t="s">
        <v>274</v>
      </c>
      <c r="E503" s="220" t="s">
        <v>9</v>
      </c>
      <c r="F503" s="220" t="s">
        <v>77</v>
      </c>
      <c r="G503" s="220" t="s">
        <v>276</v>
      </c>
      <c r="H503" s="198"/>
      <c r="I503" s="199">
        <f t="shared" si="181"/>
        <v>43.3</v>
      </c>
      <c r="J503" s="199">
        <f t="shared" si="181"/>
        <v>43.3</v>
      </c>
      <c r="K503" s="199">
        <f t="shared" si="181"/>
        <v>43.3</v>
      </c>
    </row>
    <row r="504" spans="1:11" ht="24">
      <c r="A504" s="202" t="s">
        <v>158</v>
      </c>
      <c r="B504" s="197" t="s">
        <v>104</v>
      </c>
      <c r="C504" s="197" t="s">
        <v>75</v>
      </c>
      <c r="D504" s="220" t="s">
        <v>274</v>
      </c>
      <c r="E504" s="220" t="s">
        <v>9</v>
      </c>
      <c r="F504" s="220" t="s">
        <v>77</v>
      </c>
      <c r="G504" s="220" t="s">
        <v>276</v>
      </c>
      <c r="H504" s="198" t="s">
        <v>242</v>
      </c>
      <c r="I504" s="199">
        <f t="shared" si="181"/>
        <v>43.3</v>
      </c>
      <c r="J504" s="199">
        <f t="shared" si="181"/>
        <v>43.3</v>
      </c>
      <c r="K504" s="199">
        <f t="shared" si="181"/>
        <v>43.3</v>
      </c>
    </row>
    <row r="505" spans="1:11">
      <c r="A505" s="202" t="s">
        <v>163</v>
      </c>
      <c r="B505" s="197" t="s">
        <v>104</v>
      </c>
      <c r="C505" s="197" t="s">
        <v>75</v>
      </c>
      <c r="D505" s="220" t="s">
        <v>274</v>
      </c>
      <c r="E505" s="220" t="s">
        <v>9</v>
      </c>
      <c r="F505" s="220" t="s">
        <v>77</v>
      </c>
      <c r="G505" s="220" t="s">
        <v>276</v>
      </c>
      <c r="H505" s="198" t="s">
        <v>243</v>
      </c>
      <c r="I505" s="199">
        <f>'Приложение 3'!J311</f>
        <v>43.3</v>
      </c>
      <c r="J505" s="199">
        <f>'Приложение 3'!K311</f>
        <v>43.3</v>
      </c>
      <c r="K505" s="199">
        <f>'Приложение 3'!L311</f>
        <v>43.3</v>
      </c>
    </row>
    <row r="506" spans="1:11" ht="36">
      <c r="A506" s="202" t="s">
        <v>164</v>
      </c>
      <c r="B506" s="216">
        <v>14</v>
      </c>
      <c r="C506" s="216"/>
      <c r="D506" s="220"/>
      <c r="E506" s="220"/>
      <c r="F506" s="220"/>
      <c r="G506" s="220"/>
      <c r="H506" s="198"/>
      <c r="I506" s="199">
        <f>I507</f>
        <v>5.7</v>
      </c>
      <c r="J506" s="199">
        <f t="shared" ref="J506:K506" si="182">J507</f>
        <v>5.7</v>
      </c>
      <c r="K506" s="199">
        <f t="shared" si="182"/>
        <v>5.7</v>
      </c>
    </row>
    <row r="507" spans="1:11" ht="36">
      <c r="A507" s="202" t="s">
        <v>305</v>
      </c>
      <c r="B507" s="216">
        <v>14</v>
      </c>
      <c r="C507" s="216" t="s">
        <v>75</v>
      </c>
      <c r="D507" s="220"/>
      <c r="E507" s="220"/>
      <c r="F507" s="220"/>
      <c r="G507" s="220"/>
      <c r="H507" s="198"/>
      <c r="I507" s="199">
        <f>I508</f>
        <v>5.7</v>
      </c>
      <c r="J507" s="199">
        <f t="shared" ref="J507:K507" si="183">J508</f>
        <v>5.7</v>
      </c>
      <c r="K507" s="199">
        <f t="shared" si="183"/>
        <v>5.7</v>
      </c>
    </row>
    <row r="508" spans="1:11" ht="48">
      <c r="A508" s="200" t="s">
        <v>159</v>
      </c>
      <c r="B508" s="216" t="s">
        <v>165</v>
      </c>
      <c r="C508" s="216" t="s">
        <v>75</v>
      </c>
      <c r="D508" s="220" t="s">
        <v>274</v>
      </c>
      <c r="E508" s="220" t="s">
        <v>258</v>
      </c>
      <c r="F508" s="220"/>
      <c r="G508" s="220"/>
      <c r="H508" s="198"/>
      <c r="I508" s="199">
        <f t="shared" ref="I508:K510" si="184">I509</f>
        <v>5.7</v>
      </c>
      <c r="J508" s="199">
        <f t="shared" si="184"/>
        <v>5.7</v>
      </c>
      <c r="K508" s="199">
        <f t="shared" si="184"/>
        <v>5.7</v>
      </c>
    </row>
    <row r="509" spans="1:11" ht="24">
      <c r="A509" s="200" t="s">
        <v>166</v>
      </c>
      <c r="B509" s="216" t="s">
        <v>165</v>
      </c>
      <c r="C509" s="216" t="s">
        <v>75</v>
      </c>
      <c r="D509" s="220" t="s">
        <v>274</v>
      </c>
      <c r="E509" s="220" t="s">
        <v>10</v>
      </c>
      <c r="F509" s="220"/>
      <c r="G509" s="220"/>
      <c r="H509" s="198"/>
      <c r="I509" s="199">
        <f t="shared" si="184"/>
        <v>5.7</v>
      </c>
      <c r="J509" s="199">
        <f t="shared" si="184"/>
        <v>5.7</v>
      </c>
      <c r="K509" s="199">
        <f t="shared" si="184"/>
        <v>5.7</v>
      </c>
    </row>
    <row r="510" spans="1:11" ht="36">
      <c r="A510" s="202" t="s">
        <v>167</v>
      </c>
      <c r="B510" s="216" t="s">
        <v>165</v>
      </c>
      <c r="C510" s="216" t="s">
        <v>75</v>
      </c>
      <c r="D510" s="220" t="s">
        <v>274</v>
      </c>
      <c r="E510" s="220" t="s">
        <v>10</v>
      </c>
      <c r="F510" s="220" t="s">
        <v>75</v>
      </c>
      <c r="G510" s="220"/>
      <c r="H510" s="198"/>
      <c r="I510" s="199">
        <f t="shared" si="184"/>
        <v>5.7</v>
      </c>
      <c r="J510" s="199">
        <f t="shared" si="184"/>
        <v>5.7</v>
      </c>
      <c r="K510" s="199">
        <f t="shared" si="184"/>
        <v>5.7</v>
      </c>
    </row>
    <row r="511" spans="1:11" ht="24">
      <c r="A511" s="202" t="s">
        <v>168</v>
      </c>
      <c r="B511" s="216" t="s">
        <v>165</v>
      </c>
      <c r="C511" s="216" t="s">
        <v>75</v>
      </c>
      <c r="D511" s="220" t="s">
        <v>274</v>
      </c>
      <c r="E511" s="220" t="s">
        <v>10</v>
      </c>
      <c r="F511" s="220" t="s">
        <v>75</v>
      </c>
      <c r="G511" s="220" t="s">
        <v>277</v>
      </c>
      <c r="H511" s="198"/>
      <c r="I511" s="199">
        <f>I513</f>
        <v>5.7</v>
      </c>
      <c r="J511" s="199">
        <f>J513</f>
        <v>5.7</v>
      </c>
      <c r="K511" s="199">
        <f>K513</f>
        <v>5.7</v>
      </c>
    </row>
    <row r="512" spans="1:11">
      <c r="A512" s="202" t="s">
        <v>154</v>
      </c>
      <c r="B512" s="216">
        <v>14</v>
      </c>
      <c r="C512" s="197" t="s">
        <v>75</v>
      </c>
      <c r="D512" s="220" t="s">
        <v>274</v>
      </c>
      <c r="E512" s="220" t="s">
        <v>10</v>
      </c>
      <c r="F512" s="220" t="s">
        <v>75</v>
      </c>
      <c r="G512" s="220" t="s">
        <v>277</v>
      </c>
      <c r="H512" s="198" t="s">
        <v>240</v>
      </c>
      <c r="I512" s="199">
        <f t="shared" ref="I512:K512" si="185">I513</f>
        <v>5.7</v>
      </c>
      <c r="J512" s="199">
        <f t="shared" si="185"/>
        <v>5.7</v>
      </c>
      <c r="K512" s="199">
        <f t="shared" si="185"/>
        <v>5.7</v>
      </c>
    </row>
    <row r="513" spans="1:11">
      <c r="A513" s="202" t="s">
        <v>169</v>
      </c>
      <c r="B513" s="216">
        <v>14</v>
      </c>
      <c r="C513" s="197" t="s">
        <v>75</v>
      </c>
      <c r="D513" s="220" t="s">
        <v>274</v>
      </c>
      <c r="E513" s="220" t="s">
        <v>10</v>
      </c>
      <c r="F513" s="220" t="s">
        <v>75</v>
      </c>
      <c r="G513" s="220" t="s">
        <v>277</v>
      </c>
      <c r="H513" s="198" t="s">
        <v>244</v>
      </c>
      <c r="I513" s="199">
        <f>'Приложение 3'!J319</f>
        <v>5.7</v>
      </c>
      <c r="J513" s="199">
        <f>'Приложение 3'!K319</f>
        <v>5.7</v>
      </c>
      <c r="K513" s="199">
        <f>'Приложение 3'!L319</f>
        <v>5.7</v>
      </c>
    </row>
    <row r="514" spans="1:11">
      <c r="A514" s="202" t="s">
        <v>170</v>
      </c>
      <c r="B514" s="216">
        <v>99</v>
      </c>
      <c r="C514" s="216"/>
      <c r="D514" s="220"/>
      <c r="E514" s="220"/>
      <c r="F514" s="220"/>
      <c r="G514" s="220"/>
      <c r="H514" s="197"/>
      <c r="I514" s="199">
        <f t="shared" ref="I514:K519" si="186">I515</f>
        <v>0</v>
      </c>
      <c r="J514" s="199">
        <f t="shared" si="186"/>
        <v>5221</v>
      </c>
      <c r="K514" s="199">
        <f t="shared" si="186"/>
        <v>8413.7999999999993</v>
      </c>
    </row>
    <row r="515" spans="1:11">
      <c r="A515" s="202" t="s">
        <v>170</v>
      </c>
      <c r="B515" s="216">
        <v>99</v>
      </c>
      <c r="C515" s="216">
        <v>99</v>
      </c>
      <c r="D515" s="220"/>
      <c r="E515" s="220"/>
      <c r="F515" s="220"/>
      <c r="G515" s="220"/>
      <c r="H515" s="197"/>
      <c r="I515" s="199">
        <f>I516</f>
        <v>0</v>
      </c>
      <c r="J515" s="199">
        <f t="shared" si="186"/>
        <v>5221</v>
      </c>
      <c r="K515" s="199">
        <f t="shared" si="186"/>
        <v>8413.7999999999993</v>
      </c>
    </row>
    <row r="516" spans="1:11" ht="36">
      <c r="A516" s="200" t="s">
        <v>470</v>
      </c>
      <c r="B516" s="216">
        <v>99</v>
      </c>
      <c r="C516" s="216">
        <v>99</v>
      </c>
      <c r="D516" s="220" t="s">
        <v>77</v>
      </c>
      <c r="E516" s="220" t="s">
        <v>258</v>
      </c>
      <c r="F516" s="220"/>
      <c r="G516" s="220"/>
      <c r="H516" s="197"/>
      <c r="I516" s="199">
        <f>I517</f>
        <v>0</v>
      </c>
      <c r="J516" s="199">
        <f>J517</f>
        <v>5221</v>
      </c>
      <c r="K516" s="199">
        <f>K517</f>
        <v>8413.7999999999993</v>
      </c>
    </row>
    <row r="517" spans="1:11" ht="24">
      <c r="A517" s="202" t="s">
        <v>171</v>
      </c>
      <c r="B517" s="216">
        <v>99</v>
      </c>
      <c r="C517" s="216">
        <v>99</v>
      </c>
      <c r="D517" s="220" t="s">
        <v>77</v>
      </c>
      <c r="E517" s="220" t="s">
        <v>258</v>
      </c>
      <c r="F517" s="220" t="s">
        <v>77</v>
      </c>
      <c r="G517" s="220"/>
      <c r="H517" s="197"/>
      <c r="I517" s="199">
        <f>I518</f>
        <v>0</v>
      </c>
      <c r="J517" s="199">
        <f>J518</f>
        <v>5221</v>
      </c>
      <c r="K517" s="199">
        <f>K518</f>
        <v>8413.7999999999993</v>
      </c>
    </row>
    <row r="518" spans="1:11">
      <c r="A518" s="202" t="s">
        <v>170</v>
      </c>
      <c r="B518" s="216">
        <v>99</v>
      </c>
      <c r="C518" s="216">
        <v>99</v>
      </c>
      <c r="D518" s="220" t="s">
        <v>77</v>
      </c>
      <c r="E518" s="220" t="s">
        <v>258</v>
      </c>
      <c r="F518" s="220" t="s">
        <v>77</v>
      </c>
      <c r="G518" s="220" t="s">
        <v>278</v>
      </c>
      <c r="H518" s="197"/>
      <c r="I518" s="199">
        <f t="shared" si="186"/>
        <v>0</v>
      </c>
      <c r="J518" s="199">
        <f t="shared" si="186"/>
        <v>5221</v>
      </c>
      <c r="K518" s="199">
        <f t="shared" si="186"/>
        <v>8413.7999999999993</v>
      </c>
    </row>
    <row r="519" spans="1:11">
      <c r="A519" s="202" t="s">
        <v>93</v>
      </c>
      <c r="B519" s="216">
        <v>99</v>
      </c>
      <c r="C519" s="216">
        <v>99</v>
      </c>
      <c r="D519" s="220" t="s">
        <v>77</v>
      </c>
      <c r="E519" s="220" t="s">
        <v>258</v>
      </c>
      <c r="F519" s="220" t="s">
        <v>77</v>
      </c>
      <c r="G519" s="220" t="s">
        <v>278</v>
      </c>
      <c r="H519" s="197" t="s">
        <v>229</v>
      </c>
      <c r="I519" s="199">
        <f t="shared" si="186"/>
        <v>0</v>
      </c>
      <c r="J519" s="199">
        <f t="shared" si="186"/>
        <v>5221</v>
      </c>
      <c r="K519" s="199">
        <f t="shared" si="186"/>
        <v>8413.7999999999993</v>
      </c>
    </row>
    <row r="520" spans="1:11">
      <c r="A520" s="202" t="s">
        <v>101</v>
      </c>
      <c r="B520" s="216">
        <v>99</v>
      </c>
      <c r="C520" s="216">
        <v>99</v>
      </c>
      <c r="D520" s="220" t="s">
        <v>77</v>
      </c>
      <c r="E520" s="220" t="s">
        <v>258</v>
      </c>
      <c r="F520" s="220" t="s">
        <v>77</v>
      </c>
      <c r="G520" s="220" t="s">
        <v>278</v>
      </c>
      <c r="H520" s="197" t="s">
        <v>231</v>
      </c>
      <c r="I520" s="199">
        <f>'Приложение 3'!J326</f>
        <v>0</v>
      </c>
      <c r="J520" s="199">
        <f>'Приложение 3'!K326</f>
        <v>5221</v>
      </c>
      <c r="K520" s="199">
        <f>'Приложение 3'!L326</f>
        <v>8413.7999999999993</v>
      </c>
    </row>
  </sheetData>
  <autoFilter ref="A7:L520" xr:uid="{00000000-0009-0000-0000-000002000000}"/>
  <customSheetViews>
    <customSheetView guid="{81558BDF-55DB-4F10-A797-FD06B4DBF865}" showPageBreaks="1" printArea="1" showAutoFilter="1" view="pageBreakPreview">
      <selection activeCell="I208" sqref="I208:K210"/>
      <pageMargins left="0.23622047244094491" right="3.937007874015748E-2" top="0.51181102362204722" bottom="0.19685039370078741" header="0.31496062992125984" footer="0.31496062992125984"/>
      <pageSetup paperSize="9" scale="91" orientation="portrait" r:id="rId1"/>
      <headerFooter>
        <oddHeader>&amp;C&amp;P</oddHeader>
      </headerFooter>
      <autoFilter ref="A6:L421" xr:uid="{57D97A68-E4C7-4557-8D70-375BFE30645D}"/>
    </customSheetView>
    <customSheetView guid="{146E8F15-80AC-4549-8E02-D6058BD21F29}" showPageBreaks="1" showAutoFilter="1" view="pageBreakPreview" topLeftCell="A136">
      <selection activeCell="A127" sqref="A127:XFD127"/>
      <pageMargins left="0.23622047244094491" right="3.937007874015748E-2" top="0.31496062992125984" bottom="0.19685039370078741" header="0.31496062992125984" footer="0.31496062992125984"/>
      <pageSetup paperSize="9" scale="91" orientation="portrait" r:id="rId2"/>
      <headerFooter>
        <oddHeader>&amp;C&amp;P</oddHeader>
      </headerFooter>
      <autoFilter ref="A1:K520" xr:uid="{D81210E0-8EC8-43F3-A49A-32D0265620BB}">
        <filterColumn colId="7" showButton="0"/>
        <filterColumn colId="8" showButton="0"/>
        <filterColumn colId="9" showButton="0"/>
      </autoFilter>
    </customSheetView>
    <customSheetView guid="{D7437CF1-D31F-4DF2-9399-AF82B3DFFC54}" showPageBreaks="1" printArea="1" showAutoFilter="1" view="pageBreakPreview" topLeftCell="A72">
      <selection activeCell="A81" sqref="A81"/>
      <pageMargins left="0.23622047244094491" right="3.937007874015748E-2" top="0.51181102362204722" bottom="0.19685039370078741" header="0.31496062992125984" footer="0.31496062992125984"/>
      <pageSetup paperSize="9" scale="91" orientation="portrait" r:id="rId3"/>
      <headerFooter>
        <oddHeader>&amp;C&amp;P</oddHeader>
      </headerFooter>
      <autoFilter ref="A6:L413" xr:uid="{F1CC5E65-64FA-45DE-89BC-5064DE8C9F82}"/>
    </customSheetView>
    <customSheetView guid="{D2A2E364-7F41-4DF0-B445-F266635B8190}" showPageBreaks="1" printArea="1" showAutoFilter="1" view="pageBreakPreview">
      <selection activeCell="A174" sqref="A174"/>
      <pageMargins left="0.23622047244094491" right="3.937007874015748E-2" top="0.51181102362204722" bottom="0.19685039370078741" header="0.31496062992125984" footer="0.31496062992125984"/>
      <pageSetup paperSize="9" scale="91" orientation="portrait" r:id="rId4"/>
      <headerFooter>
        <oddHeader>&amp;C&amp;P</oddHeader>
      </headerFooter>
      <autoFilter ref="A6:L421" xr:uid="{480D6740-809C-478B-A79A-2F9DB8D33707}"/>
    </customSheetView>
  </customSheetViews>
  <mergeCells count="10">
    <mergeCell ref="H1:K1"/>
    <mergeCell ref="H2:K2"/>
    <mergeCell ref="A3:K3"/>
    <mergeCell ref="H4:K4"/>
    <mergeCell ref="A5:A6"/>
    <mergeCell ref="B5:B6"/>
    <mergeCell ref="C5:C6"/>
    <mergeCell ref="D5:G6"/>
    <mergeCell ref="H5:H6"/>
    <mergeCell ref="I5:K5"/>
  </mergeCells>
  <conditionalFormatting sqref="A33">
    <cfRule type="expression" dxfId="33" priority="13" stopIfTrue="1">
      <formula>$F33=""</formula>
    </cfRule>
    <cfRule type="expression" dxfId="32" priority="14" stopIfTrue="1">
      <formula>$J33&lt;&gt;""</formula>
    </cfRule>
    <cfRule type="expression" dxfId="31" priority="15" stopIfTrue="1">
      <formula>AND($G33="",$F33&lt;&gt;"")</formula>
    </cfRule>
    <cfRule type="expression" dxfId="30" priority="16" stopIfTrue="1">
      <formula>$F33=""</formula>
    </cfRule>
    <cfRule type="expression" dxfId="29" priority="17" stopIfTrue="1">
      <formula>#REF!&lt;&gt;""</formula>
    </cfRule>
    <cfRule type="expression" dxfId="28" priority="18" stopIfTrue="1">
      <formula>AND($G33="",$F33&lt;&gt;"")</formula>
    </cfRule>
  </conditionalFormatting>
  <conditionalFormatting sqref="A94">
    <cfRule type="expression" dxfId="27" priority="19" stopIfTrue="1">
      <formula>$F94=""</formula>
    </cfRule>
    <cfRule type="expression" dxfId="26" priority="20" stopIfTrue="1">
      <formula>$J94&lt;&gt;""</formula>
    </cfRule>
    <cfRule type="expression" dxfId="25" priority="21" stopIfTrue="1">
      <formula>AND($G94="",$F94&lt;&gt;"")</formula>
    </cfRule>
    <cfRule type="expression" dxfId="24" priority="22" stopIfTrue="1">
      <formula>$F94=""</formula>
    </cfRule>
    <cfRule type="expression" dxfId="23" priority="23" stopIfTrue="1">
      <formula>#REF!&lt;&gt;""</formula>
    </cfRule>
    <cfRule type="expression" dxfId="22" priority="24" stopIfTrue="1">
      <formula>AND($G94="",$F94&lt;&gt;"")</formula>
    </cfRule>
  </conditionalFormatting>
  <conditionalFormatting sqref="A195">
    <cfRule type="expression" dxfId="21" priority="4" stopIfTrue="1">
      <formula>$F195=""</formula>
    </cfRule>
    <cfRule type="expression" dxfId="20" priority="5" stopIfTrue="1">
      <formula>#REF!&lt;&gt;""</formula>
    </cfRule>
    <cfRule type="expression" dxfId="19" priority="6" stopIfTrue="1">
      <formula>AND($G195="",$F195&lt;&gt;"")</formula>
    </cfRule>
  </conditionalFormatting>
  <conditionalFormatting sqref="A207">
    <cfRule type="expression" dxfId="18" priority="10" stopIfTrue="1">
      <formula>$F207=""</formula>
    </cfRule>
    <cfRule type="expression" dxfId="17" priority="11" stopIfTrue="1">
      <formula>#REF!&lt;&gt;""</formula>
    </cfRule>
    <cfRule type="expression" dxfId="16" priority="12" stopIfTrue="1">
      <formula>AND($G207="",$F207&lt;&gt;"")</formula>
    </cfRule>
  </conditionalFormatting>
  <conditionalFormatting sqref="A322">
    <cfRule type="expression" dxfId="15" priority="1" stopIfTrue="1">
      <formula>$F322=""</formula>
    </cfRule>
    <cfRule type="expression" dxfId="14" priority="2" stopIfTrue="1">
      <formula>#REF!&lt;&gt;""</formula>
    </cfRule>
    <cfRule type="expression" dxfId="13" priority="3" stopIfTrue="1">
      <formula>AND($G322="",$F322&lt;&gt;"")</formula>
    </cfRule>
  </conditionalFormatting>
  <conditionalFormatting sqref="A430">
    <cfRule type="expression" dxfId="12" priority="28" stopIfTrue="1">
      <formula>$F430=""</formula>
    </cfRule>
    <cfRule type="expression" dxfId="11" priority="29" stopIfTrue="1">
      <formula>#REF!&lt;&gt;""</formula>
    </cfRule>
    <cfRule type="expression" dxfId="10" priority="30" stopIfTrue="1">
      <formula>AND($G430="",$F430&lt;&gt;"")</formula>
    </cfRule>
  </conditionalFormatting>
  <conditionalFormatting sqref="A464">
    <cfRule type="expression" dxfId="9" priority="7" stopIfTrue="1">
      <formula>$F464=""</formula>
    </cfRule>
    <cfRule type="expression" dxfId="8" priority="8" stopIfTrue="1">
      <formula>#REF!&lt;&gt;""</formula>
    </cfRule>
    <cfRule type="expression" dxfId="7" priority="9" stopIfTrue="1">
      <formula>AND($G464="",$F464&lt;&gt;"")</formula>
    </cfRule>
  </conditionalFormatting>
  <pageMargins left="0.23622047244094491" right="3.937007874015748E-2" top="0.51181102362204722" bottom="0.19685039370078741" header="0.31496062992125984" footer="0.31496062992125984"/>
  <pageSetup paperSize="9" scale="91" orientation="portrait" r:id="rId5"/>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779"/>
  <sheetViews>
    <sheetView view="pageBreakPreview" topLeftCell="A19" zoomScaleSheetLayoutView="100" workbookViewId="0">
      <selection activeCell="K23" sqref="K23:L23"/>
    </sheetView>
  </sheetViews>
  <sheetFormatPr defaultRowHeight="15.75"/>
  <cols>
    <col min="1" max="1" width="37.5" style="178" customWidth="1"/>
    <col min="2" max="4" width="4.1640625" style="178" customWidth="1"/>
    <col min="5" max="5" width="7" style="178" customWidth="1"/>
    <col min="6" max="6" width="5.5" style="178" customWidth="1"/>
    <col min="7" max="7" width="4.1640625" style="178" customWidth="1"/>
    <col min="8" max="8" width="4.5" style="178" customWidth="1"/>
    <col min="9" max="9" width="5.5" style="178" customWidth="1"/>
    <col min="10" max="12" width="14" style="178" customWidth="1"/>
    <col min="13" max="13" width="81.5" style="9" customWidth="1"/>
    <col min="14" max="14" width="15.6640625" style="178" bestFit="1" customWidth="1"/>
    <col min="15" max="16384" width="9.33203125" style="178"/>
  </cols>
  <sheetData>
    <row r="1" spans="1:12" ht="141.75" customHeight="1">
      <c r="I1" s="364" t="s">
        <v>524</v>
      </c>
      <c r="J1" s="364"/>
      <c r="K1" s="364"/>
      <c r="L1" s="368"/>
    </row>
    <row r="2" spans="1:12" ht="91.5" customHeight="1">
      <c r="A2" s="180"/>
      <c r="B2" s="160"/>
      <c r="C2" s="160"/>
      <c r="D2" s="160"/>
      <c r="E2" s="160"/>
      <c r="F2" s="160"/>
      <c r="G2" s="160"/>
      <c r="H2" s="160"/>
      <c r="I2" s="369" t="s">
        <v>450</v>
      </c>
      <c r="J2" s="369"/>
      <c r="K2" s="369"/>
      <c r="L2" s="369"/>
    </row>
    <row r="3" spans="1:12" ht="102" customHeight="1">
      <c r="A3" s="375" t="s">
        <v>449</v>
      </c>
      <c r="B3" s="372"/>
      <c r="C3" s="372"/>
      <c r="D3" s="372"/>
      <c r="E3" s="372"/>
      <c r="F3" s="372"/>
      <c r="G3" s="372"/>
      <c r="H3" s="372"/>
      <c r="I3" s="372"/>
      <c r="J3" s="372"/>
      <c r="K3" s="372"/>
      <c r="L3" s="372"/>
    </row>
    <row r="4" spans="1:12" ht="15" customHeight="1">
      <c r="A4" s="181" t="s">
        <v>0</v>
      </c>
      <c r="B4" s="181" t="s">
        <v>0</v>
      </c>
      <c r="C4" s="181" t="s">
        <v>0</v>
      </c>
      <c r="D4" s="181" t="s">
        <v>0</v>
      </c>
      <c r="E4" s="181" t="s">
        <v>0</v>
      </c>
      <c r="F4" s="181" t="s">
        <v>0</v>
      </c>
      <c r="G4" s="181" t="s">
        <v>0</v>
      </c>
      <c r="H4" s="181" t="s">
        <v>0</v>
      </c>
      <c r="I4" s="373" t="s">
        <v>1</v>
      </c>
      <c r="J4" s="373"/>
      <c r="K4" s="373"/>
      <c r="L4" s="373"/>
    </row>
    <row r="5" spans="1:12" ht="19.5" customHeight="1">
      <c r="A5" s="374" t="s">
        <v>2</v>
      </c>
      <c r="B5" s="374" t="s">
        <v>5</v>
      </c>
      <c r="C5" s="374"/>
      <c r="D5" s="374"/>
      <c r="E5" s="374"/>
      <c r="F5" s="374" t="s">
        <v>22</v>
      </c>
      <c r="G5" s="374" t="s">
        <v>3</v>
      </c>
      <c r="H5" s="374" t="s">
        <v>4</v>
      </c>
      <c r="I5" s="374" t="s">
        <v>21</v>
      </c>
      <c r="J5" s="374" t="s">
        <v>7</v>
      </c>
      <c r="K5" s="374"/>
      <c r="L5" s="374"/>
    </row>
    <row r="6" spans="1:12" ht="14.85" customHeight="1">
      <c r="A6" s="374" t="s">
        <v>0</v>
      </c>
      <c r="B6" s="374" t="s">
        <v>0</v>
      </c>
      <c r="C6" s="374"/>
      <c r="D6" s="374"/>
      <c r="E6" s="374"/>
      <c r="F6" s="374" t="s">
        <v>0</v>
      </c>
      <c r="G6" s="374" t="s">
        <v>0</v>
      </c>
      <c r="H6" s="374" t="s">
        <v>0</v>
      </c>
      <c r="I6" s="374" t="s">
        <v>0</v>
      </c>
      <c r="J6" s="182" t="s">
        <v>24</v>
      </c>
      <c r="K6" s="182" t="s">
        <v>396</v>
      </c>
      <c r="L6" s="182" t="s">
        <v>441</v>
      </c>
    </row>
    <row r="7" spans="1:12" ht="13.7" customHeight="1">
      <c r="A7" s="227" t="s">
        <v>8</v>
      </c>
      <c r="B7" s="227" t="s">
        <v>9</v>
      </c>
      <c r="C7" s="227" t="s">
        <v>10</v>
      </c>
      <c r="D7" s="227" t="s">
        <v>11</v>
      </c>
      <c r="E7" s="227" t="s">
        <v>12</v>
      </c>
      <c r="F7" s="227" t="s">
        <v>13</v>
      </c>
      <c r="G7" s="227" t="s">
        <v>14</v>
      </c>
      <c r="H7" s="227" t="s">
        <v>15</v>
      </c>
      <c r="I7" s="227" t="s">
        <v>16</v>
      </c>
      <c r="J7" s="227" t="s">
        <v>17</v>
      </c>
      <c r="K7" s="227" t="s">
        <v>18</v>
      </c>
      <c r="L7" s="227" t="s">
        <v>20</v>
      </c>
    </row>
    <row r="8" spans="1:12" ht="13.7" customHeight="1">
      <c r="A8" s="228" t="s">
        <v>19</v>
      </c>
      <c r="B8" s="229" t="s">
        <v>0</v>
      </c>
      <c r="C8" s="229" t="s">
        <v>0</v>
      </c>
      <c r="D8" s="229" t="s">
        <v>0</v>
      </c>
      <c r="E8" s="229" t="s">
        <v>0</v>
      </c>
      <c r="F8" s="229" t="s">
        <v>0</v>
      </c>
      <c r="G8" s="229" t="s">
        <v>0</v>
      </c>
      <c r="H8" s="229" t="s">
        <v>0</v>
      </c>
      <c r="I8" s="229" t="s">
        <v>0</v>
      </c>
      <c r="J8" s="230">
        <f>J9+J152+J199+J272+J420+J316+J345+J378+J480+J512+J535+J608+J285+J504+J520</f>
        <v>612880.10000000009</v>
      </c>
      <c r="K8" s="230">
        <f>K9+K152+K199+K272+K420+K316+K345+K378+K480+K512+K535+K608+K285+K504+K520</f>
        <v>428620.80000000005</v>
      </c>
      <c r="L8" s="230">
        <f>L9+L152+L199+L272+L420+L316+L345+L378+L480+L512+L535+L608+L285+L504+L520</f>
        <v>410696.30000000005</v>
      </c>
    </row>
    <row r="9" spans="1:12" ht="45">
      <c r="A9" s="231" t="s">
        <v>469</v>
      </c>
      <c r="B9" s="232" t="s">
        <v>77</v>
      </c>
      <c r="C9" s="232" t="s">
        <v>258</v>
      </c>
      <c r="D9" s="232"/>
      <c r="E9" s="232"/>
      <c r="F9" s="232"/>
      <c r="G9" s="232"/>
      <c r="H9" s="232"/>
      <c r="I9" s="232"/>
      <c r="J9" s="230">
        <f>J10+J23+J84+J91+J98+J115+J128+J145</f>
        <v>340172.2</v>
      </c>
      <c r="K9" s="230">
        <f>K10+K23+K84+K91+K98+K115+K128+K145</f>
        <v>292129.10000000003</v>
      </c>
      <c r="L9" s="230">
        <f>L10+L23+L84+L91+L98+L115+L128+L145</f>
        <v>291946.59999999998</v>
      </c>
    </row>
    <row r="10" spans="1:12" ht="22.5">
      <c r="A10" s="231" t="s">
        <v>185</v>
      </c>
      <c r="B10" s="233" t="s">
        <v>77</v>
      </c>
      <c r="C10" s="233" t="s">
        <v>258</v>
      </c>
      <c r="D10" s="233" t="s">
        <v>75</v>
      </c>
      <c r="E10" s="233"/>
      <c r="F10" s="234"/>
      <c r="G10" s="232"/>
      <c r="H10" s="232"/>
      <c r="I10" s="232"/>
      <c r="J10" s="235">
        <f>J11+J17</f>
        <v>91410.400000000009</v>
      </c>
      <c r="K10" s="235">
        <f t="shared" ref="K10:L10" si="0">K11+K17</f>
        <v>74491.8</v>
      </c>
      <c r="L10" s="235">
        <f t="shared" si="0"/>
        <v>73852</v>
      </c>
    </row>
    <row r="11" spans="1:12">
      <c r="A11" s="231" t="s">
        <v>187</v>
      </c>
      <c r="B11" s="233" t="s">
        <v>77</v>
      </c>
      <c r="C11" s="233" t="s">
        <v>258</v>
      </c>
      <c r="D11" s="233" t="s">
        <v>75</v>
      </c>
      <c r="E11" s="233" t="s">
        <v>285</v>
      </c>
      <c r="F11" s="234"/>
      <c r="G11" s="232"/>
      <c r="H11" s="232"/>
      <c r="I11" s="232"/>
      <c r="J11" s="235">
        <f>J12</f>
        <v>18694.3</v>
      </c>
      <c r="K11" s="235">
        <f t="shared" ref="K11:L15" si="1">K12</f>
        <v>17340</v>
      </c>
      <c r="L11" s="235">
        <f t="shared" si="1"/>
        <v>13340</v>
      </c>
    </row>
    <row r="12" spans="1:12" ht="33.75">
      <c r="A12" s="231" t="s">
        <v>144</v>
      </c>
      <c r="B12" s="233" t="s">
        <v>77</v>
      </c>
      <c r="C12" s="233" t="s">
        <v>258</v>
      </c>
      <c r="D12" s="233" t="s">
        <v>75</v>
      </c>
      <c r="E12" s="233" t="s">
        <v>285</v>
      </c>
      <c r="F12" s="234" t="s">
        <v>238</v>
      </c>
      <c r="G12" s="232"/>
      <c r="H12" s="232"/>
      <c r="I12" s="232"/>
      <c r="J12" s="235">
        <f>J13</f>
        <v>18694.3</v>
      </c>
      <c r="K12" s="235">
        <f t="shared" si="1"/>
        <v>17340</v>
      </c>
      <c r="L12" s="235">
        <f t="shared" si="1"/>
        <v>13340</v>
      </c>
    </row>
    <row r="13" spans="1:12">
      <c r="A13" s="231" t="s">
        <v>186</v>
      </c>
      <c r="B13" s="233" t="s">
        <v>77</v>
      </c>
      <c r="C13" s="233" t="s">
        <v>258</v>
      </c>
      <c r="D13" s="233" t="s">
        <v>75</v>
      </c>
      <c r="E13" s="233" t="s">
        <v>285</v>
      </c>
      <c r="F13" s="234" t="s">
        <v>246</v>
      </c>
      <c r="G13" s="232"/>
      <c r="H13" s="232"/>
      <c r="I13" s="232"/>
      <c r="J13" s="235">
        <f>J14</f>
        <v>18694.3</v>
      </c>
      <c r="K13" s="235">
        <f t="shared" si="1"/>
        <v>17340</v>
      </c>
      <c r="L13" s="235">
        <f t="shared" si="1"/>
        <v>13340</v>
      </c>
    </row>
    <row r="14" spans="1:12">
      <c r="A14" s="231" t="s">
        <v>183</v>
      </c>
      <c r="B14" s="233" t="s">
        <v>77</v>
      </c>
      <c r="C14" s="233" t="s">
        <v>258</v>
      </c>
      <c r="D14" s="233" t="s">
        <v>75</v>
      </c>
      <c r="E14" s="233" t="s">
        <v>285</v>
      </c>
      <c r="F14" s="234" t="s">
        <v>246</v>
      </c>
      <c r="G14" s="232" t="s">
        <v>99</v>
      </c>
      <c r="H14" s="232"/>
      <c r="I14" s="232"/>
      <c r="J14" s="235">
        <f>J15</f>
        <v>18694.3</v>
      </c>
      <c r="K14" s="235">
        <f t="shared" si="1"/>
        <v>17340</v>
      </c>
      <c r="L14" s="235">
        <f t="shared" si="1"/>
        <v>13340</v>
      </c>
    </row>
    <row r="15" spans="1:12">
      <c r="A15" s="231" t="s">
        <v>184</v>
      </c>
      <c r="B15" s="233" t="s">
        <v>77</v>
      </c>
      <c r="C15" s="233" t="s">
        <v>258</v>
      </c>
      <c r="D15" s="233" t="s">
        <v>75</v>
      </c>
      <c r="E15" s="233" t="s">
        <v>285</v>
      </c>
      <c r="F15" s="234" t="s">
        <v>246</v>
      </c>
      <c r="G15" s="232" t="s">
        <v>99</v>
      </c>
      <c r="H15" s="232" t="s">
        <v>75</v>
      </c>
      <c r="I15" s="232"/>
      <c r="J15" s="235">
        <f>J16</f>
        <v>18694.3</v>
      </c>
      <c r="K15" s="235">
        <f t="shared" si="1"/>
        <v>17340</v>
      </c>
      <c r="L15" s="235">
        <f t="shared" si="1"/>
        <v>13340</v>
      </c>
    </row>
    <row r="16" spans="1:12" ht="45">
      <c r="A16" s="231" t="s">
        <v>337</v>
      </c>
      <c r="B16" s="233" t="s">
        <v>77</v>
      </c>
      <c r="C16" s="233" t="s">
        <v>258</v>
      </c>
      <c r="D16" s="233" t="s">
        <v>75</v>
      </c>
      <c r="E16" s="233" t="s">
        <v>285</v>
      </c>
      <c r="F16" s="234" t="s">
        <v>246</v>
      </c>
      <c r="G16" s="232" t="s">
        <v>99</v>
      </c>
      <c r="H16" s="232" t="s">
        <v>75</v>
      </c>
      <c r="I16" s="232" t="s">
        <v>172</v>
      </c>
      <c r="J16" s="235">
        <f>'Приложение 3'!J407</f>
        <v>18694.3</v>
      </c>
      <c r="K16" s="235">
        <f>'Приложение 3'!K407</f>
        <v>17340</v>
      </c>
      <c r="L16" s="235">
        <f>'Приложение 3'!L407</f>
        <v>13340</v>
      </c>
    </row>
    <row r="17" spans="1:12" ht="147.75" customHeight="1">
      <c r="A17" s="231" t="s">
        <v>54</v>
      </c>
      <c r="B17" s="233" t="s">
        <v>77</v>
      </c>
      <c r="C17" s="233" t="s">
        <v>258</v>
      </c>
      <c r="D17" s="233" t="s">
        <v>75</v>
      </c>
      <c r="E17" s="233" t="s">
        <v>286</v>
      </c>
      <c r="F17" s="234"/>
      <c r="G17" s="232"/>
      <c r="H17" s="232"/>
      <c r="I17" s="232"/>
      <c r="J17" s="235">
        <f>J18</f>
        <v>72716.100000000006</v>
      </c>
      <c r="K17" s="235">
        <f t="shared" ref="K17:L21" si="2">K18</f>
        <v>57151.8</v>
      </c>
      <c r="L17" s="235">
        <f t="shared" si="2"/>
        <v>60512</v>
      </c>
    </row>
    <row r="18" spans="1:12" ht="33.75">
      <c r="A18" s="231" t="s">
        <v>144</v>
      </c>
      <c r="B18" s="233" t="s">
        <v>77</v>
      </c>
      <c r="C18" s="233" t="s">
        <v>258</v>
      </c>
      <c r="D18" s="233" t="s">
        <v>75</v>
      </c>
      <c r="E18" s="233" t="s">
        <v>286</v>
      </c>
      <c r="F18" s="234" t="s">
        <v>238</v>
      </c>
      <c r="G18" s="232"/>
      <c r="H18" s="232"/>
      <c r="I18" s="232"/>
      <c r="J18" s="235">
        <f>J19</f>
        <v>72716.100000000006</v>
      </c>
      <c r="K18" s="235">
        <f t="shared" si="2"/>
        <v>57151.8</v>
      </c>
      <c r="L18" s="235">
        <f t="shared" si="2"/>
        <v>60512</v>
      </c>
    </row>
    <row r="19" spans="1:12">
      <c r="A19" s="231" t="s">
        <v>186</v>
      </c>
      <c r="B19" s="233" t="s">
        <v>77</v>
      </c>
      <c r="C19" s="233" t="s">
        <v>258</v>
      </c>
      <c r="D19" s="233" t="s">
        <v>75</v>
      </c>
      <c r="E19" s="233" t="s">
        <v>286</v>
      </c>
      <c r="F19" s="234" t="s">
        <v>246</v>
      </c>
      <c r="G19" s="232"/>
      <c r="H19" s="232"/>
      <c r="I19" s="232"/>
      <c r="J19" s="235">
        <f>J20</f>
        <v>72716.100000000006</v>
      </c>
      <c r="K19" s="235">
        <f t="shared" si="2"/>
        <v>57151.8</v>
      </c>
      <c r="L19" s="235">
        <f t="shared" si="2"/>
        <v>60512</v>
      </c>
    </row>
    <row r="20" spans="1:12">
      <c r="A20" s="231" t="s">
        <v>183</v>
      </c>
      <c r="B20" s="233" t="s">
        <v>77</v>
      </c>
      <c r="C20" s="233" t="s">
        <v>258</v>
      </c>
      <c r="D20" s="233" t="s">
        <v>75</v>
      </c>
      <c r="E20" s="233" t="s">
        <v>286</v>
      </c>
      <c r="F20" s="234" t="s">
        <v>246</v>
      </c>
      <c r="G20" s="232" t="s">
        <v>99</v>
      </c>
      <c r="H20" s="232"/>
      <c r="I20" s="232"/>
      <c r="J20" s="235">
        <f>J21</f>
        <v>72716.100000000006</v>
      </c>
      <c r="K20" s="235">
        <f t="shared" si="2"/>
        <v>57151.8</v>
      </c>
      <c r="L20" s="235">
        <f t="shared" si="2"/>
        <v>60512</v>
      </c>
    </row>
    <row r="21" spans="1:12">
      <c r="A21" s="231" t="s">
        <v>184</v>
      </c>
      <c r="B21" s="233" t="s">
        <v>77</v>
      </c>
      <c r="C21" s="233" t="s">
        <v>258</v>
      </c>
      <c r="D21" s="233" t="s">
        <v>75</v>
      </c>
      <c r="E21" s="233" t="s">
        <v>286</v>
      </c>
      <c r="F21" s="234" t="s">
        <v>246</v>
      </c>
      <c r="G21" s="232" t="s">
        <v>99</v>
      </c>
      <c r="H21" s="232" t="s">
        <v>75</v>
      </c>
      <c r="I21" s="232"/>
      <c r="J21" s="235">
        <f>J22</f>
        <v>72716.100000000006</v>
      </c>
      <c r="K21" s="235">
        <f t="shared" si="2"/>
        <v>57151.8</v>
      </c>
      <c r="L21" s="235">
        <f t="shared" si="2"/>
        <v>60512</v>
      </c>
    </row>
    <row r="22" spans="1:12" ht="45">
      <c r="A22" s="231" t="s">
        <v>337</v>
      </c>
      <c r="B22" s="233" t="s">
        <v>77</v>
      </c>
      <c r="C22" s="233" t="s">
        <v>258</v>
      </c>
      <c r="D22" s="233" t="s">
        <v>75</v>
      </c>
      <c r="E22" s="233" t="s">
        <v>286</v>
      </c>
      <c r="F22" s="234" t="s">
        <v>246</v>
      </c>
      <c r="G22" s="232" t="s">
        <v>99</v>
      </c>
      <c r="H22" s="232" t="s">
        <v>75</v>
      </c>
      <c r="I22" s="232" t="s">
        <v>172</v>
      </c>
      <c r="J22" s="235">
        <f>'Приложение 3'!J410</f>
        <v>72716.100000000006</v>
      </c>
      <c r="K22" s="235">
        <f>'Приложение 3'!K410</f>
        <v>57151.8</v>
      </c>
      <c r="L22" s="235">
        <f>'Приложение 3'!L410</f>
        <v>60512</v>
      </c>
    </row>
    <row r="23" spans="1:12" ht="22.5">
      <c r="A23" s="231" t="s">
        <v>171</v>
      </c>
      <c r="B23" s="236" t="s">
        <v>77</v>
      </c>
      <c r="C23" s="236" t="s">
        <v>258</v>
      </c>
      <c r="D23" s="236" t="s">
        <v>77</v>
      </c>
      <c r="E23" s="236"/>
      <c r="F23" s="237"/>
      <c r="G23" s="232"/>
      <c r="H23" s="232"/>
      <c r="I23" s="232"/>
      <c r="J23" s="235">
        <f>J24+J30+J60+J72+J78+J66+J54+J36+J42+J48</f>
        <v>218591.30000000002</v>
      </c>
      <c r="K23" s="235">
        <f t="shared" ref="K23:L23" si="3">K24+K30+K60+K72+K78+K66+K54+K36+K42+K48</f>
        <v>188586.40000000002</v>
      </c>
      <c r="L23" s="235">
        <f t="shared" si="3"/>
        <v>193852.79999999999</v>
      </c>
    </row>
    <row r="24" spans="1:12">
      <c r="A24" s="231" t="s">
        <v>170</v>
      </c>
      <c r="B24" s="236" t="s">
        <v>77</v>
      </c>
      <c r="C24" s="236" t="s">
        <v>258</v>
      </c>
      <c r="D24" s="236" t="s">
        <v>77</v>
      </c>
      <c r="E24" s="236" t="s">
        <v>278</v>
      </c>
      <c r="F24" s="237"/>
      <c r="G24" s="232"/>
      <c r="H24" s="232"/>
      <c r="I24" s="232"/>
      <c r="J24" s="235">
        <f>J25</f>
        <v>0</v>
      </c>
      <c r="K24" s="235">
        <f t="shared" ref="K24:L28" si="4">K25</f>
        <v>5221</v>
      </c>
      <c r="L24" s="235">
        <f t="shared" si="4"/>
        <v>8413.7999999999993</v>
      </c>
    </row>
    <row r="25" spans="1:12">
      <c r="A25" s="231" t="s">
        <v>93</v>
      </c>
      <c r="B25" s="236" t="s">
        <v>77</v>
      </c>
      <c r="C25" s="236" t="s">
        <v>258</v>
      </c>
      <c r="D25" s="236" t="s">
        <v>77</v>
      </c>
      <c r="E25" s="236" t="s">
        <v>278</v>
      </c>
      <c r="F25" s="237" t="s">
        <v>229</v>
      </c>
      <c r="G25" s="232"/>
      <c r="H25" s="232"/>
      <c r="I25" s="232"/>
      <c r="J25" s="238">
        <f>J26</f>
        <v>0</v>
      </c>
      <c r="K25" s="235">
        <f t="shared" si="4"/>
        <v>5221</v>
      </c>
      <c r="L25" s="235">
        <f t="shared" si="4"/>
        <v>8413.7999999999993</v>
      </c>
    </row>
    <row r="26" spans="1:12">
      <c r="A26" s="231" t="s">
        <v>101</v>
      </c>
      <c r="B26" s="236" t="s">
        <v>77</v>
      </c>
      <c r="C26" s="236" t="s">
        <v>258</v>
      </c>
      <c r="D26" s="236" t="s">
        <v>77</v>
      </c>
      <c r="E26" s="236" t="s">
        <v>278</v>
      </c>
      <c r="F26" s="237" t="s">
        <v>231</v>
      </c>
      <c r="G26" s="232"/>
      <c r="H26" s="232"/>
      <c r="I26" s="232"/>
      <c r="J26" s="235">
        <f>J27</f>
        <v>0</v>
      </c>
      <c r="K26" s="235">
        <f t="shared" si="4"/>
        <v>5221</v>
      </c>
      <c r="L26" s="235">
        <f t="shared" si="4"/>
        <v>8413.7999999999993</v>
      </c>
    </row>
    <row r="27" spans="1:12">
      <c r="A27" s="231" t="s">
        <v>170</v>
      </c>
      <c r="B27" s="236" t="s">
        <v>77</v>
      </c>
      <c r="C27" s="236" t="s">
        <v>258</v>
      </c>
      <c r="D27" s="236" t="s">
        <v>77</v>
      </c>
      <c r="E27" s="236" t="s">
        <v>278</v>
      </c>
      <c r="F27" s="237" t="s">
        <v>231</v>
      </c>
      <c r="G27" s="232" t="s">
        <v>306</v>
      </c>
      <c r="H27" s="232"/>
      <c r="I27" s="232"/>
      <c r="J27" s="235">
        <f>J28</f>
        <v>0</v>
      </c>
      <c r="K27" s="235">
        <f t="shared" si="4"/>
        <v>5221</v>
      </c>
      <c r="L27" s="235">
        <f t="shared" si="4"/>
        <v>8413.7999999999993</v>
      </c>
    </row>
    <row r="28" spans="1:12">
      <c r="A28" s="231" t="s">
        <v>170</v>
      </c>
      <c r="B28" s="236" t="s">
        <v>77</v>
      </c>
      <c r="C28" s="236" t="s">
        <v>258</v>
      </c>
      <c r="D28" s="236" t="s">
        <v>77</v>
      </c>
      <c r="E28" s="236" t="s">
        <v>278</v>
      </c>
      <c r="F28" s="237" t="s">
        <v>231</v>
      </c>
      <c r="G28" s="232" t="s">
        <v>306</v>
      </c>
      <c r="H28" s="232" t="s">
        <v>306</v>
      </c>
      <c r="I28" s="232"/>
      <c r="J28" s="235">
        <f>J29</f>
        <v>0</v>
      </c>
      <c r="K28" s="235">
        <f t="shared" si="4"/>
        <v>5221</v>
      </c>
      <c r="L28" s="235">
        <f t="shared" si="4"/>
        <v>8413.7999999999993</v>
      </c>
    </row>
    <row r="29" spans="1:12" ht="45">
      <c r="A29" s="231" t="s">
        <v>336</v>
      </c>
      <c r="B29" s="236" t="s">
        <v>77</v>
      </c>
      <c r="C29" s="236" t="s">
        <v>258</v>
      </c>
      <c r="D29" s="236" t="s">
        <v>77</v>
      </c>
      <c r="E29" s="236" t="s">
        <v>278</v>
      </c>
      <c r="F29" s="237" t="s">
        <v>231</v>
      </c>
      <c r="G29" s="232" t="s">
        <v>306</v>
      </c>
      <c r="H29" s="232" t="s">
        <v>306</v>
      </c>
      <c r="I29" s="232" t="s">
        <v>146</v>
      </c>
      <c r="J29" s="235">
        <f>'Приложение 3'!J326</f>
        <v>0</v>
      </c>
      <c r="K29" s="235">
        <f>'Приложение 3'!K326</f>
        <v>5221</v>
      </c>
      <c r="L29" s="235">
        <f>'Приложение 3'!L326</f>
        <v>8413.7999999999993</v>
      </c>
    </row>
    <row r="30" spans="1:12" ht="67.5">
      <c r="A30" s="231" t="s">
        <v>323</v>
      </c>
      <c r="B30" s="236" t="s">
        <v>77</v>
      </c>
      <c r="C30" s="236" t="s">
        <v>258</v>
      </c>
      <c r="D30" s="236" t="s">
        <v>77</v>
      </c>
      <c r="E30" s="236" t="s">
        <v>322</v>
      </c>
      <c r="F30" s="237"/>
      <c r="G30" s="232"/>
      <c r="H30" s="232"/>
      <c r="I30" s="232"/>
      <c r="J30" s="235">
        <f>J31</f>
        <v>1212.4000000000001</v>
      </c>
      <c r="K30" s="235">
        <f t="shared" ref="K30:L39" si="5">K31</f>
        <v>962.4</v>
      </c>
      <c r="L30" s="235">
        <f t="shared" si="5"/>
        <v>562.4</v>
      </c>
    </row>
    <row r="31" spans="1:12" ht="33.75">
      <c r="A31" s="231" t="s">
        <v>144</v>
      </c>
      <c r="B31" s="236" t="s">
        <v>77</v>
      </c>
      <c r="C31" s="236" t="s">
        <v>258</v>
      </c>
      <c r="D31" s="236" t="s">
        <v>77</v>
      </c>
      <c r="E31" s="236" t="s">
        <v>322</v>
      </c>
      <c r="F31" s="237" t="s">
        <v>238</v>
      </c>
      <c r="G31" s="232"/>
      <c r="H31" s="232"/>
      <c r="I31" s="232"/>
      <c r="J31" s="235">
        <f>J32</f>
        <v>1212.4000000000001</v>
      </c>
      <c r="K31" s="235">
        <f t="shared" si="5"/>
        <v>962.4</v>
      </c>
      <c r="L31" s="235">
        <f t="shared" si="5"/>
        <v>562.4</v>
      </c>
    </row>
    <row r="32" spans="1:12">
      <c r="A32" s="231" t="s">
        <v>186</v>
      </c>
      <c r="B32" s="236" t="s">
        <v>77</v>
      </c>
      <c r="C32" s="236" t="s">
        <v>258</v>
      </c>
      <c r="D32" s="236" t="s">
        <v>77</v>
      </c>
      <c r="E32" s="236" t="s">
        <v>322</v>
      </c>
      <c r="F32" s="237" t="s">
        <v>246</v>
      </c>
      <c r="G32" s="232"/>
      <c r="H32" s="232"/>
      <c r="I32" s="232"/>
      <c r="J32" s="235">
        <f>J33</f>
        <v>1212.4000000000001</v>
      </c>
      <c r="K32" s="235">
        <f t="shared" si="5"/>
        <v>962.4</v>
      </c>
      <c r="L32" s="235">
        <f t="shared" si="5"/>
        <v>562.4</v>
      </c>
    </row>
    <row r="33" spans="1:12">
      <c r="A33" s="231" t="s">
        <v>129</v>
      </c>
      <c r="B33" s="236" t="s">
        <v>77</v>
      </c>
      <c r="C33" s="236" t="s">
        <v>258</v>
      </c>
      <c r="D33" s="236" t="s">
        <v>77</v>
      </c>
      <c r="E33" s="236" t="s">
        <v>322</v>
      </c>
      <c r="F33" s="237" t="s">
        <v>246</v>
      </c>
      <c r="G33" s="232" t="s">
        <v>17</v>
      </c>
      <c r="H33" s="232"/>
      <c r="I33" s="232"/>
      <c r="J33" s="235">
        <f>J34</f>
        <v>1212.4000000000001</v>
      </c>
      <c r="K33" s="235">
        <f t="shared" si="5"/>
        <v>962.4</v>
      </c>
      <c r="L33" s="235">
        <f t="shared" si="5"/>
        <v>562.4</v>
      </c>
    </row>
    <row r="34" spans="1:12">
      <c r="A34" s="231" t="s">
        <v>133</v>
      </c>
      <c r="B34" s="236" t="s">
        <v>77</v>
      </c>
      <c r="C34" s="236" t="s">
        <v>258</v>
      </c>
      <c r="D34" s="236" t="s">
        <v>77</v>
      </c>
      <c r="E34" s="236" t="s">
        <v>322</v>
      </c>
      <c r="F34" s="237" t="s">
        <v>246</v>
      </c>
      <c r="G34" s="232" t="s">
        <v>17</v>
      </c>
      <c r="H34" s="232" t="s">
        <v>106</v>
      </c>
      <c r="I34" s="232"/>
      <c r="J34" s="235">
        <f>J35</f>
        <v>1212.4000000000001</v>
      </c>
      <c r="K34" s="235">
        <f t="shared" si="5"/>
        <v>962.4</v>
      </c>
      <c r="L34" s="235">
        <f t="shared" si="5"/>
        <v>562.4</v>
      </c>
    </row>
    <row r="35" spans="1:12" ht="45">
      <c r="A35" s="231" t="s">
        <v>337</v>
      </c>
      <c r="B35" s="236" t="s">
        <v>77</v>
      </c>
      <c r="C35" s="236" t="s">
        <v>258</v>
      </c>
      <c r="D35" s="236" t="s">
        <v>77</v>
      </c>
      <c r="E35" s="236" t="s">
        <v>322</v>
      </c>
      <c r="F35" s="237" t="s">
        <v>246</v>
      </c>
      <c r="G35" s="232" t="s">
        <v>17</v>
      </c>
      <c r="H35" s="232" t="s">
        <v>106</v>
      </c>
      <c r="I35" s="232" t="s">
        <v>172</v>
      </c>
      <c r="J35" s="235">
        <f>'Приложение 3'!J518</f>
        <v>1212.4000000000001</v>
      </c>
      <c r="K35" s="235">
        <f>'Приложение 3'!K518</f>
        <v>962.4</v>
      </c>
      <c r="L35" s="235">
        <f>'Приложение 3'!L518</f>
        <v>562.4</v>
      </c>
    </row>
    <row r="36" spans="1:12" ht="81" customHeight="1">
      <c r="A36" s="231" t="s">
        <v>425</v>
      </c>
      <c r="B36" s="236" t="s">
        <v>77</v>
      </c>
      <c r="C36" s="236" t="s">
        <v>258</v>
      </c>
      <c r="D36" s="236" t="s">
        <v>77</v>
      </c>
      <c r="E36" s="169" t="s">
        <v>424</v>
      </c>
      <c r="F36" s="237"/>
      <c r="G36" s="232"/>
      <c r="H36" s="232"/>
      <c r="I36" s="232"/>
      <c r="J36" s="235">
        <f>J37</f>
        <v>742</v>
      </c>
      <c r="K36" s="235">
        <f t="shared" si="5"/>
        <v>0</v>
      </c>
      <c r="L36" s="235">
        <f t="shared" si="5"/>
        <v>0</v>
      </c>
    </row>
    <row r="37" spans="1:12" ht="33.75">
      <c r="A37" s="231" t="s">
        <v>144</v>
      </c>
      <c r="B37" s="236" t="s">
        <v>77</v>
      </c>
      <c r="C37" s="236" t="s">
        <v>258</v>
      </c>
      <c r="D37" s="236" t="s">
        <v>77</v>
      </c>
      <c r="E37" s="169" t="s">
        <v>424</v>
      </c>
      <c r="F37" s="239" t="s">
        <v>238</v>
      </c>
      <c r="G37" s="232"/>
      <c r="H37" s="232"/>
      <c r="I37" s="232"/>
      <c r="J37" s="235">
        <f>J38</f>
        <v>742</v>
      </c>
      <c r="K37" s="235">
        <f t="shared" si="5"/>
        <v>0</v>
      </c>
      <c r="L37" s="235">
        <f t="shared" si="5"/>
        <v>0</v>
      </c>
    </row>
    <row r="38" spans="1:12">
      <c r="A38" s="231" t="s">
        <v>186</v>
      </c>
      <c r="B38" s="236" t="s">
        <v>77</v>
      </c>
      <c r="C38" s="236" t="s">
        <v>258</v>
      </c>
      <c r="D38" s="236" t="s">
        <v>77</v>
      </c>
      <c r="E38" s="169" t="s">
        <v>424</v>
      </c>
      <c r="F38" s="239" t="s">
        <v>246</v>
      </c>
      <c r="G38" s="232"/>
      <c r="H38" s="232"/>
      <c r="I38" s="232"/>
      <c r="J38" s="235">
        <f>J39</f>
        <v>742</v>
      </c>
      <c r="K38" s="235">
        <f t="shared" si="5"/>
        <v>0</v>
      </c>
      <c r="L38" s="235">
        <f t="shared" si="5"/>
        <v>0</v>
      </c>
    </row>
    <row r="39" spans="1:12">
      <c r="A39" s="231" t="s">
        <v>129</v>
      </c>
      <c r="B39" s="236" t="s">
        <v>77</v>
      </c>
      <c r="C39" s="236" t="s">
        <v>258</v>
      </c>
      <c r="D39" s="236" t="s">
        <v>77</v>
      </c>
      <c r="E39" s="169" t="s">
        <v>424</v>
      </c>
      <c r="F39" s="239" t="s">
        <v>246</v>
      </c>
      <c r="G39" s="232" t="s">
        <v>17</v>
      </c>
      <c r="H39" s="232"/>
      <c r="I39" s="232"/>
      <c r="J39" s="235">
        <f>J40</f>
        <v>742</v>
      </c>
      <c r="K39" s="235">
        <f t="shared" si="5"/>
        <v>0</v>
      </c>
      <c r="L39" s="235">
        <f t="shared" si="5"/>
        <v>0</v>
      </c>
    </row>
    <row r="40" spans="1:12">
      <c r="A40" s="231" t="s">
        <v>133</v>
      </c>
      <c r="B40" s="236" t="s">
        <v>77</v>
      </c>
      <c r="C40" s="236" t="s">
        <v>258</v>
      </c>
      <c r="D40" s="236" t="s">
        <v>77</v>
      </c>
      <c r="E40" s="169" t="s">
        <v>424</v>
      </c>
      <c r="F40" s="239" t="s">
        <v>246</v>
      </c>
      <c r="G40" s="232" t="s">
        <v>17</v>
      </c>
      <c r="H40" s="232" t="s">
        <v>106</v>
      </c>
      <c r="I40" s="232"/>
      <c r="J40" s="235">
        <f>J41</f>
        <v>742</v>
      </c>
      <c r="K40" s="235">
        <f t="shared" ref="K40:L40" si="6">K41</f>
        <v>0</v>
      </c>
      <c r="L40" s="235">
        <f t="shared" si="6"/>
        <v>0</v>
      </c>
    </row>
    <row r="41" spans="1:12" ht="45">
      <c r="A41" s="231" t="s">
        <v>337</v>
      </c>
      <c r="B41" s="236" t="s">
        <v>77</v>
      </c>
      <c r="C41" s="236" t="s">
        <v>258</v>
      </c>
      <c r="D41" s="236" t="s">
        <v>77</v>
      </c>
      <c r="E41" s="186" t="s">
        <v>424</v>
      </c>
      <c r="F41" s="239" t="s">
        <v>246</v>
      </c>
      <c r="G41" s="232" t="s">
        <v>17</v>
      </c>
      <c r="H41" s="232" t="s">
        <v>106</v>
      </c>
      <c r="I41" s="232" t="s">
        <v>172</v>
      </c>
      <c r="J41" s="235">
        <f>'Приложение 3'!J521</f>
        <v>742</v>
      </c>
      <c r="K41" s="235">
        <f>'Приложение 3'!K521</f>
        <v>0</v>
      </c>
      <c r="L41" s="235">
        <f>'Приложение 3'!L521</f>
        <v>0</v>
      </c>
    </row>
    <row r="42" spans="1:12" ht="69" customHeight="1">
      <c r="A42" s="231" t="s">
        <v>426</v>
      </c>
      <c r="B42" s="236" t="s">
        <v>77</v>
      </c>
      <c r="C42" s="236" t="s">
        <v>258</v>
      </c>
      <c r="D42" s="236" t="s">
        <v>77</v>
      </c>
      <c r="E42" s="187" t="s">
        <v>427</v>
      </c>
      <c r="F42" s="239"/>
      <c r="G42" s="232"/>
      <c r="H42" s="232"/>
      <c r="I42" s="232"/>
      <c r="J42" s="235">
        <f>J43</f>
        <v>447.1</v>
      </c>
      <c r="K42" s="235">
        <f t="shared" ref="K42:L46" si="7">K43</f>
        <v>0</v>
      </c>
      <c r="L42" s="235">
        <f t="shared" si="7"/>
        <v>0</v>
      </c>
    </row>
    <row r="43" spans="1:12" ht="33.75">
      <c r="A43" s="231" t="s">
        <v>144</v>
      </c>
      <c r="B43" s="236" t="s">
        <v>77</v>
      </c>
      <c r="C43" s="236" t="s">
        <v>258</v>
      </c>
      <c r="D43" s="236" t="s">
        <v>77</v>
      </c>
      <c r="E43" s="187" t="s">
        <v>427</v>
      </c>
      <c r="F43" s="239" t="s">
        <v>238</v>
      </c>
      <c r="G43" s="232"/>
      <c r="H43" s="232"/>
      <c r="I43" s="232"/>
      <c r="J43" s="235">
        <f>J44</f>
        <v>447.1</v>
      </c>
      <c r="K43" s="235">
        <f t="shared" si="7"/>
        <v>0</v>
      </c>
      <c r="L43" s="235">
        <f t="shared" si="7"/>
        <v>0</v>
      </c>
    </row>
    <row r="44" spans="1:12">
      <c r="A44" s="231" t="s">
        <v>186</v>
      </c>
      <c r="B44" s="236" t="s">
        <v>77</v>
      </c>
      <c r="C44" s="236" t="s">
        <v>258</v>
      </c>
      <c r="D44" s="236" t="s">
        <v>77</v>
      </c>
      <c r="E44" s="187" t="s">
        <v>427</v>
      </c>
      <c r="F44" s="239" t="s">
        <v>246</v>
      </c>
      <c r="G44" s="232"/>
      <c r="H44" s="232"/>
      <c r="I44" s="232"/>
      <c r="J44" s="235">
        <f>J45</f>
        <v>447.1</v>
      </c>
      <c r="K44" s="235">
        <f t="shared" si="7"/>
        <v>0</v>
      </c>
      <c r="L44" s="235">
        <f t="shared" si="7"/>
        <v>0</v>
      </c>
    </row>
    <row r="45" spans="1:12">
      <c r="A45" s="231" t="s">
        <v>129</v>
      </c>
      <c r="B45" s="236" t="s">
        <v>77</v>
      </c>
      <c r="C45" s="236" t="s">
        <v>258</v>
      </c>
      <c r="D45" s="236" t="s">
        <v>77</v>
      </c>
      <c r="E45" s="187" t="s">
        <v>427</v>
      </c>
      <c r="F45" s="239" t="s">
        <v>246</v>
      </c>
      <c r="G45" s="232" t="s">
        <v>17</v>
      </c>
      <c r="H45" s="232"/>
      <c r="I45" s="232"/>
      <c r="J45" s="235">
        <f>J46</f>
        <v>447.1</v>
      </c>
      <c r="K45" s="235">
        <f t="shared" si="7"/>
        <v>0</v>
      </c>
      <c r="L45" s="235">
        <f t="shared" si="7"/>
        <v>0</v>
      </c>
    </row>
    <row r="46" spans="1:12">
      <c r="A46" s="231" t="s">
        <v>133</v>
      </c>
      <c r="B46" s="236" t="s">
        <v>77</v>
      </c>
      <c r="C46" s="236" t="s">
        <v>258</v>
      </c>
      <c r="D46" s="236" t="s">
        <v>77</v>
      </c>
      <c r="E46" s="187" t="s">
        <v>427</v>
      </c>
      <c r="F46" s="239" t="s">
        <v>246</v>
      </c>
      <c r="G46" s="232" t="s">
        <v>17</v>
      </c>
      <c r="H46" s="232" t="s">
        <v>106</v>
      </c>
      <c r="I46" s="232"/>
      <c r="J46" s="235">
        <f>J47</f>
        <v>447.1</v>
      </c>
      <c r="K46" s="235">
        <f t="shared" si="7"/>
        <v>0</v>
      </c>
      <c r="L46" s="235">
        <f t="shared" si="7"/>
        <v>0</v>
      </c>
    </row>
    <row r="47" spans="1:12" ht="45">
      <c r="A47" s="231" t="s">
        <v>337</v>
      </c>
      <c r="B47" s="236" t="s">
        <v>77</v>
      </c>
      <c r="C47" s="236" t="s">
        <v>258</v>
      </c>
      <c r="D47" s="236" t="s">
        <v>77</v>
      </c>
      <c r="E47" s="187" t="s">
        <v>427</v>
      </c>
      <c r="F47" s="239" t="s">
        <v>246</v>
      </c>
      <c r="G47" s="232" t="s">
        <v>17</v>
      </c>
      <c r="H47" s="232" t="s">
        <v>106</v>
      </c>
      <c r="I47" s="232" t="s">
        <v>172</v>
      </c>
      <c r="J47" s="235">
        <f>'Приложение 3'!J524</f>
        <v>447.1</v>
      </c>
      <c r="K47" s="235">
        <f>'Приложение 3'!K524</f>
        <v>0</v>
      </c>
      <c r="L47" s="235">
        <f>'Приложение 3'!L524</f>
        <v>0</v>
      </c>
    </row>
    <row r="48" spans="1:12" ht="112.5">
      <c r="A48" s="337" t="s">
        <v>597</v>
      </c>
      <c r="B48" s="361" t="s">
        <v>77</v>
      </c>
      <c r="C48" s="361" t="s">
        <v>258</v>
      </c>
      <c r="D48" s="361" t="s">
        <v>77</v>
      </c>
      <c r="E48" s="355" t="s">
        <v>596</v>
      </c>
      <c r="F48" s="362"/>
      <c r="G48" s="340"/>
      <c r="H48" s="340"/>
      <c r="I48" s="340"/>
      <c r="J48" s="363">
        <f>J49</f>
        <v>260.39999999999998</v>
      </c>
      <c r="K48" s="363">
        <f t="shared" ref="K48:L52" si="8">K49</f>
        <v>0</v>
      </c>
      <c r="L48" s="363">
        <f t="shared" si="8"/>
        <v>0</v>
      </c>
    </row>
    <row r="49" spans="1:12" ht="33.75">
      <c r="A49" s="231" t="s">
        <v>144</v>
      </c>
      <c r="B49" s="361" t="s">
        <v>77</v>
      </c>
      <c r="C49" s="361" t="s">
        <v>258</v>
      </c>
      <c r="D49" s="361" t="s">
        <v>77</v>
      </c>
      <c r="E49" s="355" t="s">
        <v>596</v>
      </c>
      <c r="F49" s="239" t="s">
        <v>238</v>
      </c>
      <c r="G49" s="232"/>
      <c r="H49" s="232"/>
      <c r="I49" s="232"/>
      <c r="J49" s="363">
        <f>J50</f>
        <v>260.39999999999998</v>
      </c>
      <c r="K49" s="363">
        <f t="shared" si="8"/>
        <v>0</v>
      </c>
      <c r="L49" s="363">
        <f t="shared" si="8"/>
        <v>0</v>
      </c>
    </row>
    <row r="50" spans="1:12">
      <c r="A50" s="231" t="s">
        <v>186</v>
      </c>
      <c r="B50" s="361" t="s">
        <v>77</v>
      </c>
      <c r="C50" s="361" t="s">
        <v>258</v>
      </c>
      <c r="D50" s="361" t="s">
        <v>77</v>
      </c>
      <c r="E50" s="355" t="s">
        <v>596</v>
      </c>
      <c r="F50" s="239" t="s">
        <v>246</v>
      </c>
      <c r="G50" s="232"/>
      <c r="H50" s="232"/>
      <c r="I50" s="232"/>
      <c r="J50" s="363">
        <f>J51</f>
        <v>260.39999999999998</v>
      </c>
      <c r="K50" s="363">
        <f t="shared" si="8"/>
        <v>0</v>
      </c>
      <c r="L50" s="363">
        <f t="shared" si="8"/>
        <v>0</v>
      </c>
    </row>
    <row r="51" spans="1:12">
      <c r="A51" s="231" t="s">
        <v>183</v>
      </c>
      <c r="B51" s="361" t="s">
        <v>77</v>
      </c>
      <c r="C51" s="361" t="s">
        <v>258</v>
      </c>
      <c r="D51" s="361" t="s">
        <v>77</v>
      </c>
      <c r="E51" s="355" t="s">
        <v>596</v>
      </c>
      <c r="F51" s="239" t="s">
        <v>246</v>
      </c>
      <c r="G51" s="232" t="s">
        <v>99</v>
      </c>
      <c r="H51" s="232"/>
      <c r="I51" s="232"/>
      <c r="J51" s="363">
        <f>J52</f>
        <v>260.39999999999998</v>
      </c>
      <c r="K51" s="363">
        <f t="shared" si="8"/>
        <v>0</v>
      </c>
      <c r="L51" s="363">
        <f t="shared" si="8"/>
        <v>0</v>
      </c>
    </row>
    <row r="52" spans="1:12">
      <c r="A52" s="231" t="s">
        <v>188</v>
      </c>
      <c r="B52" s="361" t="s">
        <v>77</v>
      </c>
      <c r="C52" s="361" t="s">
        <v>258</v>
      </c>
      <c r="D52" s="361" t="s">
        <v>77</v>
      </c>
      <c r="E52" s="355" t="s">
        <v>596</v>
      </c>
      <c r="F52" s="239" t="s">
        <v>246</v>
      </c>
      <c r="G52" s="232" t="s">
        <v>99</v>
      </c>
      <c r="H52" s="232" t="s">
        <v>77</v>
      </c>
      <c r="I52" s="232"/>
      <c r="J52" s="363">
        <f>J53</f>
        <v>260.39999999999998</v>
      </c>
      <c r="K52" s="363">
        <f t="shared" si="8"/>
        <v>0</v>
      </c>
      <c r="L52" s="363">
        <f t="shared" si="8"/>
        <v>0</v>
      </c>
    </row>
    <row r="53" spans="1:12" ht="45">
      <c r="A53" s="231" t="s">
        <v>337</v>
      </c>
      <c r="B53" s="361" t="s">
        <v>77</v>
      </c>
      <c r="C53" s="361" t="s">
        <v>258</v>
      </c>
      <c r="D53" s="361" t="s">
        <v>77</v>
      </c>
      <c r="E53" s="355" t="s">
        <v>596</v>
      </c>
      <c r="F53" s="239" t="s">
        <v>246</v>
      </c>
      <c r="G53" s="232" t="s">
        <v>99</v>
      </c>
      <c r="H53" s="232" t="s">
        <v>77</v>
      </c>
      <c r="I53" s="232" t="s">
        <v>172</v>
      </c>
      <c r="J53" s="363">
        <f>'Приложение 3'!J416</f>
        <v>260.39999999999998</v>
      </c>
      <c r="K53" s="363">
        <f>'Приложение 3'!K416</f>
        <v>0</v>
      </c>
      <c r="L53" s="363">
        <f>'Приложение 3'!L416</f>
        <v>0</v>
      </c>
    </row>
    <row r="54" spans="1:12" ht="56.25">
      <c r="A54" s="231" t="s">
        <v>428</v>
      </c>
      <c r="B54" s="236" t="s">
        <v>77</v>
      </c>
      <c r="C54" s="236" t="s">
        <v>258</v>
      </c>
      <c r="D54" s="236" t="s">
        <v>77</v>
      </c>
      <c r="E54" s="236" t="s">
        <v>419</v>
      </c>
      <c r="F54" s="239"/>
      <c r="G54" s="232"/>
      <c r="H54" s="232"/>
      <c r="I54" s="232"/>
      <c r="J54" s="235">
        <f>J55</f>
        <v>18117.599999999999</v>
      </c>
      <c r="K54" s="235">
        <f t="shared" ref="K54:L54" si="9">K55</f>
        <v>9979.7000000000007</v>
      </c>
      <c r="L54" s="235">
        <f t="shared" si="9"/>
        <v>9979.7000000000007</v>
      </c>
    </row>
    <row r="55" spans="1:12" ht="33.75">
      <c r="A55" s="231" t="s">
        <v>144</v>
      </c>
      <c r="B55" s="236" t="s">
        <v>77</v>
      </c>
      <c r="C55" s="236" t="s">
        <v>258</v>
      </c>
      <c r="D55" s="236" t="s">
        <v>77</v>
      </c>
      <c r="E55" s="236" t="s">
        <v>419</v>
      </c>
      <c r="F55" s="239" t="s">
        <v>238</v>
      </c>
      <c r="G55" s="232"/>
      <c r="H55" s="232"/>
      <c r="I55" s="232"/>
      <c r="J55" s="235">
        <f>J56</f>
        <v>18117.599999999999</v>
      </c>
      <c r="K55" s="235">
        <f t="shared" ref="K55:L55" si="10">K56</f>
        <v>9979.7000000000007</v>
      </c>
      <c r="L55" s="235">
        <f t="shared" si="10"/>
        <v>9979.7000000000007</v>
      </c>
    </row>
    <row r="56" spans="1:12">
      <c r="A56" s="231" t="s">
        <v>186</v>
      </c>
      <c r="B56" s="236" t="s">
        <v>77</v>
      </c>
      <c r="C56" s="236" t="s">
        <v>258</v>
      </c>
      <c r="D56" s="236" t="s">
        <v>77</v>
      </c>
      <c r="E56" s="236" t="s">
        <v>419</v>
      </c>
      <c r="F56" s="239" t="s">
        <v>246</v>
      </c>
      <c r="G56" s="232"/>
      <c r="H56" s="232"/>
      <c r="I56" s="232"/>
      <c r="J56" s="235">
        <f>J57</f>
        <v>18117.599999999999</v>
      </c>
      <c r="K56" s="235">
        <f t="shared" ref="K56:L56" si="11">K57</f>
        <v>9979.7000000000007</v>
      </c>
      <c r="L56" s="235">
        <f t="shared" si="11"/>
        <v>9979.7000000000007</v>
      </c>
    </row>
    <row r="57" spans="1:12">
      <c r="A57" s="231" t="s">
        <v>183</v>
      </c>
      <c r="B57" s="236" t="s">
        <v>77</v>
      </c>
      <c r="C57" s="236" t="s">
        <v>258</v>
      </c>
      <c r="D57" s="236" t="s">
        <v>77</v>
      </c>
      <c r="E57" s="236" t="s">
        <v>419</v>
      </c>
      <c r="F57" s="239" t="s">
        <v>246</v>
      </c>
      <c r="G57" s="232" t="s">
        <v>99</v>
      </c>
      <c r="H57" s="232"/>
      <c r="I57" s="232"/>
      <c r="J57" s="235">
        <f>J58</f>
        <v>18117.599999999999</v>
      </c>
      <c r="K57" s="235">
        <f t="shared" ref="K57:L57" si="12">K58</f>
        <v>9979.7000000000007</v>
      </c>
      <c r="L57" s="235">
        <f t="shared" si="12"/>
        <v>9979.7000000000007</v>
      </c>
    </row>
    <row r="58" spans="1:12">
      <c r="A58" s="231" t="s">
        <v>188</v>
      </c>
      <c r="B58" s="236" t="s">
        <v>77</v>
      </c>
      <c r="C58" s="236" t="s">
        <v>258</v>
      </c>
      <c r="D58" s="236" t="s">
        <v>77</v>
      </c>
      <c r="E58" s="236" t="s">
        <v>419</v>
      </c>
      <c r="F58" s="239" t="s">
        <v>246</v>
      </c>
      <c r="G58" s="232" t="s">
        <v>99</v>
      </c>
      <c r="H58" s="232" t="s">
        <v>77</v>
      </c>
      <c r="I58" s="232"/>
      <c r="J58" s="235">
        <f>J59</f>
        <v>18117.599999999999</v>
      </c>
      <c r="K58" s="235">
        <f>K59</f>
        <v>9979.7000000000007</v>
      </c>
      <c r="L58" s="235">
        <f>L59</f>
        <v>9979.7000000000007</v>
      </c>
    </row>
    <row r="59" spans="1:12" ht="45">
      <c r="A59" s="231" t="s">
        <v>337</v>
      </c>
      <c r="B59" s="236" t="s">
        <v>77</v>
      </c>
      <c r="C59" s="236" t="s">
        <v>258</v>
      </c>
      <c r="D59" s="236" t="s">
        <v>77</v>
      </c>
      <c r="E59" s="236" t="s">
        <v>419</v>
      </c>
      <c r="F59" s="239" t="s">
        <v>246</v>
      </c>
      <c r="G59" s="232" t="s">
        <v>99</v>
      </c>
      <c r="H59" s="232" t="s">
        <v>77</v>
      </c>
      <c r="I59" s="232" t="s">
        <v>172</v>
      </c>
      <c r="J59" s="235">
        <f>'Приложение 3'!J419</f>
        <v>18117.599999999999</v>
      </c>
      <c r="K59" s="235">
        <f>'Приложение 3'!K419</f>
        <v>9979.7000000000007</v>
      </c>
      <c r="L59" s="235">
        <f>'Приложение 3'!L419</f>
        <v>9979.7000000000007</v>
      </c>
    </row>
    <row r="60" spans="1:12" ht="22.5">
      <c r="A60" s="231" t="s">
        <v>190</v>
      </c>
      <c r="B60" s="236" t="s">
        <v>77</v>
      </c>
      <c r="C60" s="236" t="s">
        <v>258</v>
      </c>
      <c r="D60" s="236" t="s">
        <v>77</v>
      </c>
      <c r="E60" s="236" t="s">
        <v>287</v>
      </c>
      <c r="F60" s="239"/>
      <c r="G60" s="232"/>
      <c r="H60" s="232"/>
      <c r="I60" s="232"/>
      <c r="J60" s="235">
        <f>J61</f>
        <v>29564.799999999999</v>
      </c>
      <c r="K60" s="235">
        <f t="shared" ref="K60:L63" si="13">K61</f>
        <v>28371.1</v>
      </c>
      <c r="L60" s="235">
        <f t="shared" si="13"/>
        <v>14101.2</v>
      </c>
    </row>
    <row r="61" spans="1:12" ht="33.75">
      <c r="A61" s="231" t="s">
        <v>144</v>
      </c>
      <c r="B61" s="236" t="s">
        <v>77</v>
      </c>
      <c r="C61" s="236" t="s">
        <v>258</v>
      </c>
      <c r="D61" s="236" t="s">
        <v>77</v>
      </c>
      <c r="E61" s="236" t="s">
        <v>287</v>
      </c>
      <c r="F61" s="239" t="s">
        <v>238</v>
      </c>
      <c r="G61" s="232"/>
      <c r="H61" s="232"/>
      <c r="I61" s="232"/>
      <c r="J61" s="235">
        <f>J62</f>
        <v>29564.799999999999</v>
      </c>
      <c r="K61" s="235">
        <f t="shared" si="13"/>
        <v>28371.1</v>
      </c>
      <c r="L61" s="235">
        <f t="shared" si="13"/>
        <v>14101.2</v>
      </c>
    </row>
    <row r="62" spans="1:12">
      <c r="A62" s="231" t="s">
        <v>186</v>
      </c>
      <c r="B62" s="236" t="s">
        <v>77</v>
      </c>
      <c r="C62" s="236" t="s">
        <v>258</v>
      </c>
      <c r="D62" s="236" t="s">
        <v>77</v>
      </c>
      <c r="E62" s="236" t="s">
        <v>287</v>
      </c>
      <c r="F62" s="239" t="s">
        <v>246</v>
      </c>
      <c r="G62" s="232"/>
      <c r="H62" s="232"/>
      <c r="I62" s="232"/>
      <c r="J62" s="235">
        <f>J63</f>
        <v>29564.799999999999</v>
      </c>
      <c r="K62" s="235">
        <f t="shared" si="13"/>
        <v>28371.1</v>
      </c>
      <c r="L62" s="235">
        <f t="shared" si="13"/>
        <v>14101.2</v>
      </c>
    </row>
    <row r="63" spans="1:12">
      <c r="A63" s="231" t="s">
        <v>183</v>
      </c>
      <c r="B63" s="236" t="s">
        <v>77</v>
      </c>
      <c r="C63" s="236" t="s">
        <v>258</v>
      </c>
      <c r="D63" s="236" t="s">
        <v>77</v>
      </c>
      <c r="E63" s="236" t="s">
        <v>287</v>
      </c>
      <c r="F63" s="239" t="s">
        <v>246</v>
      </c>
      <c r="G63" s="232" t="s">
        <v>99</v>
      </c>
      <c r="H63" s="232"/>
      <c r="I63" s="232"/>
      <c r="J63" s="235">
        <f>J64</f>
        <v>29564.799999999999</v>
      </c>
      <c r="K63" s="235">
        <f t="shared" si="13"/>
        <v>28371.1</v>
      </c>
      <c r="L63" s="235">
        <f t="shared" si="13"/>
        <v>14101.2</v>
      </c>
    </row>
    <row r="64" spans="1:12">
      <c r="A64" s="231" t="s">
        <v>188</v>
      </c>
      <c r="B64" s="236" t="s">
        <v>77</v>
      </c>
      <c r="C64" s="236" t="s">
        <v>258</v>
      </c>
      <c r="D64" s="236" t="s">
        <v>77</v>
      </c>
      <c r="E64" s="236" t="s">
        <v>287</v>
      </c>
      <c r="F64" s="239" t="s">
        <v>246</v>
      </c>
      <c r="G64" s="232" t="s">
        <v>99</v>
      </c>
      <c r="H64" s="232" t="s">
        <v>77</v>
      </c>
      <c r="I64" s="232"/>
      <c r="J64" s="235">
        <f>J65</f>
        <v>29564.799999999999</v>
      </c>
      <c r="K64" s="235">
        <f>K65</f>
        <v>28371.1</v>
      </c>
      <c r="L64" s="235">
        <f>L65</f>
        <v>14101.2</v>
      </c>
    </row>
    <row r="65" spans="1:12" ht="45">
      <c r="A65" s="231" t="s">
        <v>337</v>
      </c>
      <c r="B65" s="236" t="s">
        <v>77</v>
      </c>
      <c r="C65" s="236" t="s">
        <v>258</v>
      </c>
      <c r="D65" s="236" t="s">
        <v>77</v>
      </c>
      <c r="E65" s="236" t="s">
        <v>287</v>
      </c>
      <c r="F65" s="239" t="s">
        <v>246</v>
      </c>
      <c r="G65" s="232" t="s">
        <v>99</v>
      </c>
      <c r="H65" s="232" t="s">
        <v>77</v>
      </c>
      <c r="I65" s="232" t="s">
        <v>172</v>
      </c>
      <c r="J65" s="235">
        <f>'Приложение 3'!J422</f>
        <v>29564.799999999999</v>
      </c>
      <c r="K65" s="235">
        <f>'Приложение 3'!K422</f>
        <v>28371.1</v>
      </c>
      <c r="L65" s="235">
        <f>'Приложение 3'!L422</f>
        <v>14101.2</v>
      </c>
    </row>
    <row r="66" spans="1:12" ht="90">
      <c r="A66" s="231" t="s">
        <v>51</v>
      </c>
      <c r="B66" s="236" t="s">
        <v>77</v>
      </c>
      <c r="C66" s="236" t="s">
        <v>258</v>
      </c>
      <c r="D66" s="236" t="s">
        <v>77</v>
      </c>
      <c r="E66" s="236" t="s">
        <v>298</v>
      </c>
      <c r="F66" s="239"/>
      <c r="G66" s="232"/>
      <c r="H66" s="232"/>
      <c r="I66" s="232"/>
      <c r="J66" s="235">
        <f>J67</f>
        <v>4658.6000000000004</v>
      </c>
      <c r="K66" s="235">
        <f t="shared" ref="K66:L70" si="14">K67</f>
        <v>4844.5</v>
      </c>
      <c r="L66" s="235">
        <f t="shared" si="14"/>
        <v>5036.8999999999996</v>
      </c>
    </row>
    <row r="67" spans="1:12" ht="33.75">
      <c r="A67" s="231" t="s">
        <v>144</v>
      </c>
      <c r="B67" s="236" t="s">
        <v>77</v>
      </c>
      <c r="C67" s="236" t="s">
        <v>258</v>
      </c>
      <c r="D67" s="236" t="s">
        <v>77</v>
      </c>
      <c r="E67" s="236" t="s">
        <v>298</v>
      </c>
      <c r="F67" s="239" t="s">
        <v>238</v>
      </c>
      <c r="G67" s="232"/>
      <c r="H67" s="232"/>
      <c r="I67" s="232"/>
      <c r="J67" s="235">
        <f>J68</f>
        <v>4658.6000000000004</v>
      </c>
      <c r="K67" s="235">
        <f t="shared" si="14"/>
        <v>4844.5</v>
      </c>
      <c r="L67" s="235">
        <f t="shared" si="14"/>
        <v>5036.8999999999996</v>
      </c>
    </row>
    <row r="68" spans="1:12">
      <c r="A68" s="231" t="s">
        <v>186</v>
      </c>
      <c r="B68" s="236" t="s">
        <v>77</v>
      </c>
      <c r="C68" s="236" t="s">
        <v>258</v>
      </c>
      <c r="D68" s="236" t="s">
        <v>77</v>
      </c>
      <c r="E68" s="236" t="s">
        <v>298</v>
      </c>
      <c r="F68" s="239" t="s">
        <v>246</v>
      </c>
      <c r="G68" s="232"/>
      <c r="H68" s="232"/>
      <c r="I68" s="232"/>
      <c r="J68" s="235">
        <f>J69</f>
        <v>4658.6000000000004</v>
      </c>
      <c r="K68" s="235">
        <f t="shared" si="14"/>
        <v>4844.5</v>
      </c>
      <c r="L68" s="235">
        <f t="shared" si="14"/>
        <v>5036.8999999999996</v>
      </c>
    </row>
    <row r="69" spans="1:12">
      <c r="A69" s="231" t="s">
        <v>129</v>
      </c>
      <c r="B69" s="236" t="s">
        <v>77</v>
      </c>
      <c r="C69" s="236" t="s">
        <v>258</v>
      </c>
      <c r="D69" s="236" t="s">
        <v>77</v>
      </c>
      <c r="E69" s="236" t="s">
        <v>298</v>
      </c>
      <c r="F69" s="239" t="s">
        <v>246</v>
      </c>
      <c r="G69" s="232" t="s">
        <v>17</v>
      </c>
      <c r="H69" s="232"/>
      <c r="I69" s="232"/>
      <c r="J69" s="235">
        <f>J70</f>
        <v>4658.6000000000004</v>
      </c>
      <c r="K69" s="235">
        <f t="shared" si="14"/>
        <v>4844.5</v>
      </c>
      <c r="L69" s="235">
        <f t="shared" si="14"/>
        <v>5036.8999999999996</v>
      </c>
    </row>
    <row r="70" spans="1:12">
      <c r="A70" s="231" t="s">
        <v>136</v>
      </c>
      <c r="B70" s="236" t="s">
        <v>77</v>
      </c>
      <c r="C70" s="236" t="s">
        <v>258</v>
      </c>
      <c r="D70" s="236" t="s">
        <v>77</v>
      </c>
      <c r="E70" s="236" t="s">
        <v>298</v>
      </c>
      <c r="F70" s="239" t="s">
        <v>246</v>
      </c>
      <c r="G70" s="232" t="s">
        <v>17</v>
      </c>
      <c r="H70" s="232" t="s">
        <v>82</v>
      </c>
      <c r="I70" s="232"/>
      <c r="J70" s="235">
        <f>J71</f>
        <v>4658.6000000000004</v>
      </c>
      <c r="K70" s="235">
        <f t="shared" si="14"/>
        <v>4844.5</v>
      </c>
      <c r="L70" s="235">
        <f t="shared" si="14"/>
        <v>5036.8999999999996</v>
      </c>
    </row>
    <row r="71" spans="1:12" ht="45">
      <c r="A71" s="231" t="s">
        <v>337</v>
      </c>
      <c r="B71" s="236" t="s">
        <v>77</v>
      </c>
      <c r="C71" s="236" t="s">
        <v>258</v>
      </c>
      <c r="D71" s="236" t="s">
        <v>77</v>
      </c>
      <c r="E71" s="236" t="s">
        <v>298</v>
      </c>
      <c r="F71" s="239" t="s">
        <v>246</v>
      </c>
      <c r="G71" s="232" t="s">
        <v>17</v>
      </c>
      <c r="H71" s="232" t="s">
        <v>82</v>
      </c>
      <c r="I71" s="232" t="s">
        <v>172</v>
      </c>
      <c r="J71" s="235">
        <f>'Приложение 3'!J535</f>
        <v>4658.6000000000004</v>
      </c>
      <c r="K71" s="235">
        <f>'Приложение 3'!K535</f>
        <v>4844.5</v>
      </c>
      <c r="L71" s="235">
        <f>'Приложение 3'!L535</f>
        <v>5036.8999999999996</v>
      </c>
    </row>
    <row r="72" spans="1:12" ht="191.25">
      <c r="A72" s="231" t="s">
        <v>53</v>
      </c>
      <c r="B72" s="236" t="s">
        <v>77</v>
      </c>
      <c r="C72" s="236" t="s">
        <v>258</v>
      </c>
      <c r="D72" s="236" t="s">
        <v>77</v>
      </c>
      <c r="E72" s="236" t="s">
        <v>288</v>
      </c>
      <c r="F72" s="239"/>
      <c r="G72" s="232"/>
      <c r="H72" s="232"/>
      <c r="I72" s="232"/>
      <c r="J72" s="235">
        <f>J73</f>
        <v>155199.29999999999</v>
      </c>
      <c r="K72" s="235">
        <f t="shared" ref="K72:L76" si="15">K73</f>
        <v>130950.7</v>
      </c>
      <c r="L72" s="235">
        <f t="shared" si="15"/>
        <v>147501.79999999999</v>
      </c>
    </row>
    <row r="73" spans="1:12" ht="33.75">
      <c r="A73" s="231" t="s">
        <v>144</v>
      </c>
      <c r="B73" s="236" t="s">
        <v>77</v>
      </c>
      <c r="C73" s="236" t="s">
        <v>258</v>
      </c>
      <c r="D73" s="236" t="s">
        <v>77</v>
      </c>
      <c r="E73" s="236" t="s">
        <v>288</v>
      </c>
      <c r="F73" s="239" t="s">
        <v>238</v>
      </c>
      <c r="G73" s="232"/>
      <c r="H73" s="232"/>
      <c r="I73" s="232"/>
      <c r="J73" s="235">
        <f>J74</f>
        <v>155199.29999999999</v>
      </c>
      <c r="K73" s="235">
        <f t="shared" si="15"/>
        <v>130950.7</v>
      </c>
      <c r="L73" s="235">
        <f t="shared" si="15"/>
        <v>147501.79999999999</v>
      </c>
    </row>
    <row r="74" spans="1:12">
      <c r="A74" s="231" t="s">
        <v>186</v>
      </c>
      <c r="B74" s="236" t="s">
        <v>77</v>
      </c>
      <c r="C74" s="236" t="s">
        <v>258</v>
      </c>
      <c r="D74" s="236" t="s">
        <v>77</v>
      </c>
      <c r="E74" s="236" t="s">
        <v>288</v>
      </c>
      <c r="F74" s="239" t="s">
        <v>246</v>
      </c>
      <c r="G74" s="232"/>
      <c r="H74" s="232"/>
      <c r="I74" s="232"/>
      <c r="J74" s="235">
        <f>J75</f>
        <v>155199.29999999999</v>
      </c>
      <c r="K74" s="235">
        <f t="shared" si="15"/>
        <v>130950.7</v>
      </c>
      <c r="L74" s="235">
        <f t="shared" si="15"/>
        <v>147501.79999999999</v>
      </c>
    </row>
    <row r="75" spans="1:12">
      <c r="A75" s="231" t="s">
        <v>183</v>
      </c>
      <c r="B75" s="236" t="s">
        <v>77</v>
      </c>
      <c r="C75" s="236" t="s">
        <v>258</v>
      </c>
      <c r="D75" s="236" t="s">
        <v>77</v>
      </c>
      <c r="E75" s="236" t="s">
        <v>288</v>
      </c>
      <c r="F75" s="239" t="s">
        <v>246</v>
      </c>
      <c r="G75" s="232" t="s">
        <v>99</v>
      </c>
      <c r="H75" s="232"/>
      <c r="I75" s="232"/>
      <c r="J75" s="235">
        <f>J76</f>
        <v>155199.29999999999</v>
      </c>
      <c r="K75" s="235">
        <f t="shared" si="15"/>
        <v>130950.7</v>
      </c>
      <c r="L75" s="235">
        <f t="shared" si="15"/>
        <v>147501.79999999999</v>
      </c>
    </row>
    <row r="76" spans="1:12">
      <c r="A76" s="231" t="s">
        <v>188</v>
      </c>
      <c r="B76" s="236" t="s">
        <v>77</v>
      </c>
      <c r="C76" s="236" t="s">
        <v>258</v>
      </c>
      <c r="D76" s="236" t="s">
        <v>77</v>
      </c>
      <c r="E76" s="236" t="s">
        <v>288</v>
      </c>
      <c r="F76" s="239" t="s">
        <v>246</v>
      </c>
      <c r="G76" s="232" t="s">
        <v>99</v>
      </c>
      <c r="H76" s="232" t="s">
        <v>77</v>
      </c>
      <c r="I76" s="232"/>
      <c r="J76" s="235">
        <f>J77</f>
        <v>155199.29999999999</v>
      </c>
      <c r="K76" s="235">
        <f t="shared" si="15"/>
        <v>130950.7</v>
      </c>
      <c r="L76" s="235">
        <f t="shared" si="15"/>
        <v>147501.79999999999</v>
      </c>
    </row>
    <row r="77" spans="1:12" ht="45">
      <c r="A77" s="231" t="s">
        <v>337</v>
      </c>
      <c r="B77" s="236" t="s">
        <v>77</v>
      </c>
      <c r="C77" s="236" t="s">
        <v>258</v>
      </c>
      <c r="D77" s="236" t="s">
        <v>77</v>
      </c>
      <c r="E77" s="236" t="s">
        <v>288</v>
      </c>
      <c r="F77" s="239" t="s">
        <v>246</v>
      </c>
      <c r="G77" s="232" t="s">
        <v>99</v>
      </c>
      <c r="H77" s="232" t="s">
        <v>77</v>
      </c>
      <c r="I77" s="232" t="s">
        <v>172</v>
      </c>
      <c r="J77" s="235">
        <f>'Приложение 3'!J425</f>
        <v>155199.29999999999</v>
      </c>
      <c r="K77" s="235">
        <f>'Приложение 3'!K425</f>
        <v>130950.7</v>
      </c>
      <c r="L77" s="235">
        <f>'Приложение 3'!L425</f>
        <v>147501.79999999999</v>
      </c>
    </row>
    <row r="78" spans="1:12" ht="56.25">
      <c r="A78" s="231" t="s">
        <v>463</v>
      </c>
      <c r="B78" s="236" t="s">
        <v>77</v>
      </c>
      <c r="C78" s="236" t="s">
        <v>258</v>
      </c>
      <c r="D78" s="236" t="s">
        <v>77</v>
      </c>
      <c r="E78" s="236" t="s">
        <v>289</v>
      </c>
      <c r="F78" s="239"/>
      <c r="G78" s="232"/>
      <c r="H78" s="232"/>
      <c r="I78" s="232"/>
      <c r="J78" s="235">
        <f>J79</f>
        <v>8389.1</v>
      </c>
      <c r="K78" s="235">
        <f t="shared" ref="K78:L82" si="16">K79</f>
        <v>8257</v>
      </c>
      <c r="L78" s="235">
        <f t="shared" si="16"/>
        <v>8257</v>
      </c>
    </row>
    <row r="79" spans="1:12" ht="33.75">
      <c r="A79" s="231" t="s">
        <v>144</v>
      </c>
      <c r="B79" s="236" t="s">
        <v>77</v>
      </c>
      <c r="C79" s="236" t="s">
        <v>258</v>
      </c>
      <c r="D79" s="236" t="s">
        <v>77</v>
      </c>
      <c r="E79" s="236" t="s">
        <v>289</v>
      </c>
      <c r="F79" s="239" t="s">
        <v>238</v>
      </c>
      <c r="G79" s="232"/>
      <c r="H79" s="232"/>
      <c r="I79" s="232"/>
      <c r="J79" s="235">
        <f>J80</f>
        <v>8389.1</v>
      </c>
      <c r="K79" s="235">
        <f t="shared" si="16"/>
        <v>8257</v>
      </c>
      <c r="L79" s="235">
        <f t="shared" si="16"/>
        <v>8257</v>
      </c>
    </row>
    <row r="80" spans="1:12">
      <c r="A80" s="231" t="s">
        <v>186</v>
      </c>
      <c r="B80" s="236" t="s">
        <v>77</v>
      </c>
      <c r="C80" s="236" t="s">
        <v>258</v>
      </c>
      <c r="D80" s="236" t="s">
        <v>77</v>
      </c>
      <c r="E80" s="236" t="s">
        <v>289</v>
      </c>
      <c r="F80" s="239" t="s">
        <v>246</v>
      </c>
      <c r="G80" s="232"/>
      <c r="H80" s="232"/>
      <c r="I80" s="232"/>
      <c r="J80" s="235">
        <f>J81</f>
        <v>8389.1</v>
      </c>
      <c r="K80" s="235">
        <f t="shared" si="16"/>
        <v>8257</v>
      </c>
      <c r="L80" s="235">
        <f t="shared" si="16"/>
        <v>8257</v>
      </c>
    </row>
    <row r="81" spans="1:12">
      <c r="A81" s="231" t="s">
        <v>183</v>
      </c>
      <c r="B81" s="236" t="s">
        <v>77</v>
      </c>
      <c r="C81" s="236" t="s">
        <v>258</v>
      </c>
      <c r="D81" s="236" t="s">
        <v>77</v>
      </c>
      <c r="E81" s="236" t="s">
        <v>289</v>
      </c>
      <c r="F81" s="239" t="s">
        <v>246</v>
      </c>
      <c r="G81" s="232" t="s">
        <v>99</v>
      </c>
      <c r="H81" s="232"/>
      <c r="I81" s="232"/>
      <c r="J81" s="235">
        <f>J82</f>
        <v>8389.1</v>
      </c>
      <c r="K81" s="235">
        <f t="shared" si="16"/>
        <v>8257</v>
      </c>
      <c r="L81" s="235">
        <f t="shared" si="16"/>
        <v>8257</v>
      </c>
    </row>
    <row r="82" spans="1:12">
      <c r="A82" s="231" t="s">
        <v>188</v>
      </c>
      <c r="B82" s="236" t="s">
        <v>77</v>
      </c>
      <c r="C82" s="236" t="s">
        <v>258</v>
      </c>
      <c r="D82" s="236" t="s">
        <v>77</v>
      </c>
      <c r="E82" s="236" t="s">
        <v>289</v>
      </c>
      <c r="F82" s="239" t="s">
        <v>246</v>
      </c>
      <c r="G82" s="232" t="s">
        <v>99</v>
      </c>
      <c r="H82" s="232" t="s">
        <v>77</v>
      </c>
      <c r="I82" s="232"/>
      <c r="J82" s="235">
        <f>J83</f>
        <v>8389.1</v>
      </c>
      <c r="K82" s="235">
        <f t="shared" si="16"/>
        <v>8257</v>
      </c>
      <c r="L82" s="235">
        <f t="shared" si="16"/>
        <v>8257</v>
      </c>
    </row>
    <row r="83" spans="1:12" ht="45">
      <c r="A83" s="231" t="s">
        <v>337</v>
      </c>
      <c r="B83" s="236" t="s">
        <v>77</v>
      </c>
      <c r="C83" s="236" t="s">
        <v>258</v>
      </c>
      <c r="D83" s="236" t="s">
        <v>77</v>
      </c>
      <c r="E83" s="236" t="s">
        <v>289</v>
      </c>
      <c r="F83" s="239" t="s">
        <v>246</v>
      </c>
      <c r="G83" s="232" t="s">
        <v>99</v>
      </c>
      <c r="H83" s="232" t="s">
        <v>77</v>
      </c>
      <c r="I83" s="232" t="s">
        <v>172</v>
      </c>
      <c r="J83" s="235">
        <f>'Приложение 3'!J428</f>
        <v>8389.1</v>
      </c>
      <c r="K83" s="235">
        <f>'Приложение 3'!K428</f>
        <v>8257</v>
      </c>
      <c r="L83" s="235">
        <f>'Приложение 3'!L428</f>
        <v>8257</v>
      </c>
    </row>
    <row r="84" spans="1:12" ht="22.5">
      <c r="A84" s="231" t="s">
        <v>193</v>
      </c>
      <c r="B84" s="240" t="s">
        <v>77</v>
      </c>
      <c r="C84" s="240" t="s">
        <v>258</v>
      </c>
      <c r="D84" s="240" t="s">
        <v>106</v>
      </c>
      <c r="E84" s="240"/>
      <c r="F84" s="241"/>
      <c r="G84" s="232"/>
      <c r="H84" s="232"/>
      <c r="I84" s="232"/>
      <c r="J84" s="235">
        <f>J85</f>
        <v>2987.9</v>
      </c>
      <c r="K84" s="235">
        <f>K85</f>
        <v>1970</v>
      </c>
      <c r="L84" s="235">
        <f>L85</f>
        <v>1370</v>
      </c>
    </row>
    <row r="85" spans="1:12" ht="22.5">
      <c r="A85" s="231" t="s">
        <v>194</v>
      </c>
      <c r="B85" s="240" t="s">
        <v>77</v>
      </c>
      <c r="C85" s="240" t="s">
        <v>258</v>
      </c>
      <c r="D85" s="240" t="s">
        <v>106</v>
      </c>
      <c r="E85" s="240" t="s">
        <v>290</v>
      </c>
      <c r="F85" s="241" t="s">
        <v>0</v>
      </c>
      <c r="G85" s="232"/>
      <c r="H85" s="232"/>
      <c r="I85" s="232"/>
      <c r="J85" s="235">
        <f t="shared" ref="J85:J89" si="17">J86</f>
        <v>2987.9</v>
      </c>
      <c r="K85" s="235">
        <f t="shared" ref="K85:L89" si="18">K86</f>
        <v>1970</v>
      </c>
      <c r="L85" s="235">
        <f t="shared" si="18"/>
        <v>1370</v>
      </c>
    </row>
    <row r="86" spans="1:12" ht="33.75">
      <c r="A86" s="231" t="s">
        <v>144</v>
      </c>
      <c r="B86" s="240" t="s">
        <v>77</v>
      </c>
      <c r="C86" s="240" t="s">
        <v>258</v>
      </c>
      <c r="D86" s="240" t="s">
        <v>106</v>
      </c>
      <c r="E86" s="240" t="s">
        <v>290</v>
      </c>
      <c r="F86" s="241" t="s">
        <v>238</v>
      </c>
      <c r="G86" s="232"/>
      <c r="H86" s="232"/>
      <c r="I86" s="232"/>
      <c r="J86" s="235">
        <f t="shared" si="17"/>
        <v>2987.9</v>
      </c>
      <c r="K86" s="235">
        <f t="shared" si="18"/>
        <v>1970</v>
      </c>
      <c r="L86" s="235">
        <f t="shared" si="18"/>
        <v>1370</v>
      </c>
    </row>
    <row r="87" spans="1:12">
      <c r="A87" s="231" t="s">
        <v>186</v>
      </c>
      <c r="B87" s="240" t="s">
        <v>77</v>
      </c>
      <c r="C87" s="240" t="s">
        <v>258</v>
      </c>
      <c r="D87" s="240" t="s">
        <v>106</v>
      </c>
      <c r="E87" s="240" t="s">
        <v>290</v>
      </c>
      <c r="F87" s="241" t="s">
        <v>246</v>
      </c>
      <c r="G87" s="232"/>
      <c r="H87" s="232"/>
      <c r="I87" s="232"/>
      <c r="J87" s="235">
        <f t="shared" si="17"/>
        <v>2987.9</v>
      </c>
      <c r="K87" s="235">
        <f t="shared" si="18"/>
        <v>1970</v>
      </c>
      <c r="L87" s="235">
        <f t="shared" si="18"/>
        <v>1370</v>
      </c>
    </row>
    <row r="88" spans="1:12">
      <c r="A88" s="231" t="s">
        <v>183</v>
      </c>
      <c r="B88" s="240" t="s">
        <v>77</v>
      </c>
      <c r="C88" s="240" t="s">
        <v>258</v>
      </c>
      <c r="D88" s="240" t="s">
        <v>106</v>
      </c>
      <c r="E88" s="240" t="s">
        <v>290</v>
      </c>
      <c r="F88" s="241" t="s">
        <v>246</v>
      </c>
      <c r="G88" s="232" t="s">
        <v>99</v>
      </c>
      <c r="H88" s="232"/>
      <c r="I88" s="232"/>
      <c r="J88" s="235">
        <f t="shared" si="17"/>
        <v>2987.9</v>
      </c>
      <c r="K88" s="235">
        <f t="shared" si="18"/>
        <v>1970</v>
      </c>
      <c r="L88" s="235">
        <f t="shared" si="18"/>
        <v>1370</v>
      </c>
    </row>
    <row r="89" spans="1:12">
      <c r="A89" s="231" t="s">
        <v>192</v>
      </c>
      <c r="B89" s="240" t="s">
        <v>77</v>
      </c>
      <c r="C89" s="240" t="s">
        <v>258</v>
      </c>
      <c r="D89" s="240" t="s">
        <v>106</v>
      </c>
      <c r="E89" s="240" t="s">
        <v>290</v>
      </c>
      <c r="F89" s="241" t="s">
        <v>246</v>
      </c>
      <c r="G89" s="232" t="s">
        <v>99</v>
      </c>
      <c r="H89" s="232" t="s">
        <v>106</v>
      </c>
      <c r="I89" s="232"/>
      <c r="J89" s="235">
        <f t="shared" si="17"/>
        <v>2987.9</v>
      </c>
      <c r="K89" s="235">
        <f t="shared" si="18"/>
        <v>1970</v>
      </c>
      <c r="L89" s="235">
        <f t="shared" si="18"/>
        <v>1370</v>
      </c>
    </row>
    <row r="90" spans="1:12" ht="45">
      <c r="A90" s="231" t="s">
        <v>337</v>
      </c>
      <c r="B90" s="240" t="s">
        <v>77</v>
      </c>
      <c r="C90" s="240" t="s">
        <v>258</v>
      </c>
      <c r="D90" s="240" t="s">
        <v>106</v>
      </c>
      <c r="E90" s="240" t="s">
        <v>290</v>
      </c>
      <c r="F90" s="241" t="s">
        <v>246</v>
      </c>
      <c r="G90" s="232" t="s">
        <v>99</v>
      </c>
      <c r="H90" s="232" t="s">
        <v>106</v>
      </c>
      <c r="I90" s="232" t="s">
        <v>172</v>
      </c>
      <c r="J90" s="235">
        <f>'Приложение 3'!J438</f>
        <v>2987.9</v>
      </c>
      <c r="K90" s="235">
        <f>'Приложение 3'!K438</f>
        <v>1970</v>
      </c>
      <c r="L90" s="235">
        <f>'Приложение 3'!L438</f>
        <v>1370</v>
      </c>
    </row>
    <row r="91" spans="1:12" ht="24" customHeight="1">
      <c r="A91" s="231" t="s">
        <v>195</v>
      </c>
      <c r="B91" s="242" t="s">
        <v>77</v>
      </c>
      <c r="C91" s="242" t="s">
        <v>258</v>
      </c>
      <c r="D91" s="242" t="s">
        <v>82</v>
      </c>
      <c r="E91" s="242"/>
      <c r="F91" s="243"/>
      <c r="G91" s="232"/>
      <c r="H91" s="232"/>
      <c r="I91" s="232"/>
      <c r="J91" s="235">
        <f t="shared" ref="J91:J96" si="19">J92</f>
        <v>16298.3</v>
      </c>
      <c r="K91" s="235">
        <f t="shared" ref="K91:L96" si="20">K92</f>
        <v>15988.7</v>
      </c>
      <c r="L91" s="235">
        <f t="shared" si="20"/>
        <v>12082.3</v>
      </c>
    </row>
    <row r="92" spans="1:12" ht="15" customHeight="1">
      <c r="A92" s="231" t="s">
        <v>194</v>
      </c>
      <c r="B92" s="242" t="s">
        <v>77</v>
      </c>
      <c r="C92" s="242" t="s">
        <v>258</v>
      </c>
      <c r="D92" s="242" t="s">
        <v>82</v>
      </c>
      <c r="E92" s="242" t="s">
        <v>290</v>
      </c>
      <c r="F92" s="243"/>
      <c r="G92" s="232"/>
      <c r="H92" s="232"/>
      <c r="I92" s="232"/>
      <c r="J92" s="235">
        <f t="shared" si="19"/>
        <v>16298.3</v>
      </c>
      <c r="K92" s="235">
        <f t="shared" si="20"/>
        <v>15988.7</v>
      </c>
      <c r="L92" s="235">
        <f t="shared" si="20"/>
        <v>12082.3</v>
      </c>
    </row>
    <row r="93" spans="1:12" ht="33.75">
      <c r="A93" s="231" t="s">
        <v>144</v>
      </c>
      <c r="B93" s="242" t="s">
        <v>77</v>
      </c>
      <c r="C93" s="242" t="s">
        <v>258</v>
      </c>
      <c r="D93" s="242" t="s">
        <v>82</v>
      </c>
      <c r="E93" s="242" t="s">
        <v>290</v>
      </c>
      <c r="F93" s="244" t="s">
        <v>238</v>
      </c>
      <c r="G93" s="232"/>
      <c r="H93" s="232"/>
      <c r="I93" s="232"/>
      <c r="J93" s="235">
        <f t="shared" si="19"/>
        <v>16298.3</v>
      </c>
      <c r="K93" s="235">
        <f t="shared" si="20"/>
        <v>15988.7</v>
      </c>
      <c r="L93" s="235">
        <f t="shared" si="20"/>
        <v>12082.3</v>
      </c>
    </row>
    <row r="94" spans="1:12">
      <c r="A94" s="231" t="s">
        <v>186</v>
      </c>
      <c r="B94" s="242" t="s">
        <v>77</v>
      </c>
      <c r="C94" s="242" t="s">
        <v>258</v>
      </c>
      <c r="D94" s="242" t="s">
        <v>82</v>
      </c>
      <c r="E94" s="242" t="s">
        <v>290</v>
      </c>
      <c r="F94" s="244" t="s">
        <v>246</v>
      </c>
      <c r="G94" s="232"/>
      <c r="H94" s="232"/>
      <c r="I94" s="232"/>
      <c r="J94" s="235">
        <f>J95</f>
        <v>16298.3</v>
      </c>
      <c r="K94" s="235">
        <f>K95</f>
        <v>15988.7</v>
      </c>
      <c r="L94" s="235">
        <f>L95</f>
        <v>12082.3</v>
      </c>
    </row>
    <row r="95" spans="1:12">
      <c r="A95" s="231" t="s">
        <v>183</v>
      </c>
      <c r="B95" s="242" t="s">
        <v>77</v>
      </c>
      <c r="C95" s="242" t="s">
        <v>258</v>
      </c>
      <c r="D95" s="242" t="s">
        <v>82</v>
      </c>
      <c r="E95" s="242" t="s">
        <v>290</v>
      </c>
      <c r="F95" s="244" t="s">
        <v>246</v>
      </c>
      <c r="G95" s="232" t="s">
        <v>99</v>
      </c>
      <c r="H95" s="232"/>
      <c r="I95" s="232"/>
      <c r="J95" s="235">
        <f t="shared" si="19"/>
        <v>16298.3</v>
      </c>
      <c r="K95" s="235">
        <f t="shared" si="20"/>
        <v>15988.7</v>
      </c>
      <c r="L95" s="235">
        <f t="shared" si="20"/>
        <v>12082.3</v>
      </c>
    </row>
    <row r="96" spans="1:12">
      <c r="A96" s="231" t="s">
        <v>192</v>
      </c>
      <c r="B96" s="242" t="s">
        <v>77</v>
      </c>
      <c r="C96" s="242" t="s">
        <v>258</v>
      </c>
      <c r="D96" s="242" t="s">
        <v>82</v>
      </c>
      <c r="E96" s="242" t="s">
        <v>290</v>
      </c>
      <c r="F96" s="244" t="s">
        <v>246</v>
      </c>
      <c r="G96" s="232" t="s">
        <v>99</v>
      </c>
      <c r="H96" s="232" t="s">
        <v>106</v>
      </c>
      <c r="I96" s="232"/>
      <c r="J96" s="235">
        <f t="shared" si="19"/>
        <v>16298.3</v>
      </c>
      <c r="K96" s="235">
        <f t="shared" si="20"/>
        <v>15988.7</v>
      </c>
      <c r="L96" s="235">
        <f t="shared" si="20"/>
        <v>12082.3</v>
      </c>
    </row>
    <row r="97" spans="1:12" ht="45">
      <c r="A97" s="231" t="s">
        <v>337</v>
      </c>
      <c r="B97" s="242" t="s">
        <v>77</v>
      </c>
      <c r="C97" s="242" t="s">
        <v>258</v>
      </c>
      <c r="D97" s="242" t="s">
        <v>82</v>
      </c>
      <c r="E97" s="242" t="s">
        <v>290</v>
      </c>
      <c r="F97" s="244" t="s">
        <v>246</v>
      </c>
      <c r="G97" s="232" t="s">
        <v>99</v>
      </c>
      <c r="H97" s="232" t="s">
        <v>106</v>
      </c>
      <c r="I97" s="232" t="s">
        <v>172</v>
      </c>
      <c r="J97" s="235">
        <f>'Приложение 3'!J442</f>
        <v>16298.3</v>
      </c>
      <c r="K97" s="235">
        <f>'Приложение 3'!K442</f>
        <v>15988.7</v>
      </c>
      <c r="L97" s="235">
        <f>'Приложение 3'!L442</f>
        <v>12082.3</v>
      </c>
    </row>
    <row r="98" spans="1:12" ht="78.75" customHeight="1">
      <c r="A98" s="231" t="s">
        <v>206</v>
      </c>
      <c r="B98" s="245" t="s">
        <v>77</v>
      </c>
      <c r="C98" s="245" t="s">
        <v>258</v>
      </c>
      <c r="D98" s="245" t="s">
        <v>148</v>
      </c>
      <c r="E98" s="245"/>
      <c r="F98" s="246"/>
      <c r="G98" s="232"/>
      <c r="H98" s="232"/>
      <c r="I98" s="232"/>
      <c r="J98" s="235">
        <f>J99</f>
        <v>2478.5</v>
      </c>
      <c r="K98" s="235">
        <f t="shared" ref="K98:L98" si="21">K99</f>
        <v>2085</v>
      </c>
      <c r="L98" s="235">
        <f t="shared" si="21"/>
        <v>1485</v>
      </c>
    </row>
    <row r="99" spans="1:12" ht="56.25">
      <c r="A99" s="231" t="s">
        <v>207</v>
      </c>
      <c r="B99" s="245" t="s">
        <v>77</v>
      </c>
      <c r="C99" s="245" t="s">
        <v>258</v>
      </c>
      <c r="D99" s="245" t="s">
        <v>148</v>
      </c>
      <c r="E99" s="245" t="s">
        <v>294</v>
      </c>
      <c r="F99" s="246"/>
      <c r="G99" s="232"/>
      <c r="H99" s="232"/>
      <c r="I99" s="232"/>
      <c r="J99" s="235">
        <f>J100+J105+J110</f>
        <v>2478.5</v>
      </c>
      <c r="K99" s="235">
        <f t="shared" ref="K99:L99" si="22">K100+K105+K110</f>
        <v>2085</v>
      </c>
      <c r="L99" s="235">
        <f t="shared" si="22"/>
        <v>1485</v>
      </c>
    </row>
    <row r="100" spans="1:12" ht="67.5">
      <c r="A100" s="231" t="s">
        <v>80</v>
      </c>
      <c r="B100" s="245" t="s">
        <v>77</v>
      </c>
      <c r="C100" s="245" t="s">
        <v>258</v>
      </c>
      <c r="D100" s="245" t="s">
        <v>148</v>
      </c>
      <c r="E100" s="245" t="s">
        <v>294</v>
      </c>
      <c r="F100" s="246" t="s">
        <v>225</v>
      </c>
      <c r="G100" s="232"/>
      <c r="H100" s="232"/>
      <c r="I100" s="232"/>
      <c r="J100" s="235">
        <f>J101</f>
        <v>2192.5</v>
      </c>
      <c r="K100" s="235">
        <f t="shared" ref="K100:L103" si="23">K101</f>
        <v>1787</v>
      </c>
      <c r="L100" s="235">
        <f t="shared" si="23"/>
        <v>1287</v>
      </c>
    </row>
    <row r="101" spans="1:12" ht="22.5">
      <c r="A101" s="231" t="s">
        <v>177</v>
      </c>
      <c r="B101" s="245" t="s">
        <v>77</v>
      </c>
      <c r="C101" s="245" t="s">
        <v>258</v>
      </c>
      <c r="D101" s="245" t="s">
        <v>148</v>
      </c>
      <c r="E101" s="245" t="s">
        <v>294</v>
      </c>
      <c r="F101" s="246" t="s">
        <v>245</v>
      </c>
      <c r="G101" s="232"/>
      <c r="H101" s="232"/>
      <c r="I101" s="232"/>
      <c r="J101" s="235">
        <f>J102</f>
        <v>2192.5</v>
      </c>
      <c r="K101" s="235">
        <f t="shared" si="23"/>
        <v>1787</v>
      </c>
      <c r="L101" s="235">
        <f t="shared" si="23"/>
        <v>1287</v>
      </c>
    </row>
    <row r="102" spans="1:12">
      <c r="A102" s="231" t="s">
        <v>183</v>
      </c>
      <c r="B102" s="245" t="s">
        <v>77</v>
      </c>
      <c r="C102" s="245" t="s">
        <v>258</v>
      </c>
      <c r="D102" s="245" t="s">
        <v>148</v>
      </c>
      <c r="E102" s="245" t="s">
        <v>294</v>
      </c>
      <c r="F102" s="246" t="s">
        <v>245</v>
      </c>
      <c r="G102" s="247" t="s">
        <v>99</v>
      </c>
      <c r="H102" s="247"/>
      <c r="I102" s="232"/>
      <c r="J102" s="235">
        <f>J103</f>
        <v>2192.5</v>
      </c>
      <c r="K102" s="235">
        <f t="shared" si="23"/>
        <v>1787</v>
      </c>
      <c r="L102" s="235">
        <f t="shared" si="23"/>
        <v>1287</v>
      </c>
    </row>
    <row r="103" spans="1:12">
      <c r="A103" s="231" t="s">
        <v>205</v>
      </c>
      <c r="B103" s="245" t="s">
        <v>77</v>
      </c>
      <c r="C103" s="245" t="s">
        <v>258</v>
      </c>
      <c r="D103" s="245" t="s">
        <v>148</v>
      </c>
      <c r="E103" s="245" t="s">
        <v>294</v>
      </c>
      <c r="F103" s="246" t="s">
        <v>245</v>
      </c>
      <c r="G103" s="247" t="s">
        <v>99</v>
      </c>
      <c r="H103" s="247" t="s">
        <v>116</v>
      </c>
      <c r="I103" s="232"/>
      <c r="J103" s="235">
        <f>J104</f>
        <v>2192.5</v>
      </c>
      <c r="K103" s="235">
        <f t="shared" si="23"/>
        <v>1787</v>
      </c>
      <c r="L103" s="235">
        <f t="shared" si="23"/>
        <v>1287</v>
      </c>
    </row>
    <row r="104" spans="1:12" ht="45">
      <c r="A104" s="231" t="s">
        <v>337</v>
      </c>
      <c r="B104" s="245" t="s">
        <v>77</v>
      </c>
      <c r="C104" s="245" t="s">
        <v>258</v>
      </c>
      <c r="D104" s="245" t="s">
        <v>148</v>
      </c>
      <c r="E104" s="245" t="s">
        <v>294</v>
      </c>
      <c r="F104" s="246" t="s">
        <v>245</v>
      </c>
      <c r="G104" s="247" t="s">
        <v>99</v>
      </c>
      <c r="H104" s="247" t="s">
        <v>116</v>
      </c>
      <c r="I104" s="232" t="s">
        <v>172</v>
      </c>
      <c r="J104" s="235">
        <f>'Приложение 3'!J461</f>
        <v>2192.5</v>
      </c>
      <c r="K104" s="235">
        <f>'Приложение 3'!K461</f>
        <v>1787</v>
      </c>
      <c r="L104" s="235">
        <f>'Приложение 3'!L461</f>
        <v>1287</v>
      </c>
    </row>
    <row r="105" spans="1:12" ht="33.75">
      <c r="A105" s="231" t="s">
        <v>86</v>
      </c>
      <c r="B105" s="245" t="s">
        <v>77</v>
      </c>
      <c r="C105" s="245" t="s">
        <v>258</v>
      </c>
      <c r="D105" s="245" t="s">
        <v>148</v>
      </c>
      <c r="E105" s="245" t="s">
        <v>294</v>
      </c>
      <c r="F105" s="246" t="s">
        <v>227</v>
      </c>
      <c r="G105" s="232"/>
      <c r="H105" s="232"/>
      <c r="I105" s="232"/>
      <c r="J105" s="235">
        <f>J106</f>
        <v>285.89999999999998</v>
      </c>
      <c r="K105" s="235">
        <f t="shared" ref="K105:L108" si="24">K106</f>
        <v>298</v>
      </c>
      <c r="L105" s="235">
        <f t="shared" si="24"/>
        <v>198</v>
      </c>
    </row>
    <row r="106" spans="1:12" ht="33.75">
      <c r="A106" s="231" t="s">
        <v>87</v>
      </c>
      <c r="B106" s="245" t="s">
        <v>77</v>
      </c>
      <c r="C106" s="245" t="s">
        <v>258</v>
      </c>
      <c r="D106" s="245" t="s">
        <v>148</v>
      </c>
      <c r="E106" s="245" t="s">
        <v>294</v>
      </c>
      <c r="F106" s="246" t="s">
        <v>228</v>
      </c>
      <c r="G106" s="232"/>
      <c r="H106" s="232"/>
      <c r="I106" s="232"/>
      <c r="J106" s="235">
        <f>J107</f>
        <v>285.89999999999998</v>
      </c>
      <c r="K106" s="235">
        <f t="shared" si="24"/>
        <v>298</v>
      </c>
      <c r="L106" s="235">
        <f t="shared" si="24"/>
        <v>198</v>
      </c>
    </row>
    <row r="107" spans="1:12">
      <c r="A107" s="231" t="s">
        <v>183</v>
      </c>
      <c r="B107" s="245" t="s">
        <v>77</v>
      </c>
      <c r="C107" s="245" t="s">
        <v>258</v>
      </c>
      <c r="D107" s="245" t="s">
        <v>148</v>
      </c>
      <c r="E107" s="245" t="s">
        <v>294</v>
      </c>
      <c r="F107" s="246" t="s">
        <v>228</v>
      </c>
      <c r="G107" s="247" t="s">
        <v>99</v>
      </c>
      <c r="H107" s="247"/>
      <c r="I107" s="232"/>
      <c r="J107" s="235">
        <f>J108</f>
        <v>285.89999999999998</v>
      </c>
      <c r="K107" s="235">
        <f t="shared" si="24"/>
        <v>298</v>
      </c>
      <c r="L107" s="235">
        <f t="shared" si="24"/>
        <v>198</v>
      </c>
    </row>
    <row r="108" spans="1:12">
      <c r="A108" s="231" t="s">
        <v>205</v>
      </c>
      <c r="B108" s="245" t="s">
        <v>77</v>
      </c>
      <c r="C108" s="245" t="s">
        <v>258</v>
      </c>
      <c r="D108" s="245" t="s">
        <v>148</v>
      </c>
      <c r="E108" s="245" t="s">
        <v>294</v>
      </c>
      <c r="F108" s="246" t="s">
        <v>228</v>
      </c>
      <c r="G108" s="247" t="s">
        <v>99</v>
      </c>
      <c r="H108" s="247" t="s">
        <v>116</v>
      </c>
      <c r="I108" s="232"/>
      <c r="J108" s="235">
        <f>J109</f>
        <v>285.89999999999998</v>
      </c>
      <c r="K108" s="235">
        <f t="shared" si="24"/>
        <v>298</v>
      </c>
      <c r="L108" s="235">
        <f t="shared" si="24"/>
        <v>198</v>
      </c>
    </row>
    <row r="109" spans="1:12" ht="45">
      <c r="A109" s="231" t="s">
        <v>337</v>
      </c>
      <c r="B109" s="245" t="s">
        <v>77</v>
      </c>
      <c r="C109" s="245" t="s">
        <v>258</v>
      </c>
      <c r="D109" s="245" t="s">
        <v>148</v>
      </c>
      <c r="E109" s="245" t="s">
        <v>294</v>
      </c>
      <c r="F109" s="246" t="s">
        <v>228</v>
      </c>
      <c r="G109" s="247" t="s">
        <v>99</v>
      </c>
      <c r="H109" s="247" t="s">
        <v>116</v>
      </c>
      <c r="I109" s="232" t="s">
        <v>172</v>
      </c>
      <c r="J109" s="235">
        <f>'Приложение 3'!J463</f>
        <v>285.89999999999998</v>
      </c>
      <c r="K109" s="235">
        <f>'Приложение 3'!K463</f>
        <v>298</v>
      </c>
      <c r="L109" s="235">
        <f>'Приложение 3'!L463</f>
        <v>198</v>
      </c>
    </row>
    <row r="110" spans="1:12">
      <c r="A110" s="146" t="s">
        <v>93</v>
      </c>
      <c r="B110" s="245" t="s">
        <v>77</v>
      </c>
      <c r="C110" s="245" t="s">
        <v>258</v>
      </c>
      <c r="D110" s="245" t="s">
        <v>148</v>
      </c>
      <c r="E110" s="245" t="s">
        <v>294</v>
      </c>
      <c r="F110" s="246" t="s">
        <v>229</v>
      </c>
      <c r="G110" s="247"/>
      <c r="H110" s="247"/>
      <c r="I110" s="232"/>
      <c r="J110" s="235">
        <f t="shared" ref="J110:L113" si="25">J111</f>
        <v>0.1</v>
      </c>
      <c r="K110" s="235">
        <f t="shared" si="25"/>
        <v>0</v>
      </c>
      <c r="L110" s="235">
        <f t="shared" si="25"/>
        <v>0</v>
      </c>
    </row>
    <row r="111" spans="1:12" ht="25.5">
      <c r="A111" s="146" t="s">
        <v>94</v>
      </c>
      <c r="B111" s="245" t="s">
        <v>77</v>
      </c>
      <c r="C111" s="245" t="s">
        <v>258</v>
      </c>
      <c r="D111" s="245" t="s">
        <v>148</v>
      </c>
      <c r="E111" s="245" t="s">
        <v>294</v>
      </c>
      <c r="F111" s="246" t="s">
        <v>230</v>
      </c>
      <c r="G111" s="247"/>
      <c r="H111" s="247"/>
      <c r="I111" s="232"/>
      <c r="J111" s="235">
        <f t="shared" si="25"/>
        <v>0.1</v>
      </c>
      <c r="K111" s="235">
        <f t="shared" si="25"/>
        <v>0</v>
      </c>
      <c r="L111" s="235">
        <f t="shared" si="25"/>
        <v>0</v>
      </c>
    </row>
    <row r="112" spans="1:12">
      <c r="A112" s="231" t="s">
        <v>183</v>
      </c>
      <c r="B112" s="245" t="s">
        <v>77</v>
      </c>
      <c r="C112" s="245" t="s">
        <v>258</v>
      </c>
      <c r="D112" s="245" t="s">
        <v>148</v>
      </c>
      <c r="E112" s="245" t="s">
        <v>294</v>
      </c>
      <c r="F112" s="246" t="s">
        <v>230</v>
      </c>
      <c r="G112" s="247" t="s">
        <v>99</v>
      </c>
      <c r="H112" s="247"/>
      <c r="I112" s="232"/>
      <c r="J112" s="235">
        <f t="shared" si="25"/>
        <v>0.1</v>
      </c>
      <c r="K112" s="235">
        <f t="shared" si="25"/>
        <v>0</v>
      </c>
      <c r="L112" s="235">
        <f t="shared" si="25"/>
        <v>0</v>
      </c>
    </row>
    <row r="113" spans="1:12">
      <c r="A113" s="231" t="s">
        <v>205</v>
      </c>
      <c r="B113" s="245" t="s">
        <v>77</v>
      </c>
      <c r="C113" s="245" t="s">
        <v>258</v>
      </c>
      <c r="D113" s="245" t="s">
        <v>148</v>
      </c>
      <c r="E113" s="245" t="s">
        <v>294</v>
      </c>
      <c r="F113" s="246" t="s">
        <v>230</v>
      </c>
      <c r="G113" s="247" t="s">
        <v>99</v>
      </c>
      <c r="H113" s="247" t="s">
        <v>116</v>
      </c>
      <c r="I113" s="232"/>
      <c r="J113" s="235">
        <f t="shared" si="25"/>
        <v>0.1</v>
      </c>
      <c r="K113" s="235">
        <f t="shared" si="25"/>
        <v>0</v>
      </c>
      <c r="L113" s="235">
        <f t="shared" si="25"/>
        <v>0</v>
      </c>
    </row>
    <row r="114" spans="1:12" ht="45">
      <c r="A114" s="231" t="s">
        <v>337</v>
      </c>
      <c r="B114" s="245" t="s">
        <v>77</v>
      </c>
      <c r="C114" s="245" t="s">
        <v>258</v>
      </c>
      <c r="D114" s="245" t="s">
        <v>148</v>
      </c>
      <c r="E114" s="245" t="s">
        <v>294</v>
      </c>
      <c r="F114" s="246" t="s">
        <v>230</v>
      </c>
      <c r="G114" s="247" t="s">
        <v>99</v>
      </c>
      <c r="H114" s="247" t="s">
        <v>116</v>
      </c>
      <c r="I114" s="232" t="s">
        <v>172</v>
      </c>
      <c r="J114" s="235">
        <f>'Приложение 3'!J465</f>
        <v>0.1</v>
      </c>
      <c r="K114" s="235">
        <f>'Приложение 3'!K465</f>
        <v>0</v>
      </c>
      <c r="L114" s="235">
        <f>'Приложение 3'!L465</f>
        <v>0</v>
      </c>
    </row>
    <row r="115" spans="1:12" ht="33.75">
      <c r="A115" s="231" t="s">
        <v>200</v>
      </c>
      <c r="B115" s="248" t="s">
        <v>77</v>
      </c>
      <c r="C115" s="248" t="s">
        <v>258</v>
      </c>
      <c r="D115" s="248" t="s">
        <v>99</v>
      </c>
      <c r="E115" s="248"/>
      <c r="F115" s="249"/>
      <c r="G115" s="232"/>
      <c r="H115" s="232"/>
      <c r="I115" s="232"/>
      <c r="J115" s="235">
        <f>J116+J122</f>
        <v>2091.3000000000002</v>
      </c>
      <c r="K115" s="235">
        <f t="shared" ref="K115:L115" si="26">K116+K122</f>
        <v>2095.8000000000002</v>
      </c>
      <c r="L115" s="235">
        <f t="shared" si="26"/>
        <v>2095.8000000000002</v>
      </c>
    </row>
    <row r="116" spans="1:12" ht="22.5">
      <c r="A116" s="231" t="s">
        <v>201</v>
      </c>
      <c r="B116" s="248" t="s">
        <v>77</v>
      </c>
      <c r="C116" s="248" t="s">
        <v>258</v>
      </c>
      <c r="D116" s="248" t="s">
        <v>99</v>
      </c>
      <c r="E116" s="248" t="s">
        <v>291</v>
      </c>
      <c r="F116" s="249"/>
      <c r="G116" s="232"/>
      <c r="H116" s="232"/>
      <c r="I116" s="232"/>
      <c r="J116" s="235">
        <f>J117</f>
        <v>113.5</v>
      </c>
      <c r="K116" s="235">
        <f t="shared" ref="K116:L120" si="27">K117</f>
        <v>118</v>
      </c>
      <c r="L116" s="235">
        <f t="shared" si="27"/>
        <v>118</v>
      </c>
    </row>
    <row r="117" spans="1:12" ht="33.75">
      <c r="A117" s="231" t="s">
        <v>144</v>
      </c>
      <c r="B117" s="248" t="s">
        <v>77</v>
      </c>
      <c r="C117" s="248" t="s">
        <v>258</v>
      </c>
      <c r="D117" s="248" t="s">
        <v>99</v>
      </c>
      <c r="E117" s="248" t="s">
        <v>291</v>
      </c>
      <c r="F117" s="249" t="s">
        <v>238</v>
      </c>
      <c r="G117" s="232"/>
      <c r="H117" s="232"/>
      <c r="I117" s="232"/>
      <c r="J117" s="235">
        <f>J118</f>
        <v>113.5</v>
      </c>
      <c r="K117" s="235">
        <f t="shared" si="27"/>
        <v>118</v>
      </c>
      <c r="L117" s="235">
        <f t="shared" si="27"/>
        <v>118</v>
      </c>
    </row>
    <row r="118" spans="1:12">
      <c r="A118" s="231" t="s">
        <v>186</v>
      </c>
      <c r="B118" s="248" t="s">
        <v>77</v>
      </c>
      <c r="C118" s="248" t="s">
        <v>258</v>
      </c>
      <c r="D118" s="248" t="s">
        <v>99</v>
      </c>
      <c r="E118" s="248" t="s">
        <v>291</v>
      </c>
      <c r="F118" s="249" t="s">
        <v>246</v>
      </c>
      <c r="G118" s="232"/>
      <c r="H118" s="232"/>
      <c r="I118" s="232"/>
      <c r="J118" s="235">
        <f>J119</f>
        <v>113.5</v>
      </c>
      <c r="K118" s="235">
        <f t="shared" si="27"/>
        <v>118</v>
      </c>
      <c r="L118" s="235">
        <f t="shared" si="27"/>
        <v>118</v>
      </c>
    </row>
    <row r="119" spans="1:12">
      <c r="A119" s="231" t="s">
        <v>183</v>
      </c>
      <c r="B119" s="248" t="s">
        <v>77</v>
      </c>
      <c r="C119" s="248" t="s">
        <v>258</v>
      </c>
      <c r="D119" s="248" t="s">
        <v>99</v>
      </c>
      <c r="E119" s="248" t="s">
        <v>291</v>
      </c>
      <c r="F119" s="249" t="s">
        <v>246</v>
      </c>
      <c r="G119" s="247" t="s">
        <v>99</v>
      </c>
      <c r="H119" s="247"/>
      <c r="I119" s="232"/>
      <c r="J119" s="235">
        <f>J120</f>
        <v>113.5</v>
      </c>
      <c r="K119" s="235">
        <f t="shared" si="27"/>
        <v>118</v>
      </c>
      <c r="L119" s="235">
        <f t="shared" si="27"/>
        <v>118</v>
      </c>
    </row>
    <row r="120" spans="1:12">
      <c r="A120" s="231" t="s">
        <v>205</v>
      </c>
      <c r="B120" s="248" t="s">
        <v>77</v>
      </c>
      <c r="C120" s="248" t="s">
        <v>258</v>
      </c>
      <c r="D120" s="248" t="s">
        <v>99</v>
      </c>
      <c r="E120" s="248" t="s">
        <v>291</v>
      </c>
      <c r="F120" s="249" t="s">
        <v>246</v>
      </c>
      <c r="G120" s="247" t="s">
        <v>99</v>
      </c>
      <c r="H120" s="247" t="s">
        <v>116</v>
      </c>
      <c r="I120" s="232"/>
      <c r="J120" s="235">
        <f>J121</f>
        <v>113.5</v>
      </c>
      <c r="K120" s="235">
        <f t="shared" si="27"/>
        <v>118</v>
      </c>
      <c r="L120" s="235">
        <f t="shared" si="27"/>
        <v>118</v>
      </c>
    </row>
    <row r="121" spans="1:12" ht="45">
      <c r="A121" s="231" t="s">
        <v>337</v>
      </c>
      <c r="B121" s="248" t="s">
        <v>77</v>
      </c>
      <c r="C121" s="248" t="s">
        <v>258</v>
      </c>
      <c r="D121" s="248" t="s">
        <v>99</v>
      </c>
      <c r="E121" s="248" t="s">
        <v>291</v>
      </c>
      <c r="F121" s="249" t="s">
        <v>246</v>
      </c>
      <c r="G121" s="247" t="s">
        <v>99</v>
      </c>
      <c r="H121" s="247" t="s">
        <v>116</v>
      </c>
      <c r="I121" s="232" t="s">
        <v>172</v>
      </c>
      <c r="J121" s="235">
        <f>'Приложение 3'!J469</f>
        <v>113.5</v>
      </c>
      <c r="K121" s="235">
        <f>'Приложение 3'!K469</f>
        <v>118</v>
      </c>
      <c r="L121" s="235">
        <f>'Приложение 3'!L469</f>
        <v>118</v>
      </c>
    </row>
    <row r="122" spans="1:12" ht="56.25">
      <c r="A122" s="231" t="s">
        <v>57</v>
      </c>
      <c r="B122" s="248" t="s">
        <v>77</v>
      </c>
      <c r="C122" s="248" t="s">
        <v>258</v>
      </c>
      <c r="D122" s="248" t="s">
        <v>99</v>
      </c>
      <c r="E122" s="248" t="s">
        <v>292</v>
      </c>
      <c r="F122" s="249"/>
      <c r="G122" s="232"/>
      <c r="H122" s="232"/>
      <c r="I122" s="232"/>
      <c r="J122" s="235">
        <f>J123</f>
        <v>1977.8</v>
      </c>
      <c r="K122" s="235">
        <f t="shared" ref="K122:L126" si="28">K123</f>
        <v>1977.8</v>
      </c>
      <c r="L122" s="235">
        <f t="shared" si="28"/>
        <v>1977.8</v>
      </c>
    </row>
    <row r="123" spans="1:12" ht="33.75">
      <c r="A123" s="231" t="s">
        <v>144</v>
      </c>
      <c r="B123" s="248" t="s">
        <v>77</v>
      </c>
      <c r="C123" s="248" t="s">
        <v>258</v>
      </c>
      <c r="D123" s="248" t="s">
        <v>99</v>
      </c>
      <c r="E123" s="248" t="s">
        <v>292</v>
      </c>
      <c r="F123" s="249" t="s">
        <v>238</v>
      </c>
      <c r="G123" s="232"/>
      <c r="H123" s="232"/>
      <c r="I123" s="232"/>
      <c r="J123" s="235">
        <f>J124</f>
        <v>1977.8</v>
      </c>
      <c r="K123" s="235">
        <f t="shared" si="28"/>
        <v>1977.8</v>
      </c>
      <c r="L123" s="235">
        <f t="shared" si="28"/>
        <v>1977.8</v>
      </c>
    </row>
    <row r="124" spans="1:12">
      <c r="A124" s="231" t="s">
        <v>186</v>
      </c>
      <c r="B124" s="248" t="s">
        <v>77</v>
      </c>
      <c r="C124" s="248" t="s">
        <v>258</v>
      </c>
      <c r="D124" s="248" t="s">
        <v>99</v>
      </c>
      <c r="E124" s="248" t="s">
        <v>292</v>
      </c>
      <c r="F124" s="249" t="s">
        <v>246</v>
      </c>
      <c r="G124" s="232"/>
      <c r="H124" s="232"/>
      <c r="I124" s="232"/>
      <c r="J124" s="235">
        <f>J125</f>
        <v>1977.8</v>
      </c>
      <c r="K124" s="235">
        <f t="shared" si="28"/>
        <v>1977.8</v>
      </c>
      <c r="L124" s="235">
        <f t="shared" si="28"/>
        <v>1977.8</v>
      </c>
    </row>
    <row r="125" spans="1:12">
      <c r="A125" s="231" t="s">
        <v>183</v>
      </c>
      <c r="B125" s="248" t="s">
        <v>77</v>
      </c>
      <c r="C125" s="248" t="s">
        <v>258</v>
      </c>
      <c r="D125" s="248" t="s">
        <v>99</v>
      </c>
      <c r="E125" s="248" t="s">
        <v>292</v>
      </c>
      <c r="F125" s="249" t="s">
        <v>246</v>
      </c>
      <c r="G125" s="247" t="s">
        <v>99</v>
      </c>
      <c r="H125" s="247"/>
      <c r="I125" s="232"/>
      <c r="J125" s="235">
        <f>J126</f>
        <v>1977.8</v>
      </c>
      <c r="K125" s="235">
        <f t="shared" si="28"/>
        <v>1977.8</v>
      </c>
      <c r="L125" s="235">
        <f t="shared" si="28"/>
        <v>1977.8</v>
      </c>
    </row>
    <row r="126" spans="1:12">
      <c r="A126" s="231" t="s">
        <v>205</v>
      </c>
      <c r="B126" s="248" t="s">
        <v>77</v>
      </c>
      <c r="C126" s="248" t="s">
        <v>258</v>
      </c>
      <c r="D126" s="248" t="s">
        <v>99</v>
      </c>
      <c r="E126" s="248" t="s">
        <v>292</v>
      </c>
      <c r="F126" s="249" t="s">
        <v>246</v>
      </c>
      <c r="G126" s="247" t="s">
        <v>99</v>
      </c>
      <c r="H126" s="247" t="s">
        <v>116</v>
      </c>
      <c r="I126" s="232"/>
      <c r="J126" s="235">
        <f>J127</f>
        <v>1977.8</v>
      </c>
      <c r="K126" s="235">
        <f t="shared" si="28"/>
        <v>1977.8</v>
      </c>
      <c r="L126" s="235">
        <f t="shared" si="28"/>
        <v>1977.8</v>
      </c>
    </row>
    <row r="127" spans="1:12" ht="45">
      <c r="A127" s="231" t="s">
        <v>337</v>
      </c>
      <c r="B127" s="248" t="s">
        <v>77</v>
      </c>
      <c r="C127" s="248" t="s">
        <v>258</v>
      </c>
      <c r="D127" s="248" t="s">
        <v>99</v>
      </c>
      <c r="E127" s="248" t="s">
        <v>292</v>
      </c>
      <c r="F127" s="249" t="s">
        <v>246</v>
      </c>
      <c r="G127" s="247" t="s">
        <v>99</v>
      </c>
      <c r="H127" s="247" t="s">
        <v>116</v>
      </c>
      <c r="I127" s="232" t="s">
        <v>172</v>
      </c>
      <c r="J127" s="235">
        <f>'Приложение 3'!J472</f>
        <v>1977.8</v>
      </c>
      <c r="K127" s="235">
        <f>'Приложение 3'!K472</f>
        <v>1977.8</v>
      </c>
      <c r="L127" s="235">
        <f>'Приложение 3'!L472</f>
        <v>1977.8</v>
      </c>
    </row>
    <row r="128" spans="1:12" ht="56.25">
      <c r="A128" s="231" t="s">
        <v>137</v>
      </c>
      <c r="B128" s="250" t="s">
        <v>77</v>
      </c>
      <c r="C128" s="250" t="s">
        <v>258</v>
      </c>
      <c r="D128" s="250" t="s">
        <v>114</v>
      </c>
      <c r="E128" s="250"/>
      <c r="F128" s="251"/>
      <c r="G128" s="232"/>
      <c r="H128" s="232"/>
      <c r="I128" s="232"/>
      <c r="J128" s="235">
        <f>J129+J139</f>
        <v>4606.8</v>
      </c>
      <c r="K128" s="235">
        <f t="shared" ref="K128:L128" si="29">K129+K139</f>
        <v>5203.7</v>
      </c>
      <c r="L128" s="235">
        <f t="shared" si="29"/>
        <v>5215.7999999999993</v>
      </c>
    </row>
    <row r="129" spans="1:12" ht="247.5">
      <c r="A129" s="231" t="s">
        <v>138</v>
      </c>
      <c r="B129" s="250" t="s">
        <v>77</v>
      </c>
      <c r="C129" s="250" t="s">
        <v>258</v>
      </c>
      <c r="D129" s="250" t="s">
        <v>114</v>
      </c>
      <c r="E129" s="250" t="s">
        <v>271</v>
      </c>
      <c r="F129" s="251"/>
      <c r="G129" s="232"/>
      <c r="H129" s="232"/>
      <c r="I129" s="232"/>
      <c r="J129" s="235">
        <f>J130</f>
        <v>4334.3</v>
      </c>
      <c r="K129" s="235">
        <f t="shared" ref="K129:L129" si="30">K130</f>
        <v>4916.3</v>
      </c>
      <c r="L129" s="235">
        <f t="shared" si="30"/>
        <v>4916.8999999999996</v>
      </c>
    </row>
    <row r="130" spans="1:12" ht="22.5">
      <c r="A130" s="231" t="s">
        <v>112</v>
      </c>
      <c r="B130" s="250" t="s">
        <v>77</v>
      </c>
      <c r="C130" s="250" t="s">
        <v>258</v>
      </c>
      <c r="D130" s="250" t="s">
        <v>114</v>
      </c>
      <c r="E130" s="250" t="s">
        <v>271</v>
      </c>
      <c r="F130" s="251" t="s">
        <v>232</v>
      </c>
      <c r="G130" s="232"/>
      <c r="H130" s="232"/>
      <c r="I130" s="232"/>
      <c r="J130" s="235">
        <f>J131+J135</f>
        <v>4334.3</v>
      </c>
      <c r="K130" s="235">
        <f t="shared" ref="K130:L130" si="31">K131+K135</f>
        <v>4916.3</v>
      </c>
      <c r="L130" s="235">
        <f t="shared" si="31"/>
        <v>4916.8999999999996</v>
      </c>
    </row>
    <row r="131" spans="1:12" ht="22.5">
      <c r="A131" s="231" t="s">
        <v>132</v>
      </c>
      <c r="B131" s="250" t="s">
        <v>77</v>
      </c>
      <c r="C131" s="250" t="s">
        <v>258</v>
      </c>
      <c r="D131" s="250" t="s">
        <v>114</v>
      </c>
      <c r="E131" s="250" t="s">
        <v>271</v>
      </c>
      <c r="F131" s="251" t="s">
        <v>236</v>
      </c>
      <c r="G131" s="232"/>
      <c r="H131" s="232"/>
      <c r="I131" s="232"/>
      <c r="J131" s="235">
        <f>J132</f>
        <v>3000</v>
      </c>
      <c r="K131" s="235">
        <f t="shared" ref="K131:L133" si="32">K132</f>
        <v>3300</v>
      </c>
      <c r="L131" s="235">
        <f t="shared" si="32"/>
        <v>3300</v>
      </c>
    </row>
    <row r="132" spans="1:12">
      <c r="A132" s="231" t="s">
        <v>129</v>
      </c>
      <c r="B132" s="250" t="s">
        <v>77</v>
      </c>
      <c r="C132" s="250" t="s">
        <v>258</v>
      </c>
      <c r="D132" s="250" t="s">
        <v>114</v>
      </c>
      <c r="E132" s="250" t="s">
        <v>271</v>
      </c>
      <c r="F132" s="251" t="s">
        <v>236</v>
      </c>
      <c r="G132" s="247" t="s">
        <v>17</v>
      </c>
      <c r="H132" s="247"/>
      <c r="I132" s="232"/>
      <c r="J132" s="235">
        <f>J133</f>
        <v>3000</v>
      </c>
      <c r="K132" s="235">
        <f t="shared" si="32"/>
        <v>3300</v>
      </c>
      <c r="L132" s="235">
        <f t="shared" si="32"/>
        <v>3300</v>
      </c>
    </row>
    <row r="133" spans="1:12">
      <c r="A133" s="231" t="s">
        <v>136</v>
      </c>
      <c r="B133" s="250" t="s">
        <v>77</v>
      </c>
      <c r="C133" s="250" t="s">
        <v>258</v>
      </c>
      <c r="D133" s="250" t="s">
        <v>114</v>
      </c>
      <c r="E133" s="250" t="s">
        <v>271</v>
      </c>
      <c r="F133" s="251" t="s">
        <v>236</v>
      </c>
      <c r="G133" s="247" t="s">
        <v>17</v>
      </c>
      <c r="H133" s="247" t="s">
        <v>82</v>
      </c>
      <c r="I133" s="232"/>
      <c r="J133" s="235">
        <f>J134</f>
        <v>3000</v>
      </c>
      <c r="K133" s="235">
        <f t="shared" si="32"/>
        <v>3300</v>
      </c>
      <c r="L133" s="235">
        <f t="shared" si="32"/>
        <v>3300</v>
      </c>
    </row>
    <row r="134" spans="1:12" ht="33.75">
      <c r="A134" s="231" t="s">
        <v>312</v>
      </c>
      <c r="B134" s="250" t="s">
        <v>77</v>
      </c>
      <c r="C134" s="250" t="s">
        <v>258</v>
      </c>
      <c r="D134" s="250" t="s">
        <v>114</v>
      </c>
      <c r="E134" s="250" t="s">
        <v>271</v>
      </c>
      <c r="F134" s="251" t="s">
        <v>236</v>
      </c>
      <c r="G134" s="247" t="s">
        <v>17</v>
      </c>
      <c r="H134" s="247" t="s">
        <v>82</v>
      </c>
      <c r="I134" s="232" t="s">
        <v>73</v>
      </c>
      <c r="J134" s="235">
        <f>'Приложение 3'!J241</f>
        <v>3000</v>
      </c>
      <c r="K134" s="235">
        <f>'Приложение 3'!K241</f>
        <v>3300</v>
      </c>
      <c r="L134" s="235">
        <f>'Приложение 3'!L241</f>
        <v>3300</v>
      </c>
    </row>
    <row r="135" spans="1:12" ht="33.75">
      <c r="A135" s="231" t="s">
        <v>135</v>
      </c>
      <c r="B135" s="250" t="s">
        <v>77</v>
      </c>
      <c r="C135" s="250" t="s">
        <v>258</v>
      </c>
      <c r="D135" s="250" t="s">
        <v>114</v>
      </c>
      <c r="E135" s="250" t="s">
        <v>271</v>
      </c>
      <c r="F135" s="251" t="s">
        <v>237</v>
      </c>
      <c r="G135" s="232"/>
      <c r="H135" s="232"/>
      <c r="I135" s="232"/>
      <c r="J135" s="235">
        <f>J136</f>
        <v>1334.3</v>
      </c>
      <c r="K135" s="235">
        <f t="shared" ref="K135:L137" si="33">K136</f>
        <v>1616.3</v>
      </c>
      <c r="L135" s="235">
        <f t="shared" si="33"/>
        <v>1616.9</v>
      </c>
    </row>
    <row r="136" spans="1:12">
      <c r="A136" s="231" t="s">
        <v>129</v>
      </c>
      <c r="B136" s="250" t="s">
        <v>77</v>
      </c>
      <c r="C136" s="250" t="s">
        <v>258</v>
      </c>
      <c r="D136" s="250" t="s">
        <v>114</v>
      </c>
      <c r="E136" s="250" t="s">
        <v>271</v>
      </c>
      <c r="F136" s="251" t="s">
        <v>237</v>
      </c>
      <c r="G136" s="247" t="s">
        <v>17</v>
      </c>
      <c r="H136" s="247"/>
      <c r="I136" s="232"/>
      <c r="J136" s="235">
        <f>J137</f>
        <v>1334.3</v>
      </c>
      <c r="K136" s="235">
        <f t="shared" si="33"/>
        <v>1616.3</v>
      </c>
      <c r="L136" s="235">
        <f t="shared" si="33"/>
        <v>1616.9</v>
      </c>
    </row>
    <row r="137" spans="1:12">
      <c r="A137" s="231" t="s">
        <v>136</v>
      </c>
      <c r="B137" s="250" t="s">
        <v>77</v>
      </c>
      <c r="C137" s="250" t="s">
        <v>258</v>
      </c>
      <c r="D137" s="250" t="s">
        <v>114</v>
      </c>
      <c r="E137" s="250" t="s">
        <v>271</v>
      </c>
      <c r="F137" s="251" t="s">
        <v>237</v>
      </c>
      <c r="G137" s="247" t="s">
        <v>17</v>
      </c>
      <c r="H137" s="247" t="s">
        <v>82</v>
      </c>
      <c r="I137" s="232"/>
      <c r="J137" s="235">
        <f>J138</f>
        <v>1334.3</v>
      </c>
      <c r="K137" s="235">
        <f t="shared" si="33"/>
        <v>1616.3</v>
      </c>
      <c r="L137" s="235">
        <f t="shared" si="33"/>
        <v>1616.9</v>
      </c>
    </row>
    <row r="138" spans="1:12" ht="33.75">
      <c r="A138" s="231" t="s">
        <v>312</v>
      </c>
      <c r="B138" s="250" t="s">
        <v>77</v>
      </c>
      <c r="C138" s="250" t="s">
        <v>258</v>
      </c>
      <c r="D138" s="250" t="s">
        <v>114</v>
      </c>
      <c r="E138" s="250" t="s">
        <v>271</v>
      </c>
      <c r="F138" s="251" t="s">
        <v>237</v>
      </c>
      <c r="G138" s="247" t="s">
        <v>17</v>
      </c>
      <c r="H138" s="247" t="s">
        <v>82</v>
      </c>
      <c r="I138" s="232" t="s">
        <v>73</v>
      </c>
      <c r="J138" s="235">
        <f>'Приложение 3'!J242</f>
        <v>1334.3</v>
      </c>
      <c r="K138" s="235">
        <f>'Приложение 3'!K242</f>
        <v>1616.3</v>
      </c>
      <c r="L138" s="235">
        <f>'Приложение 3'!L242</f>
        <v>1616.9</v>
      </c>
    </row>
    <row r="139" spans="1:12" ht="72.75" customHeight="1">
      <c r="A139" s="231" t="s">
        <v>174</v>
      </c>
      <c r="B139" s="250" t="s">
        <v>77</v>
      </c>
      <c r="C139" s="250" t="s">
        <v>258</v>
      </c>
      <c r="D139" s="250" t="s">
        <v>114</v>
      </c>
      <c r="E139" s="250" t="s">
        <v>279</v>
      </c>
      <c r="F139" s="251"/>
      <c r="G139" s="232"/>
      <c r="H139" s="232"/>
      <c r="I139" s="232"/>
      <c r="J139" s="235">
        <f>J140</f>
        <v>272.5</v>
      </c>
      <c r="K139" s="235">
        <f t="shared" ref="K139:L143" si="34">K140</f>
        <v>287.39999999999998</v>
      </c>
      <c r="L139" s="235">
        <f t="shared" si="34"/>
        <v>298.89999999999998</v>
      </c>
    </row>
    <row r="140" spans="1:12" ht="67.5">
      <c r="A140" s="231" t="s">
        <v>80</v>
      </c>
      <c r="B140" s="250" t="s">
        <v>77</v>
      </c>
      <c r="C140" s="250" t="s">
        <v>258</v>
      </c>
      <c r="D140" s="250" t="s">
        <v>114</v>
      </c>
      <c r="E140" s="250" t="s">
        <v>279</v>
      </c>
      <c r="F140" s="251" t="s">
        <v>225</v>
      </c>
      <c r="G140" s="232"/>
      <c r="H140" s="232"/>
      <c r="I140" s="232"/>
      <c r="J140" s="235">
        <f>J141</f>
        <v>272.5</v>
      </c>
      <c r="K140" s="235">
        <f t="shared" si="34"/>
        <v>287.39999999999998</v>
      </c>
      <c r="L140" s="235">
        <f t="shared" si="34"/>
        <v>298.89999999999998</v>
      </c>
    </row>
    <row r="141" spans="1:12" ht="30.75" customHeight="1">
      <c r="A141" s="231" t="s">
        <v>81</v>
      </c>
      <c r="B141" s="250" t="s">
        <v>77</v>
      </c>
      <c r="C141" s="250" t="s">
        <v>258</v>
      </c>
      <c r="D141" s="250" t="s">
        <v>114</v>
      </c>
      <c r="E141" s="250" t="s">
        <v>279</v>
      </c>
      <c r="F141" s="251" t="s">
        <v>226</v>
      </c>
      <c r="G141" s="232"/>
      <c r="H141" s="232"/>
      <c r="I141" s="232"/>
      <c r="J141" s="235">
        <f>J142</f>
        <v>272.5</v>
      </c>
      <c r="K141" s="235">
        <f t="shared" si="34"/>
        <v>287.39999999999998</v>
      </c>
      <c r="L141" s="235">
        <f t="shared" si="34"/>
        <v>298.89999999999998</v>
      </c>
    </row>
    <row r="142" spans="1:12">
      <c r="A142" s="231" t="s">
        <v>74</v>
      </c>
      <c r="B142" s="250" t="s">
        <v>77</v>
      </c>
      <c r="C142" s="250" t="s">
        <v>258</v>
      </c>
      <c r="D142" s="250" t="s">
        <v>114</v>
      </c>
      <c r="E142" s="250" t="s">
        <v>279</v>
      </c>
      <c r="F142" s="251" t="s">
        <v>226</v>
      </c>
      <c r="G142" s="247" t="s">
        <v>75</v>
      </c>
      <c r="H142" s="247"/>
      <c r="I142" s="232"/>
      <c r="J142" s="235">
        <f>J143</f>
        <v>272.5</v>
      </c>
      <c r="K142" s="235">
        <f t="shared" si="34"/>
        <v>287.39999999999998</v>
      </c>
      <c r="L142" s="235">
        <f t="shared" si="34"/>
        <v>298.89999999999998</v>
      </c>
    </row>
    <row r="143" spans="1:12" ht="56.25">
      <c r="A143" s="231" t="s">
        <v>467</v>
      </c>
      <c r="B143" s="250" t="s">
        <v>77</v>
      </c>
      <c r="C143" s="250" t="s">
        <v>258</v>
      </c>
      <c r="D143" s="250" t="s">
        <v>114</v>
      </c>
      <c r="E143" s="250" t="s">
        <v>279</v>
      </c>
      <c r="F143" s="251" t="s">
        <v>226</v>
      </c>
      <c r="G143" s="247" t="s">
        <v>75</v>
      </c>
      <c r="H143" s="247" t="s">
        <v>82</v>
      </c>
      <c r="I143" s="232"/>
      <c r="J143" s="235">
        <f>J144</f>
        <v>272.5</v>
      </c>
      <c r="K143" s="235">
        <f t="shared" si="34"/>
        <v>287.39999999999998</v>
      </c>
      <c r="L143" s="235">
        <f t="shared" si="34"/>
        <v>298.89999999999998</v>
      </c>
    </row>
    <row r="144" spans="1:12" ht="45">
      <c r="A144" s="231" t="s">
        <v>337</v>
      </c>
      <c r="B144" s="250" t="s">
        <v>77</v>
      </c>
      <c r="C144" s="250" t="s">
        <v>258</v>
      </c>
      <c r="D144" s="250" t="s">
        <v>114</v>
      </c>
      <c r="E144" s="250" t="s">
        <v>279</v>
      </c>
      <c r="F144" s="251" t="s">
        <v>226</v>
      </c>
      <c r="G144" s="247" t="s">
        <v>75</v>
      </c>
      <c r="H144" s="247" t="s">
        <v>82</v>
      </c>
      <c r="I144" s="232" t="s">
        <v>172</v>
      </c>
      <c r="J144" s="235">
        <f>'Приложение 3'!J334</f>
        <v>272.5</v>
      </c>
      <c r="K144" s="235">
        <f>'Приложение 3'!K334</f>
        <v>287.39999999999998</v>
      </c>
      <c r="L144" s="235">
        <f>'Приложение 3'!L334</f>
        <v>298.89999999999998</v>
      </c>
    </row>
    <row r="145" spans="1:12" ht="26.25" customHeight="1">
      <c r="A145" s="231" t="s">
        <v>420</v>
      </c>
      <c r="B145" s="250" t="s">
        <v>77</v>
      </c>
      <c r="C145" s="250" t="s">
        <v>258</v>
      </c>
      <c r="D145" s="169" t="s">
        <v>421</v>
      </c>
      <c r="E145" s="250"/>
      <c r="F145" s="251"/>
      <c r="G145" s="247"/>
      <c r="H145" s="247"/>
      <c r="I145" s="232"/>
      <c r="J145" s="235">
        <f t="shared" ref="J145:L150" si="35">J146</f>
        <v>1707.7</v>
      </c>
      <c r="K145" s="235">
        <f t="shared" si="35"/>
        <v>1707.7</v>
      </c>
      <c r="L145" s="235">
        <f t="shared" si="35"/>
        <v>1992.9</v>
      </c>
    </row>
    <row r="146" spans="1:12" ht="56.25">
      <c r="A146" s="231" t="s">
        <v>422</v>
      </c>
      <c r="B146" s="250" t="s">
        <v>77</v>
      </c>
      <c r="C146" s="250" t="s">
        <v>258</v>
      </c>
      <c r="D146" s="169" t="s">
        <v>421</v>
      </c>
      <c r="E146" s="250" t="s">
        <v>423</v>
      </c>
      <c r="F146" s="251"/>
      <c r="G146" s="247"/>
      <c r="H146" s="247"/>
      <c r="I146" s="232"/>
      <c r="J146" s="235">
        <f t="shared" si="35"/>
        <v>1707.7</v>
      </c>
      <c r="K146" s="235">
        <f t="shared" si="35"/>
        <v>1707.7</v>
      </c>
      <c r="L146" s="235">
        <f t="shared" si="35"/>
        <v>1992.9</v>
      </c>
    </row>
    <row r="147" spans="1:12" ht="33.75">
      <c r="A147" s="231" t="s">
        <v>144</v>
      </c>
      <c r="B147" s="250" t="s">
        <v>77</v>
      </c>
      <c r="C147" s="250" t="s">
        <v>258</v>
      </c>
      <c r="D147" s="169" t="s">
        <v>421</v>
      </c>
      <c r="E147" s="250" t="s">
        <v>423</v>
      </c>
      <c r="F147" s="239" t="s">
        <v>238</v>
      </c>
      <c r="G147" s="232"/>
      <c r="H147" s="232"/>
      <c r="I147" s="232"/>
      <c r="J147" s="235">
        <f t="shared" si="35"/>
        <v>1707.7</v>
      </c>
      <c r="K147" s="235">
        <f t="shared" si="35"/>
        <v>1707.7</v>
      </c>
      <c r="L147" s="235">
        <f t="shared" si="35"/>
        <v>1992.9</v>
      </c>
    </row>
    <row r="148" spans="1:12">
      <c r="A148" s="231" t="s">
        <v>186</v>
      </c>
      <c r="B148" s="250" t="s">
        <v>77</v>
      </c>
      <c r="C148" s="250" t="s">
        <v>258</v>
      </c>
      <c r="D148" s="169" t="s">
        <v>421</v>
      </c>
      <c r="E148" s="250" t="s">
        <v>423</v>
      </c>
      <c r="F148" s="239" t="s">
        <v>246</v>
      </c>
      <c r="G148" s="232"/>
      <c r="H148" s="232"/>
      <c r="I148" s="232"/>
      <c r="J148" s="235">
        <f t="shared" si="35"/>
        <v>1707.7</v>
      </c>
      <c r="K148" s="235">
        <f t="shared" si="35"/>
        <v>1707.7</v>
      </c>
      <c r="L148" s="235">
        <f t="shared" si="35"/>
        <v>1992.9</v>
      </c>
    </row>
    <row r="149" spans="1:12">
      <c r="A149" s="231" t="s">
        <v>183</v>
      </c>
      <c r="B149" s="250" t="s">
        <v>77</v>
      </c>
      <c r="C149" s="250" t="s">
        <v>258</v>
      </c>
      <c r="D149" s="169" t="s">
        <v>421</v>
      </c>
      <c r="E149" s="250" t="s">
        <v>423</v>
      </c>
      <c r="F149" s="239" t="s">
        <v>246</v>
      </c>
      <c r="G149" s="232" t="s">
        <v>99</v>
      </c>
      <c r="H149" s="232"/>
      <c r="I149" s="232"/>
      <c r="J149" s="235">
        <f t="shared" si="35"/>
        <v>1707.7</v>
      </c>
      <c r="K149" s="235">
        <f t="shared" si="35"/>
        <v>1707.7</v>
      </c>
      <c r="L149" s="235">
        <f t="shared" si="35"/>
        <v>1992.9</v>
      </c>
    </row>
    <row r="150" spans="1:12">
      <c r="A150" s="231" t="s">
        <v>188</v>
      </c>
      <c r="B150" s="250" t="s">
        <v>77</v>
      </c>
      <c r="C150" s="250" t="s">
        <v>258</v>
      </c>
      <c r="D150" s="169" t="s">
        <v>421</v>
      </c>
      <c r="E150" s="250" t="s">
        <v>423</v>
      </c>
      <c r="F150" s="239" t="s">
        <v>246</v>
      </c>
      <c r="G150" s="232" t="s">
        <v>99</v>
      </c>
      <c r="H150" s="232" t="s">
        <v>77</v>
      </c>
      <c r="I150" s="232"/>
      <c r="J150" s="235">
        <f>J151</f>
        <v>1707.7</v>
      </c>
      <c r="K150" s="235">
        <f t="shared" si="35"/>
        <v>1707.7</v>
      </c>
      <c r="L150" s="235">
        <f t="shared" si="35"/>
        <v>1992.9</v>
      </c>
    </row>
    <row r="151" spans="1:12" ht="45">
      <c r="A151" s="231" t="s">
        <v>337</v>
      </c>
      <c r="B151" s="250" t="s">
        <v>77</v>
      </c>
      <c r="C151" s="250" t="s">
        <v>258</v>
      </c>
      <c r="D151" s="169" t="s">
        <v>421</v>
      </c>
      <c r="E151" s="250" t="s">
        <v>423</v>
      </c>
      <c r="F151" s="239" t="s">
        <v>246</v>
      </c>
      <c r="G151" s="232" t="s">
        <v>99</v>
      </c>
      <c r="H151" s="232" t="s">
        <v>77</v>
      </c>
      <c r="I151" s="232" t="s">
        <v>172</v>
      </c>
      <c r="J151" s="235">
        <f>'Приложение 3'!J432</f>
        <v>1707.7</v>
      </c>
      <c r="K151" s="235">
        <f>'Приложение 3'!K432</f>
        <v>1707.7</v>
      </c>
      <c r="L151" s="235">
        <f>'Приложение 3'!L432</f>
        <v>1992.9</v>
      </c>
    </row>
    <row r="152" spans="1:12" ht="33.75">
      <c r="A152" s="231" t="s">
        <v>439</v>
      </c>
      <c r="B152" s="252" t="s">
        <v>82</v>
      </c>
      <c r="C152" s="252" t="s">
        <v>258</v>
      </c>
      <c r="D152" s="252"/>
      <c r="E152" s="252"/>
      <c r="F152" s="253"/>
      <c r="G152" s="232"/>
      <c r="H152" s="232"/>
      <c r="I152" s="232"/>
      <c r="J152" s="235">
        <f>J161+J153</f>
        <v>92221</v>
      </c>
      <c r="K152" s="235">
        <f t="shared" ref="K152:L152" si="36">K161+K153</f>
        <v>9420.6</v>
      </c>
      <c r="L152" s="235">
        <f t="shared" si="36"/>
        <v>11778.9</v>
      </c>
    </row>
    <row r="153" spans="1:12" ht="22.5">
      <c r="A153" s="231" t="s">
        <v>411</v>
      </c>
      <c r="B153" s="252" t="s">
        <v>82</v>
      </c>
      <c r="C153" s="252" t="s">
        <v>8</v>
      </c>
      <c r="D153" s="252"/>
      <c r="E153" s="252"/>
      <c r="F153" s="253"/>
      <c r="G153" s="232"/>
      <c r="H153" s="232"/>
      <c r="I153" s="232"/>
      <c r="J153" s="235">
        <f t="shared" ref="J153:J158" si="37">J154</f>
        <v>2679.8</v>
      </c>
      <c r="K153" s="235">
        <f t="shared" ref="K153:K158" si="38">K154</f>
        <v>0</v>
      </c>
      <c r="L153" s="235">
        <f t="shared" ref="L153:L158" si="39">L154</f>
        <v>0</v>
      </c>
    </row>
    <row r="154" spans="1:12" ht="49.5" customHeight="1">
      <c r="A154" s="231" t="s">
        <v>410</v>
      </c>
      <c r="B154" s="252" t="s">
        <v>82</v>
      </c>
      <c r="C154" s="252" t="s">
        <v>8</v>
      </c>
      <c r="D154" s="252" t="s">
        <v>75</v>
      </c>
      <c r="E154" s="252"/>
      <c r="F154" s="253"/>
      <c r="G154" s="232"/>
      <c r="H154" s="232"/>
      <c r="I154" s="232"/>
      <c r="J154" s="235">
        <f t="shared" si="37"/>
        <v>2679.8</v>
      </c>
      <c r="K154" s="235">
        <f t="shared" si="38"/>
        <v>0</v>
      </c>
      <c r="L154" s="235">
        <f t="shared" si="39"/>
        <v>0</v>
      </c>
    </row>
    <row r="155" spans="1:12" ht="33.75">
      <c r="A155" s="231" t="s">
        <v>407</v>
      </c>
      <c r="B155" s="252" t="s">
        <v>82</v>
      </c>
      <c r="C155" s="252" t="s">
        <v>8</v>
      </c>
      <c r="D155" s="252" t="s">
        <v>75</v>
      </c>
      <c r="E155" s="169" t="s">
        <v>408</v>
      </c>
      <c r="F155" s="253"/>
      <c r="G155" s="232"/>
      <c r="H155" s="232"/>
      <c r="I155" s="232"/>
      <c r="J155" s="235">
        <f t="shared" si="37"/>
        <v>2679.8</v>
      </c>
      <c r="K155" s="235">
        <f t="shared" si="38"/>
        <v>0</v>
      </c>
      <c r="L155" s="235">
        <f t="shared" si="39"/>
        <v>0</v>
      </c>
    </row>
    <row r="156" spans="1:12" ht="22.5">
      <c r="A156" s="231" t="s">
        <v>112</v>
      </c>
      <c r="B156" s="252" t="s">
        <v>82</v>
      </c>
      <c r="C156" s="252" t="s">
        <v>8</v>
      </c>
      <c r="D156" s="252" t="s">
        <v>75</v>
      </c>
      <c r="E156" s="169" t="s">
        <v>408</v>
      </c>
      <c r="F156" s="253" t="s">
        <v>232</v>
      </c>
      <c r="G156" s="232"/>
      <c r="H156" s="232"/>
      <c r="I156" s="232"/>
      <c r="J156" s="235">
        <f t="shared" si="37"/>
        <v>2679.8</v>
      </c>
      <c r="K156" s="235">
        <f t="shared" si="38"/>
        <v>0</v>
      </c>
      <c r="L156" s="235">
        <f t="shared" si="39"/>
        <v>0</v>
      </c>
    </row>
    <row r="157" spans="1:12" ht="24" customHeight="1">
      <c r="A157" s="231" t="s">
        <v>135</v>
      </c>
      <c r="B157" s="252" t="s">
        <v>82</v>
      </c>
      <c r="C157" s="252" t="s">
        <v>8</v>
      </c>
      <c r="D157" s="252" t="s">
        <v>75</v>
      </c>
      <c r="E157" s="169" t="s">
        <v>408</v>
      </c>
      <c r="F157" s="253" t="s">
        <v>237</v>
      </c>
      <c r="G157" s="232"/>
      <c r="H157" s="232"/>
      <c r="I157" s="232"/>
      <c r="J157" s="235">
        <f t="shared" si="37"/>
        <v>2679.8</v>
      </c>
      <c r="K157" s="235">
        <f t="shared" si="38"/>
        <v>0</v>
      </c>
      <c r="L157" s="235">
        <f t="shared" si="39"/>
        <v>0</v>
      </c>
    </row>
    <row r="158" spans="1:12">
      <c r="A158" s="231" t="s">
        <v>129</v>
      </c>
      <c r="B158" s="252" t="s">
        <v>82</v>
      </c>
      <c r="C158" s="252" t="s">
        <v>8</v>
      </c>
      <c r="D158" s="252" t="s">
        <v>75</v>
      </c>
      <c r="E158" s="169" t="s">
        <v>408</v>
      </c>
      <c r="F158" s="253" t="s">
        <v>237</v>
      </c>
      <c r="G158" s="232" t="s">
        <v>17</v>
      </c>
      <c r="H158" s="232"/>
      <c r="I158" s="232"/>
      <c r="J158" s="235">
        <f t="shared" si="37"/>
        <v>2679.8</v>
      </c>
      <c r="K158" s="235">
        <f t="shared" si="38"/>
        <v>0</v>
      </c>
      <c r="L158" s="235">
        <f t="shared" si="39"/>
        <v>0</v>
      </c>
    </row>
    <row r="159" spans="1:12">
      <c r="A159" s="231" t="s">
        <v>133</v>
      </c>
      <c r="B159" s="252" t="s">
        <v>82</v>
      </c>
      <c r="C159" s="252" t="s">
        <v>8</v>
      </c>
      <c r="D159" s="252" t="s">
        <v>75</v>
      </c>
      <c r="E159" s="169" t="s">
        <v>408</v>
      </c>
      <c r="F159" s="253" t="s">
        <v>237</v>
      </c>
      <c r="G159" s="232" t="s">
        <v>17</v>
      </c>
      <c r="H159" s="232" t="s">
        <v>106</v>
      </c>
      <c r="I159" s="232"/>
      <c r="J159" s="235">
        <f>J160</f>
        <v>2679.8</v>
      </c>
      <c r="K159" s="235">
        <f t="shared" ref="K159:L159" si="40">K160</f>
        <v>0</v>
      </c>
      <c r="L159" s="235">
        <f t="shared" si="40"/>
        <v>0</v>
      </c>
    </row>
    <row r="160" spans="1:12" ht="33.75">
      <c r="A160" s="231" t="s">
        <v>312</v>
      </c>
      <c r="B160" s="252" t="s">
        <v>82</v>
      </c>
      <c r="C160" s="252" t="s">
        <v>8</v>
      </c>
      <c r="D160" s="252" t="s">
        <v>75</v>
      </c>
      <c r="E160" s="169" t="s">
        <v>408</v>
      </c>
      <c r="F160" s="253" t="s">
        <v>237</v>
      </c>
      <c r="G160" s="232" t="s">
        <v>17</v>
      </c>
      <c r="H160" s="232" t="s">
        <v>106</v>
      </c>
      <c r="I160" s="232" t="s">
        <v>73</v>
      </c>
      <c r="J160" s="235">
        <f>'Приложение 3'!J223</f>
        <v>2679.8</v>
      </c>
      <c r="K160" s="235">
        <f>'Приложение 3'!K223</f>
        <v>0</v>
      </c>
      <c r="L160" s="235">
        <f>'Приложение 3'!L223</f>
        <v>0</v>
      </c>
    </row>
    <row r="161" spans="1:12" ht="45">
      <c r="A161" s="231" t="s">
        <v>549</v>
      </c>
      <c r="B161" s="254" t="s">
        <v>82</v>
      </c>
      <c r="C161" s="254" t="s">
        <v>9</v>
      </c>
      <c r="D161" s="254"/>
      <c r="E161" s="254"/>
      <c r="F161" s="255"/>
      <c r="G161" s="232"/>
      <c r="H161" s="232"/>
      <c r="I161" s="232"/>
      <c r="J161" s="235">
        <f>J169+J192+J162</f>
        <v>89541.2</v>
      </c>
      <c r="K161" s="235">
        <f t="shared" ref="K161:L161" si="41">K169+K192+K162</f>
        <v>9420.6</v>
      </c>
      <c r="L161" s="235">
        <f t="shared" si="41"/>
        <v>11778.9</v>
      </c>
    </row>
    <row r="162" spans="1:12" ht="63.75">
      <c r="A162" s="146" t="s">
        <v>550</v>
      </c>
      <c r="B162" s="254" t="s">
        <v>82</v>
      </c>
      <c r="C162" s="254" t="s">
        <v>9</v>
      </c>
      <c r="D162" s="254" t="s">
        <v>75</v>
      </c>
      <c r="E162" s="254"/>
      <c r="F162" s="255"/>
      <c r="G162" s="232"/>
      <c r="H162" s="232"/>
      <c r="I162" s="232"/>
      <c r="J162" s="235">
        <f t="shared" ref="J162:J167" si="42">J163</f>
        <v>20</v>
      </c>
      <c r="K162" s="235">
        <f t="shared" ref="K162:L162" si="43">K163</f>
        <v>0</v>
      </c>
      <c r="L162" s="235">
        <f t="shared" si="43"/>
        <v>0</v>
      </c>
    </row>
    <row r="163" spans="1:12" ht="102">
      <c r="A163" s="146" t="s">
        <v>551</v>
      </c>
      <c r="B163" s="254" t="s">
        <v>82</v>
      </c>
      <c r="C163" s="254" t="s">
        <v>9</v>
      </c>
      <c r="D163" s="254" t="s">
        <v>75</v>
      </c>
      <c r="E163" s="169" t="s">
        <v>552</v>
      </c>
      <c r="F163" s="255"/>
      <c r="G163" s="232"/>
      <c r="H163" s="232"/>
      <c r="I163" s="232"/>
      <c r="J163" s="235">
        <f t="shared" si="42"/>
        <v>20</v>
      </c>
      <c r="K163" s="235">
        <f t="shared" ref="K163:L163" si="44">K164</f>
        <v>0</v>
      </c>
      <c r="L163" s="235">
        <f t="shared" si="44"/>
        <v>0</v>
      </c>
    </row>
    <row r="164" spans="1:12">
      <c r="A164" s="200" t="s">
        <v>154</v>
      </c>
      <c r="B164" s="254" t="s">
        <v>82</v>
      </c>
      <c r="C164" s="254" t="s">
        <v>9</v>
      </c>
      <c r="D164" s="169" t="s">
        <v>75</v>
      </c>
      <c r="E164" s="169" t="s">
        <v>552</v>
      </c>
      <c r="F164" s="12" t="s">
        <v>240</v>
      </c>
      <c r="G164" s="232"/>
      <c r="H164" s="232"/>
      <c r="I164" s="232"/>
      <c r="J164" s="235">
        <f t="shared" si="42"/>
        <v>20</v>
      </c>
      <c r="K164" s="235">
        <f t="shared" ref="K164:L167" si="45">K165</f>
        <v>0</v>
      </c>
      <c r="L164" s="235">
        <f t="shared" si="45"/>
        <v>0</v>
      </c>
    </row>
    <row r="165" spans="1:12">
      <c r="A165" s="200" t="s">
        <v>72</v>
      </c>
      <c r="B165" s="254" t="s">
        <v>82</v>
      </c>
      <c r="C165" s="254" t="s">
        <v>9</v>
      </c>
      <c r="D165" s="169" t="s">
        <v>75</v>
      </c>
      <c r="E165" s="169" t="s">
        <v>552</v>
      </c>
      <c r="F165" s="12" t="s">
        <v>241</v>
      </c>
      <c r="G165" s="232"/>
      <c r="H165" s="232"/>
      <c r="I165" s="232"/>
      <c r="J165" s="235">
        <f t="shared" si="42"/>
        <v>20</v>
      </c>
      <c r="K165" s="235">
        <f t="shared" si="45"/>
        <v>0</v>
      </c>
      <c r="L165" s="235">
        <f t="shared" si="45"/>
        <v>0</v>
      </c>
    </row>
    <row r="166" spans="1:12">
      <c r="A166" s="231" t="s">
        <v>74</v>
      </c>
      <c r="B166" s="254" t="s">
        <v>82</v>
      </c>
      <c r="C166" s="254" t="s">
        <v>9</v>
      </c>
      <c r="D166" s="169" t="s">
        <v>75</v>
      </c>
      <c r="E166" s="169" t="s">
        <v>552</v>
      </c>
      <c r="F166" s="256" t="s">
        <v>241</v>
      </c>
      <c r="G166" s="257" t="s">
        <v>82</v>
      </c>
      <c r="H166" s="257"/>
      <c r="I166" s="257"/>
      <c r="J166" s="235">
        <f t="shared" si="42"/>
        <v>20</v>
      </c>
      <c r="K166" s="235">
        <f t="shared" si="45"/>
        <v>0</v>
      </c>
      <c r="L166" s="235">
        <f t="shared" si="45"/>
        <v>0</v>
      </c>
    </row>
    <row r="167" spans="1:12">
      <c r="A167" s="231" t="s">
        <v>103</v>
      </c>
      <c r="B167" s="254" t="s">
        <v>82</v>
      </c>
      <c r="C167" s="254" t="s">
        <v>9</v>
      </c>
      <c r="D167" s="169" t="s">
        <v>75</v>
      </c>
      <c r="E167" s="169" t="s">
        <v>552</v>
      </c>
      <c r="F167" s="256" t="s">
        <v>241</v>
      </c>
      <c r="G167" s="257" t="s">
        <v>82</v>
      </c>
      <c r="H167" s="257" t="s">
        <v>20</v>
      </c>
      <c r="I167" s="257"/>
      <c r="J167" s="235">
        <f t="shared" si="42"/>
        <v>20</v>
      </c>
      <c r="K167" s="235">
        <f t="shared" si="45"/>
        <v>0</v>
      </c>
      <c r="L167" s="235">
        <f t="shared" si="45"/>
        <v>0</v>
      </c>
    </row>
    <row r="168" spans="1:12" ht="33.75">
      <c r="A168" s="231" t="s">
        <v>312</v>
      </c>
      <c r="B168" s="254" t="s">
        <v>82</v>
      </c>
      <c r="C168" s="254" t="s">
        <v>9</v>
      </c>
      <c r="D168" s="169" t="s">
        <v>75</v>
      </c>
      <c r="E168" s="169" t="s">
        <v>552</v>
      </c>
      <c r="F168" s="256" t="s">
        <v>241</v>
      </c>
      <c r="G168" s="257" t="s">
        <v>82</v>
      </c>
      <c r="H168" s="257" t="s">
        <v>20</v>
      </c>
      <c r="I168" s="257" t="s">
        <v>73</v>
      </c>
      <c r="J168" s="235">
        <f>'Приложение 3'!J289</f>
        <v>20</v>
      </c>
      <c r="K168" s="235">
        <f>'Приложение 3'!K289</f>
        <v>0</v>
      </c>
      <c r="L168" s="235">
        <f>'Приложение 3'!L289</f>
        <v>0</v>
      </c>
    </row>
    <row r="169" spans="1:12" ht="33.75">
      <c r="A169" s="231" t="s">
        <v>464</v>
      </c>
      <c r="B169" s="258" t="s">
        <v>82</v>
      </c>
      <c r="C169" s="258" t="s">
        <v>9</v>
      </c>
      <c r="D169" s="258" t="s">
        <v>98</v>
      </c>
      <c r="E169" s="258"/>
      <c r="F169" s="259"/>
      <c r="G169" s="232"/>
      <c r="H169" s="232"/>
      <c r="I169" s="232"/>
      <c r="J169" s="235">
        <f>J186+J170</f>
        <v>11897.2</v>
      </c>
      <c r="K169" s="235">
        <f>K186+K170</f>
        <v>9420.6</v>
      </c>
      <c r="L169" s="235">
        <f>L186+L170</f>
        <v>11778.9</v>
      </c>
    </row>
    <row r="170" spans="1:12" ht="81" customHeight="1">
      <c r="A170" s="231" t="s">
        <v>466</v>
      </c>
      <c r="B170" s="258" t="s">
        <v>82</v>
      </c>
      <c r="C170" s="258" t="s">
        <v>9</v>
      </c>
      <c r="D170" s="258" t="s">
        <v>98</v>
      </c>
      <c r="E170" s="258" t="s">
        <v>440</v>
      </c>
      <c r="F170" s="259"/>
      <c r="G170" s="232"/>
      <c r="H170" s="232"/>
      <c r="I170" s="232"/>
      <c r="J170" s="235">
        <f>J171+J176+J181</f>
        <v>3329.7000000000003</v>
      </c>
      <c r="K170" s="235">
        <f t="shared" ref="K170:L170" si="46">K171+K176+K181</f>
        <v>62.699999999999996</v>
      </c>
      <c r="L170" s="235">
        <f t="shared" si="46"/>
        <v>81.599999999999994</v>
      </c>
    </row>
    <row r="171" spans="1:12" ht="67.5">
      <c r="A171" s="231" t="s">
        <v>80</v>
      </c>
      <c r="B171" s="258" t="s">
        <v>82</v>
      </c>
      <c r="C171" s="258" t="s">
        <v>9</v>
      </c>
      <c r="D171" s="258" t="s">
        <v>98</v>
      </c>
      <c r="E171" s="258" t="s">
        <v>440</v>
      </c>
      <c r="F171" s="259" t="s">
        <v>225</v>
      </c>
      <c r="G171" s="232"/>
      <c r="H171" s="232"/>
      <c r="I171" s="232"/>
      <c r="J171" s="235">
        <f>J172</f>
        <v>71.7</v>
      </c>
      <c r="K171" s="235">
        <f t="shared" ref="K171:L174" si="47">K172</f>
        <v>59.9</v>
      </c>
      <c r="L171" s="235">
        <f t="shared" si="47"/>
        <v>78</v>
      </c>
    </row>
    <row r="172" spans="1:12" ht="22.5" customHeight="1">
      <c r="A172" s="231" t="s">
        <v>81</v>
      </c>
      <c r="B172" s="258" t="s">
        <v>82</v>
      </c>
      <c r="C172" s="258" t="s">
        <v>9</v>
      </c>
      <c r="D172" s="258" t="s">
        <v>98</v>
      </c>
      <c r="E172" s="258" t="s">
        <v>440</v>
      </c>
      <c r="F172" s="259" t="s">
        <v>226</v>
      </c>
      <c r="G172" s="232"/>
      <c r="H172" s="232"/>
      <c r="I172" s="232"/>
      <c r="J172" s="235">
        <f>J173</f>
        <v>71.7</v>
      </c>
      <c r="K172" s="235">
        <f t="shared" si="47"/>
        <v>59.9</v>
      </c>
      <c r="L172" s="235">
        <f t="shared" si="47"/>
        <v>78</v>
      </c>
    </row>
    <row r="173" spans="1:12">
      <c r="A173" s="231" t="s">
        <v>74</v>
      </c>
      <c r="B173" s="258" t="s">
        <v>82</v>
      </c>
      <c r="C173" s="258" t="s">
        <v>9</v>
      </c>
      <c r="D173" s="258" t="s">
        <v>98</v>
      </c>
      <c r="E173" s="258" t="s">
        <v>440</v>
      </c>
      <c r="F173" s="259" t="s">
        <v>226</v>
      </c>
      <c r="G173" s="232" t="s">
        <v>75</v>
      </c>
      <c r="H173" s="232"/>
      <c r="I173" s="232"/>
      <c r="J173" s="235">
        <f>J174</f>
        <v>71.7</v>
      </c>
      <c r="K173" s="235">
        <f t="shared" si="47"/>
        <v>59.9</v>
      </c>
      <c r="L173" s="235">
        <f t="shared" si="47"/>
        <v>78</v>
      </c>
    </row>
    <row r="174" spans="1:12" ht="56.25">
      <c r="A174" s="231" t="s">
        <v>468</v>
      </c>
      <c r="B174" s="258" t="s">
        <v>82</v>
      </c>
      <c r="C174" s="258" t="s">
        <v>9</v>
      </c>
      <c r="D174" s="258" t="s">
        <v>98</v>
      </c>
      <c r="E174" s="258" t="s">
        <v>440</v>
      </c>
      <c r="F174" s="259" t="s">
        <v>226</v>
      </c>
      <c r="G174" s="232" t="s">
        <v>75</v>
      </c>
      <c r="H174" s="232" t="s">
        <v>82</v>
      </c>
      <c r="I174" s="232"/>
      <c r="J174" s="235">
        <f>J175</f>
        <v>71.7</v>
      </c>
      <c r="K174" s="235">
        <f t="shared" si="47"/>
        <v>59.9</v>
      </c>
      <c r="L174" s="235">
        <f t="shared" si="47"/>
        <v>78</v>
      </c>
    </row>
    <row r="175" spans="1:12" ht="45">
      <c r="A175" s="231" t="s">
        <v>337</v>
      </c>
      <c r="B175" s="258" t="s">
        <v>82</v>
      </c>
      <c r="C175" s="258" t="s">
        <v>9</v>
      </c>
      <c r="D175" s="258" t="s">
        <v>98</v>
      </c>
      <c r="E175" s="258" t="s">
        <v>440</v>
      </c>
      <c r="F175" s="259" t="s">
        <v>226</v>
      </c>
      <c r="G175" s="232" t="s">
        <v>75</v>
      </c>
      <c r="H175" s="232" t="s">
        <v>82</v>
      </c>
      <c r="I175" s="232" t="s">
        <v>172</v>
      </c>
      <c r="J175" s="235">
        <f>'Приложение 3'!J340</f>
        <v>71.7</v>
      </c>
      <c r="K175" s="235">
        <f>'Приложение 3'!K340</f>
        <v>59.9</v>
      </c>
      <c r="L175" s="235">
        <f>'Приложение 3'!L340</f>
        <v>78</v>
      </c>
    </row>
    <row r="176" spans="1:12" ht="33.75">
      <c r="A176" s="231" t="s">
        <v>86</v>
      </c>
      <c r="B176" s="258" t="s">
        <v>82</v>
      </c>
      <c r="C176" s="258" t="s">
        <v>9</v>
      </c>
      <c r="D176" s="258" t="s">
        <v>98</v>
      </c>
      <c r="E176" s="258" t="s">
        <v>440</v>
      </c>
      <c r="F176" s="259" t="s">
        <v>227</v>
      </c>
      <c r="G176" s="232"/>
      <c r="H176" s="232"/>
      <c r="I176" s="232"/>
      <c r="J176" s="235">
        <f>J177</f>
        <v>2.7</v>
      </c>
      <c r="K176" s="235">
        <f t="shared" ref="K176:L179" si="48">K177</f>
        <v>2.8</v>
      </c>
      <c r="L176" s="235">
        <f t="shared" si="48"/>
        <v>3.6</v>
      </c>
    </row>
    <row r="177" spans="1:12" ht="33.75">
      <c r="A177" s="231" t="s">
        <v>87</v>
      </c>
      <c r="B177" s="258" t="s">
        <v>82</v>
      </c>
      <c r="C177" s="258" t="s">
        <v>9</v>
      </c>
      <c r="D177" s="258" t="s">
        <v>98</v>
      </c>
      <c r="E177" s="258" t="s">
        <v>440</v>
      </c>
      <c r="F177" s="259" t="s">
        <v>228</v>
      </c>
      <c r="G177" s="232"/>
      <c r="H177" s="232"/>
      <c r="I177" s="232"/>
      <c r="J177" s="235">
        <f>J178</f>
        <v>2.7</v>
      </c>
      <c r="K177" s="235">
        <f t="shared" si="48"/>
        <v>2.8</v>
      </c>
      <c r="L177" s="235">
        <f t="shared" si="48"/>
        <v>3.6</v>
      </c>
    </row>
    <row r="178" spans="1:12">
      <c r="A178" s="231" t="s">
        <v>74</v>
      </c>
      <c r="B178" s="258" t="s">
        <v>82</v>
      </c>
      <c r="C178" s="258" t="s">
        <v>9</v>
      </c>
      <c r="D178" s="258" t="s">
        <v>98</v>
      </c>
      <c r="E178" s="258" t="s">
        <v>440</v>
      </c>
      <c r="F178" s="259" t="s">
        <v>228</v>
      </c>
      <c r="G178" s="232" t="s">
        <v>75</v>
      </c>
      <c r="H178" s="232"/>
      <c r="I178" s="232"/>
      <c r="J178" s="235">
        <f>J179</f>
        <v>2.7</v>
      </c>
      <c r="K178" s="235">
        <f t="shared" si="48"/>
        <v>2.8</v>
      </c>
      <c r="L178" s="235">
        <f t="shared" si="48"/>
        <v>3.6</v>
      </c>
    </row>
    <row r="179" spans="1:12" ht="56.25">
      <c r="A179" s="231" t="s">
        <v>468</v>
      </c>
      <c r="B179" s="258" t="s">
        <v>82</v>
      </c>
      <c r="C179" s="258" t="s">
        <v>9</v>
      </c>
      <c r="D179" s="258" t="s">
        <v>98</v>
      </c>
      <c r="E179" s="258" t="s">
        <v>440</v>
      </c>
      <c r="F179" s="259" t="s">
        <v>228</v>
      </c>
      <c r="G179" s="232" t="s">
        <v>75</v>
      </c>
      <c r="H179" s="232" t="s">
        <v>82</v>
      </c>
      <c r="I179" s="232"/>
      <c r="J179" s="235">
        <f>J180</f>
        <v>2.7</v>
      </c>
      <c r="K179" s="235">
        <f t="shared" si="48"/>
        <v>2.8</v>
      </c>
      <c r="L179" s="235">
        <f t="shared" si="48"/>
        <v>3.6</v>
      </c>
    </row>
    <row r="180" spans="1:12" ht="45">
      <c r="A180" s="231" t="s">
        <v>337</v>
      </c>
      <c r="B180" s="258" t="s">
        <v>82</v>
      </c>
      <c r="C180" s="258" t="s">
        <v>9</v>
      </c>
      <c r="D180" s="258" t="s">
        <v>98</v>
      </c>
      <c r="E180" s="258" t="s">
        <v>440</v>
      </c>
      <c r="F180" s="259" t="s">
        <v>228</v>
      </c>
      <c r="G180" s="232" t="s">
        <v>75</v>
      </c>
      <c r="H180" s="232" t="s">
        <v>82</v>
      </c>
      <c r="I180" s="232" t="s">
        <v>172</v>
      </c>
      <c r="J180" s="235">
        <f>'Приложение 3'!J342</f>
        <v>2.7</v>
      </c>
      <c r="K180" s="235">
        <f>'Приложение 3'!K342</f>
        <v>2.8</v>
      </c>
      <c r="L180" s="235">
        <f>'Приложение 3'!L342</f>
        <v>3.6</v>
      </c>
    </row>
    <row r="181" spans="1:12" ht="33.75">
      <c r="A181" s="231" t="s">
        <v>119</v>
      </c>
      <c r="B181" s="260" t="s">
        <v>82</v>
      </c>
      <c r="C181" s="258" t="s">
        <v>9</v>
      </c>
      <c r="D181" s="258" t="s">
        <v>98</v>
      </c>
      <c r="E181" s="258" t="s">
        <v>440</v>
      </c>
      <c r="F181" s="259" t="s">
        <v>234</v>
      </c>
      <c r="G181" s="232"/>
      <c r="H181" s="232"/>
      <c r="I181" s="232"/>
      <c r="J181" s="235">
        <f t="shared" ref="J181:L184" si="49">J182</f>
        <v>3255.3</v>
      </c>
      <c r="K181" s="235">
        <f t="shared" si="49"/>
        <v>0</v>
      </c>
      <c r="L181" s="235">
        <f t="shared" si="49"/>
        <v>0</v>
      </c>
    </row>
    <row r="182" spans="1:12">
      <c r="A182" s="231" t="s">
        <v>140</v>
      </c>
      <c r="B182" s="260" t="s">
        <v>82</v>
      </c>
      <c r="C182" s="258" t="s">
        <v>9</v>
      </c>
      <c r="D182" s="258" t="s">
        <v>98</v>
      </c>
      <c r="E182" s="258" t="s">
        <v>440</v>
      </c>
      <c r="F182" s="259" t="s">
        <v>235</v>
      </c>
      <c r="G182" s="232"/>
      <c r="H182" s="232"/>
      <c r="I182" s="232"/>
      <c r="J182" s="235">
        <f t="shared" si="49"/>
        <v>3255.3</v>
      </c>
      <c r="K182" s="235">
        <f t="shared" si="49"/>
        <v>0</v>
      </c>
      <c r="L182" s="235">
        <f t="shared" si="49"/>
        <v>0</v>
      </c>
    </row>
    <row r="183" spans="1:12">
      <c r="A183" s="231" t="s">
        <v>129</v>
      </c>
      <c r="B183" s="260" t="s">
        <v>82</v>
      </c>
      <c r="C183" s="258" t="s">
        <v>9</v>
      </c>
      <c r="D183" s="258" t="s">
        <v>98</v>
      </c>
      <c r="E183" s="258" t="s">
        <v>440</v>
      </c>
      <c r="F183" s="259" t="s">
        <v>235</v>
      </c>
      <c r="G183" s="232" t="s">
        <v>17</v>
      </c>
      <c r="H183" s="232"/>
      <c r="I183" s="232"/>
      <c r="J183" s="235">
        <f t="shared" si="49"/>
        <v>3255.3</v>
      </c>
      <c r="K183" s="235">
        <f t="shared" si="49"/>
        <v>0</v>
      </c>
      <c r="L183" s="235">
        <f t="shared" si="49"/>
        <v>0</v>
      </c>
    </row>
    <row r="184" spans="1:12">
      <c r="A184" s="231" t="s">
        <v>136</v>
      </c>
      <c r="B184" s="258" t="s">
        <v>82</v>
      </c>
      <c r="C184" s="258" t="s">
        <v>9</v>
      </c>
      <c r="D184" s="258" t="s">
        <v>98</v>
      </c>
      <c r="E184" s="258" t="s">
        <v>440</v>
      </c>
      <c r="F184" s="259" t="s">
        <v>235</v>
      </c>
      <c r="G184" s="232" t="s">
        <v>17</v>
      </c>
      <c r="H184" s="232" t="s">
        <v>82</v>
      </c>
      <c r="I184" s="232"/>
      <c r="J184" s="235">
        <f t="shared" si="49"/>
        <v>3255.3</v>
      </c>
      <c r="K184" s="235">
        <f t="shared" si="49"/>
        <v>0</v>
      </c>
      <c r="L184" s="235">
        <f t="shared" si="49"/>
        <v>0</v>
      </c>
    </row>
    <row r="185" spans="1:12" ht="33.75">
      <c r="A185" s="231" t="s">
        <v>312</v>
      </c>
      <c r="B185" s="260" t="s">
        <v>82</v>
      </c>
      <c r="C185" s="258" t="s">
        <v>9</v>
      </c>
      <c r="D185" s="258" t="s">
        <v>98</v>
      </c>
      <c r="E185" s="258" t="s">
        <v>440</v>
      </c>
      <c r="F185" s="259" t="s">
        <v>235</v>
      </c>
      <c r="G185" s="232" t="s">
        <v>17</v>
      </c>
      <c r="H185" s="232" t="s">
        <v>82</v>
      </c>
      <c r="I185" s="232" t="s">
        <v>73</v>
      </c>
      <c r="J185" s="235">
        <f>'Приложение 3'!J248</f>
        <v>3255.3</v>
      </c>
      <c r="K185" s="235">
        <f>'Приложение 3'!K248</f>
        <v>0</v>
      </c>
      <c r="L185" s="235">
        <f>'Приложение 3'!L248</f>
        <v>0</v>
      </c>
    </row>
    <row r="186" spans="1:12" ht="78" customHeight="1">
      <c r="A186" s="231" t="s">
        <v>139</v>
      </c>
      <c r="B186" s="260" t="s">
        <v>82</v>
      </c>
      <c r="C186" s="258" t="s">
        <v>9</v>
      </c>
      <c r="D186" s="258" t="s">
        <v>98</v>
      </c>
      <c r="E186" s="258" t="s">
        <v>272</v>
      </c>
      <c r="F186" s="259"/>
      <c r="G186" s="232"/>
      <c r="H186" s="232"/>
      <c r="I186" s="232"/>
      <c r="J186" s="235">
        <f>J187</f>
        <v>8567.5</v>
      </c>
      <c r="K186" s="235">
        <f t="shared" ref="K186:L190" si="50">K187</f>
        <v>9357.9</v>
      </c>
      <c r="L186" s="235">
        <f t="shared" si="50"/>
        <v>11697.3</v>
      </c>
    </row>
    <row r="187" spans="1:12" ht="33.75">
      <c r="A187" s="231" t="s">
        <v>119</v>
      </c>
      <c r="B187" s="260" t="s">
        <v>82</v>
      </c>
      <c r="C187" s="258" t="s">
        <v>9</v>
      </c>
      <c r="D187" s="258" t="s">
        <v>98</v>
      </c>
      <c r="E187" s="258" t="s">
        <v>272</v>
      </c>
      <c r="F187" s="259" t="s">
        <v>234</v>
      </c>
      <c r="G187" s="232"/>
      <c r="H187" s="232"/>
      <c r="I187" s="232"/>
      <c r="J187" s="235">
        <f>J188</f>
        <v>8567.5</v>
      </c>
      <c r="K187" s="235">
        <f t="shared" si="50"/>
        <v>9357.9</v>
      </c>
      <c r="L187" s="235">
        <f t="shared" si="50"/>
        <v>11697.3</v>
      </c>
    </row>
    <row r="188" spans="1:12">
      <c r="A188" s="231" t="s">
        <v>140</v>
      </c>
      <c r="B188" s="260" t="s">
        <v>82</v>
      </c>
      <c r="C188" s="258" t="s">
        <v>9</v>
      </c>
      <c r="D188" s="258" t="s">
        <v>98</v>
      </c>
      <c r="E188" s="258" t="s">
        <v>272</v>
      </c>
      <c r="F188" s="259" t="s">
        <v>235</v>
      </c>
      <c r="G188" s="232"/>
      <c r="H188" s="232"/>
      <c r="I188" s="232"/>
      <c r="J188" s="235">
        <f>J189</f>
        <v>8567.5</v>
      </c>
      <c r="K188" s="235">
        <f t="shared" si="50"/>
        <v>9357.9</v>
      </c>
      <c r="L188" s="235">
        <f t="shared" si="50"/>
        <v>11697.3</v>
      </c>
    </row>
    <row r="189" spans="1:12">
      <c r="A189" s="231" t="s">
        <v>129</v>
      </c>
      <c r="B189" s="260" t="s">
        <v>82</v>
      </c>
      <c r="C189" s="258" t="s">
        <v>9</v>
      </c>
      <c r="D189" s="258" t="s">
        <v>98</v>
      </c>
      <c r="E189" s="258" t="s">
        <v>272</v>
      </c>
      <c r="F189" s="259" t="s">
        <v>235</v>
      </c>
      <c r="G189" s="232" t="s">
        <v>17</v>
      </c>
      <c r="H189" s="232"/>
      <c r="I189" s="232"/>
      <c r="J189" s="235">
        <f>J190</f>
        <v>8567.5</v>
      </c>
      <c r="K189" s="235">
        <f t="shared" si="50"/>
        <v>9357.9</v>
      </c>
      <c r="L189" s="235">
        <f t="shared" si="50"/>
        <v>11697.3</v>
      </c>
    </row>
    <row r="190" spans="1:12">
      <c r="A190" s="231" t="s">
        <v>136</v>
      </c>
      <c r="B190" s="258" t="s">
        <v>82</v>
      </c>
      <c r="C190" s="258" t="s">
        <v>9</v>
      </c>
      <c r="D190" s="258" t="s">
        <v>98</v>
      </c>
      <c r="E190" s="258" t="s">
        <v>272</v>
      </c>
      <c r="F190" s="259" t="s">
        <v>235</v>
      </c>
      <c r="G190" s="232" t="s">
        <v>17</v>
      </c>
      <c r="H190" s="232" t="s">
        <v>82</v>
      </c>
      <c r="I190" s="232"/>
      <c r="J190" s="235">
        <f>J191</f>
        <v>8567.5</v>
      </c>
      <c r="K190" s="235">
        <f t="shared" si="50"/>
        <v>9357.9</v>
      </c>
      <c r="L190" s="235">
        <f t="shared" si="50"/>
        <v>11697.3</v>
      </c>
    </row>
    <row r="191" spans="1:12" ht="33.75">
      <c r="A191" s="231" t="s">
        <v>312</v>
      </c>
      <c r="B191" s="260" t="s">
        <v>82</v>
      </c>
      <c r="C191" s="258" t="s">
        <v>9</v>
      </c>
      <c r="D191" s="258" t="s">
        <v>98</v>
      </c>
      <c r="E191" s="258" t="s">
        <v>272</v>
      </c>
      <c r="F191" s="259" t="s">
        <v>235</v>
      </c>
      <c r="G191" s="232" t="s">
        <v>17</v>
      </c>
      <c r="H191" s="232" t="s">
        <v>82</v>
      </c>
      <c r="I191" s="232" t="s">
        <v>73</v>
      </c>
      <c r="J191" s="235">
        <f>'Приложение 3'!J251</f>
        <v>8567.5</v>
      </c>
      <c r="K191" s="235">
        <f>'Приложение 3'!K251</f>
        <v>9357.9</v>
      </c>
      <c r="L191" s="235">
        <f>'Приложение 3'!L251</f>
        <v>11697.3</v>
      </c>
    </row>
    <row r="192" spans="1:12">
      <c r="A192" s="231" t="s">
        <v>117</v>
      </c>
      <c r="B192" s="258" t="s">
        <v>82</v>
      </c>
      <c r="C192" s="258" t="s">
        <v>9</v>
      </c>
      <c r="D192" s="258" t="s">
        <v>264</v>
      </c>
      <c r="E192" s="258"/>
      <c r="F192" s="259"/>
      <c r="G192" s="232"/>
      <c r="H192" s="232"/>
      <c r="I192" s="232"/>
      <c r="J192" s="235">
        <f>J193</f>
        <v>77624</v>
      </c>
      <c r="K192" s="235">
        <f t="shared" ref="K192:L192" si="51">K193</f>
        <v>0</v>
      </c>
      <c r="L192" s="235">
        <f t="shared" si="51"/>
        <v>0</v>
      </c>
    </row>
    <row r="193" spans="1:12" ht="67.5">
      <c r="A193" s="231" t="s">
        <v>118</v>
      </c>
      <c r="B193" s="254" t="s">
        <v>82</v>
      </c>
      <c r="C193" s="254" t="s">
        <v>9</v>
      </c>
      <c r="D193" s="254" t="s">
        <v>264</v>
      </c>
      <c r="E193" s="254" t="s">
        <v>265</v>
      </c>
      <c r="F193" s="255"/>
      <c r="G193" s="232"/>
      <c r="H193" s="232"/>
      <c r="I193" s="232"/>
      <c r="J193" s="235">
        <f t="shared" ref="J193:J197" si="52">J194</f>
        <v>77624</v>
      </c>
      <c r="K193" s="235">
        <f t="shared" ref="K193:L197" si="53">K194</f>
        <v>0</v>
      </c>
      <c r="L193" s="235">
        <f t="shared" si="53"/>
        <v>0</v>
      </c>
    </row>
    <row r="194" spans="1:12" ht="33.75">
      <c r="A194" s="231" t="s">
        <v>119</v>
      </c>
      <c r="B194" s="254" t="s">
        <v>82</v>
      </c>
      <c r="C194" s="254" t="s">
        <v>9</v>
      </c>
      <c r="D194" s="254" t="s">
        <v>264</v>
      </c>
      <c r="E194" s="254" t="s">
        <v>265</v>
      </c>
      <c r="F194" s="255" t="s">
        <v>234</v>
      </c>
      <c r="G194" s="232"/>
      <c r="H194" s="232"/>
      <c r="I194" s="232"/>
      <c r="J194" s="235">
        <f t="shared" si="52"/>
        <v>77624</v>
      </c>
      <c r="K194" s="235">
        <f t="shared" si="53"/>
        <v>0</v>
      </c>
      <c r="L194" s="235">
        <f t="shared" si="53"/>
        <v>0</v>
      </c>
    </row>
    <row r="195" spans="1:12">
      <c r="A195" s="231" t="s">
        <v>120</v>
      </c>
      <c r="B195" s="254" t="s">
        <v>82</v>
      </c>
      <c r="C195" s="254" t="s">
        <v>9</v>
      </c>
      <c r="D195" s="254" t="s">
        <v>264</v>
      </c>
      <c r="E195" s="254" t="s">
        <v>265</v>
      </c>
      <c r="F195" s="255" t="s">
        <v>235</v>
      </c>
      <c r="G195" s="232"/>
      <c r="H195" s="232"/>
      <c r="I195" s="232"/>
      <c r="J195" s="235">
        <f t="shared" si="52"/>
        <v>77624</v>
      </c>
      <c r="K195" s="235">
        <f t="shared" si="53"/>
        <v>0</v>
      </c>
      <c r="L195" s="235">
        <f t="shared" si="53"/>
        <v>0</v>
      </c>
    </row>
    <row r="196" spans="1:12">
      <c r="A196" s="231" t="s">
        <v>108</v>
      </c>
      <c r="B196" s="254" t="s">
        <v>82</v>
      </c>
      <c r="C196" s="254" t="s">
        <v>9</v>
      </c>
      <c r="D196" s="254" t="s">
        <v>264</v>
      </c>
      <c r="E196" s="254" t="s">
        <v>265</v>
      </c>
      <c r="F196" s="255" t="s">
        <v>235</v>
      </c>
      <c r="G196" s="232" t="s">
        <v>82</v>
      </c>
      <c r="H196" s="232"/>
      <c r="I196" s="232"/>
      <c r="J196" s="235">
        <f t="shared" si="52"/>
        <v>77624</v>
      </c>
      <c r="K196" s="235">
        <f t="shared" si="53"/>
        <v>0</v>
      </c>
      <c r="L196" s="235">
        <f t="shared" si="53"/>
        <v>0</v>
      </c>
    </row>
    <row r="197" spans="1:12">
      <c r="A197" s="231" t="s">
        <v>115</v>
      </c>
      <c r="B197" s="254" t="s">
        <v>82</v>
      </c>
      <c r="C197" s="254" t="s">
        <v>9</v>
      </c>
      <c r="D197" s="254" t="s">
        <v>264</v>
      </c>
      <c r="E197" s="254" t="s">
        <v>265</v>
      </c>
      <c r="F197" s="255" t="s">
        <v>235</v>
      </c>
      <c r="G197" s="232" t="s">
        <v>82</v>
      </c>
      <c r="H197" s="232" t="s">
        <v>116</v>
      </c>
      <c r="I197" s="232"/>
      <c r="J197" s="235">
        <f t="shared" si="52"/>
        <v>77624</v>
      </c>
      <c r="K197" s="235">
        <f t="shared" si="53"/>
        <v>0</v>
      </c>
      <c r="L197" s="235">
        <f t="shared" si="53"/>
        <v>0</v>
      </c>
    </row>
    <row r="198" spans="1:12" ht="33.75">
      <c r="A198" s="231" t="s">
        <v>312</v>
      </c>
      <c r="B198" s="254" t="s">
        <v>82</v>
      </c>
      <c r="C198" s="254" t="s">
        <v>9</v>
      </c>
      <c r="D198" s="254" t="s">
        <v>264</v>
      </c>
      <c r="E198" s="254" t="s">
        <v>265</v>
      </c>
      <c r="F198" s="255" t="s">
        <v>235</v>
      </c>
      <c r="G198" s="232" t="s">
        <v>82</v>
      </c>
      <c r="H198" s="232" t="s">
        <v>116</v>
      </c>
      <c r="I198" s="232" t="s">
        <v>73</v>
      </c>
      <c r="J198" s="235">
        <f>'Приложение 3'!J158</f>
        <v>77624</v>
      </c>
      <c r="K198" s="235">
        <f>'Приложение 3'!K158</f>
        <v>0</v>
      </c>
      <c r="L198" s="235">
        <f>'Приложение 3'!L158</f>
        <v>0</v>
      </c>
    </row>
    <row r="199" spans="1:12" ht="33.75">
      <c r="A199" s="231" t="s">
        <v>156</v>
      </c>
      <c r="B199" s="261" t="s">
        <v>98</v>
      </c>
      <c r="C199" s="261" t="s">
        <v>258</v>
      </c>
      <c r="D199" s="261"/>
      <c r="E199" s="261"/>
      <c r="F199" s="262"/>
      <c r="G199" s="232"/>
      <c r="H199" s="232"/>
      <c r="I199" s="232"/>
      <c r="J199" s="235">
        <f>J200+J208+J241+J256+J264</f>
        <v>48086.6</v>
      </c>
      <c r="K199" s="235">
        <f>K200+K208+K241+K256+K264</f>
        <v>39418.5</v>
      </c>
      <c r="L199" s="235">
        <f>L200+L208+L241+L256+L264</f>
        <v>29157.5</v>
      </c>
    </row>
    <row r="200" spans="1:12" ht="22.5">
      <c r="A200" s="231" t="s">
        <v>210</v>
      </c>
      <c r="B200" s="263" t="s">
        <v>98</v>
      </c>
      <c r="C200" s="263" t="s">
        <v>8</v>
      </c>
      <c r="D200" s="263"/>
      <c r="E200" s="263"/>
      <c r="F200" s="264"/>
      <c r="G200" s="232"/>
      <c r="H200" s="232"/>
      <c r="I200" s="232"/>
      <c r="J200" s="235">
        <f>J201</f>
        <v>1014.5</v>
      </c>
      <c r="K200" s="235">
        <f t="shared" ref="K200:L200" si="54">K201</f>
        <v>436.2</v>
      </c>
      <c r="L200" s="235">
        <f t="shared" si="54"/>
        <v>475.2</v>
      </c>
    </row>
    <row r="201" spans="1:12" ht="56.25">
      <c r="A201" s="231" t="s">
        <v>211</v>
      </c>
      <c r="B201" s="263" t="s">
        <v>98</v>
      </c>
      <c r="C201" s="263" t="s">
        <v>8</v>
      </c>
      <c r="D201" s="263" t="s">
        <v>75</v>
      </c>
      <c r="E201" s="263"/>
      <c r="F201" s="264"/>
      <c r="G201" s="232"/>
      <c r="H201" s="232"/>
      <c r="I201" s="232"/>
      <c r="J201" s="235">
        <f t="shared" ref="J201:J206" si="55">J202</f>
        <v>1014.5</v>
      </c>
      <c r="K201" s="235">
        <f t="shared" ref="K201:L201" si="56">K202</f>
        <v>436.2</v>
      </c>
      <c r="L201" s="235">
        <f t="shared" si="56"/>
        <v>475.2</v>
      </c>
    </row>
    <row r="202" spans="1:12">
      <c r="A202" s="231" t="s">
        <v>212</v>
      </c>
      <c r="B202" s="263" t="s">
        <v>98</v>
      </c>
      <c r="C202" s="263" t="s">
        <v>8</v>
      </c>
      <c r="D202" s="263" t="s">
        <v>75</v>
      </c>
      <c r="E202" s="263" t="s">
        <v>295</v>
      </c>
      <c r="F202" s="264"/>
      <c r="G202" s="232"/>
      <c r="H202" s="232"/>
      <c r="I202" s="232"/>
      <c r="J202" s="235">
        <f t="shared" si="55"/>
        <v>1014.5</v>
      </c>
      <c r="K202" s="235">
        <f t="shared" ref="K202:L206" si="57">K203</f>
        <v>436.2</v>
      </c>
      <c r="L202" s="235">
        <f t="shared" si="57"/>
        <v>475.2</v>
      </c>
    </row>
    <row r="203" spans="1:12" ht="33.75">
      <c r="A203" s="231" t="s">
        <v>144</v>
      </c>
      <c r="B203" s="263" t="s">
        <v>98</v>
      </c>
      <c r="C203" s="263" t="s">
        <v>8</v>
      </c>
      <c r="D203" s="263" t="s">
        <v>75</v>
      </c>
      <c r="E203" s="263" t="s">
        <v>295</v>
      </c>
      <c r="F203" s="264" t="s">
        <v>238</v>
      </c>
      <c r="G203" s="232"/>
      <c r="H203" s="232"/>
      <c r="I203" s="232"/>
      <c r="J203" s="235">
        <f t="shared" si="55"/>
        <v>1014.5</v>
      </c>
      <c r="K203" s="235">
        <f t="shared" si="57"/>
        <v>436.2</v>
      </c>
      <c r="L203" s="235">
        <f t="shared" si="57"/>
        <v>475.2</v>
      </c>
    </row>
    <row r="204" spans="1:12">
      <c r="A204" s="231" t="s">
        <v>186</v>
      </c>
      <c r="B204" s="263" t="s">
        <v>98</v>
      </c>
      <c r="C204" s="263" t="s">
        <v>8</v>
      </c>
      <c r="D204" s="263" t="s">
        <v>75</v>
      </c>
      <c r="E204" s="263" t="s">
        <v>295</v>
      </c>
      <c r="F204" s="264" t="s">
        <v>246</v>
      </c>
      <c r="G204" s="232"/>
      <c r="H204" s="232"/>
      <c r="I204" s="232"/>
      <c r="J204" s="235">
        <f t="shared" si="55"/>
        <v>1014.5</v>
      </c>
      <c r="K204" s="235">
        <f t="shared" si="57"/>
        <v>436.2</v>
      </c>
      <c r="L204" s="235">
        <f t="shared" si="57"/>
        <v>475.2</v>
      </c>
    </row>
    <row r="205" spans="1:12">
      <c r="A205" s="231" t="s">
        <v>208</v>
      </c>
      <c r="B205" s="263" t="s">
        <v>98</v>
      </c>
      <c r="C205" s="263" t="s">
        <v>8</v>
      </c>
      <c r="D205" s="263" t="s">
        <v>75</v>
      </c>
      <c r="E205" s="263" t="s">
        <v>295</v>
      </c>
      <c r="F205" s="264" t="s">
        <v>246</v>
      </c>
      <c r="G205" s="232" t="s">
        <v>114</v>
      </c>
      <c r="H205" s="232"/>
      <c r="I205" s="232"/>
      <c r="J205" s="235">
        <f t="shared" si="55"/>
        <v>1014.5</v>
      </c>
      <c r="K205" s="235">
        <f t="shared" si="57"/>
        <v>436.2</v>
      </c>
      <c r="L205" s="235">
        <f t="shared" si="57"/>
        <v>475.2</v>
      </c>
    </row>
    <row r="206" spans="1:12">
      <c r="A206" s="231" t="s">
        <v>209</v>
      </c>
      <c r="B206" s="263" t="s">
        <v>98</v>
      </c>
      <c r="C206" s="263" t="s">
        <v>8</v>
      </c>
      <c r="D206" s="263" t="s">
        <v>75</v>
      </c>
      <c r="E206" s="263" t="s">
        <v>295</v>
      </c>
      <c r="F206" s="264" t="s">
        <v>246</v>
      </c>
      <c r="G206" s="232" t="s">
        <v>114</v>
      </c>
      <c r="H206" s="232" t="s">
        <v>75</v>
      </c>
      <c r="I206" s="232"/>
      <c r="J206" s="235">
        <f t="shared" si="55"/>
        <v>1014.5</v>
      </c>
      <c r="K206" s="235">
        <f t="shared" si="57"/>
        <v>436.2</v>
      </c>
      <c r="L206" s="235">
        <f t="shared" si="57"/>
        <v>475.2</v>
      </c>
    </row>
    <row r="207" spans="1:12" ht="45">
      <c r="A207" s="231" t="s">
        <v>337</v>
      </c>
      <c r="B207" s="263" t="s">
        <v>98</v>
      </c>
      <c r="C207" s="263" t="s">
        <v>8</v>
      </c>
      <c r="D207" s="263" t="s">
        <v>75</v>
      </c>
      <c r="E207" s="263" t="s">
        <v>295</v>
      </c>
      <c r="F207" s="264" t="s">
        <v>246</v>
      </c>
      <c r="G207" s="232" t="s">
        <v>114</v>
      </c>
      <c r="H207" s="232" t="s">
        <v>75</v>
      </c>
      <c r="I207" s="232" t="s">
        <v>172</v>
      </c>
      <c r="J207" s="235">
        <f>'Приложение 3'!J480</f>
        <v>1014.5</v>
      </c>
      <c r="K207" s="235">
        <f>'Приложение 3'!K480</f>
        <v>436.2</v>
      </c>
      <c r="L207" s="235">
        <f>'Приложение 3'!L480</f>
        <v>475.2</v>
      </c>
    </row>
    <row r="208" spans="1:12" ht="56.25">
      <c r="A208" s="231" t="s">
        <v>213</v>
      </c>
      <c r="B208" s="263" t="s">
        <v>98</v>
      </c>
      <c r="C208" s="263" t="s">
        <v>9</v>
      </c>
      <c r="D208" s="263"/>
      <c r="E208" s="263"/>
      <c r="F208" s="264"/>
      <c r="G208" s="232"/>
      <c r="H208" s="232"/>
      <c r="I208" s="232"/>
      <c r="J208" s="235">
        <f>J209+J227+J234</f>
        <v>24806.100000000002</v>
      </c>
      <c r="K208" s="235">
        <f t="shared" ref="K208:L208" si="58">K209+K227+K234</f>
        <v>20774.5</v>
      </c>
      <c r="L208" s="235">
        <f t="shared" si="58"/>
        <v>15474.5</v>
      </c>
    </row>
    <row r="209" spans="1:12" ht="33.75">
      <c r="A209" s="231" t="s">
        <v>214</v>
      </c>
      <c r="B209" s="265" t="s">
        <v>98</v>
      </c>
      <c r="C209" s="265" t="s">
        <v>9</v>
      </c>
      <c r="D209" s="265" t="s">
        <v>77</v>
      </c>
      <c r="E209" s="265"/>
      <c r="F209" s="266"/>
      <c r="G209" s="232"/>
      <c r="H209" s="232"/>
      <c r="I209" s="232"/>
      <c r="J209" s="235">
        <f>J210+J221</f>
        <v>24322.400000000001</v>
      </c>
      <c r="K209" s="235">
        <f t="shared" ref="K209:L209" si="59">K210+K221</f>
        <v>20774.5</v>
      </c>
      <c r="L209" s="235">
        <f t="shared" si="59"/>
        <v>15474.5</v>
      </c>
    </row>
    <row r="210" spans="1:12" ht="22.5">
      <c r="A210" s="231" t="s">
        <v>176</v>
      </c>
      <c r="B210" s="265" t="s">
        <v>98</v>
      </c>
      <c r="C210" s="265" t="s">
        <v>9</v>
      </c>
      <c r="D210" s="265" t="s">
        <v>77</v>
      </c>
      <c r="E210" s="265" t="s">
        <v>281</v>
      </c>
      <c r="F210" s="266"/>
      <c r="G210" s="232"/>
      <c r="H210" s="232"/>
      <c r="I210" s="232"/>
      <c r="J210" s="235">
        <f>J211+J216</f>
        <v>3926</v>
      </c>
      <c r="K210" s="235">
        <f t="shared" ref="K210:L210" si="60">K211+K216</f>
        <v>3424.5</v>
      </c>
      <c r="L210" s="235">
        <f t="shared" si="60"/>
        <v>2624.5</v>
      </c>
    </row>
    <row r="211" spans="1:12" ht="67.5">
      <c r="A211" s="231" t="s">
        <v>80</v>
      </c>
      <c r="B211" s="265" t="s">
        <v>98</v>
      </c>
      <c r="C211" s="265" t="s">
        <v>9</v>
      </c>
      <c r="D211" s="265" t="s">
        <v>77</v>
      </c>
      <c r="E211" s="265" t="s">
        <v>281</v>
      </c>
      <c r="F211" s="266" t="s">
        <v>225</v>
      </c>
      <c r="G211" s="232"/>
      <c r="H211" s="232"/>
      <c r="I211" s="232"/>
      <c r="J211" s="235">
        <f>J212</f>
        <v>3926</v>
      </c>
      <c r="K211" s="235">
        <f t="shared" ref="K211:L214" si="61">K212</f>
        <v>3380</v>
      </c>
      <c r="L211" s="235">
        <f t="shared" si="61"/>
        <v>2580</v>
      </c>
    </row>
    <row r="212" spans="1:12" ht="22.5">
      <c r="A212" s="231" t="s">
        <v>177</v>
      </c>
      <c r="B212" s="265" t="s">
        <v>98</v>
      </c>
      <c r="C212" s="265" t="s">
        <v>9</v>
      </c>
      <c r="D212" s="265" t="s">
        <v>77</v>
      </c>
      <c r="E212" s="265" t="s">
        <v>281</v>
      </c>
      <c r="F212" s="266" t="s">
        <v>245</v>
      </c>
      <c r="G212" s="232"/>
      <c r="H212" s="232"/>
      <c r="I212" s="232"/>
      <c r="J212" s="235">
        <f>J213</f>
        <v>3926</v>
      </c>
      <c r="K212" s="235">
        <f t="shared" si="61"/>
        <v>3380</v>
      </c>
      <c r="L212" s="235">
        <f t="shared" si="61"/>
        <v>2580</v>
      </c>
    </row>
    <row r="213" spans="1:12">
      <c r="A213" s="231" t="s">
        <v>208</v>
      </c>
      <c r="B213" s="265" t="s">
        <v>98</v>
      </c>
      <c r="C213" s="265" t="s">
        <v>9</v>
      </c>
      <c r="D213" s="265" t="s">
        <v>77</v>
      </c>
      <c r="E213" s="265" t="s">
        <v>281</v>
      </c>
      <c r="F213" s="266" t="s">
        <v>245</v>
      </c>
      <c r="G213" s="232" t="s">
        <v>114</v>
      </c>
      <c r="H213" s="232"/>
      <c r="I213" s="232"/>
      <c r="J213" s="235">
        <f>J214</f>
        <v>3926</v>
      </c>
      <c r="K213" s="235">
        <f t="shared" si="61"/>
        <v>3380</v>
      </c>
      <c r="L213" s="235">
        <f t="shared" si="61"/>
        <v>2580</v>
      </c>
    </row>
    <row r="214" spans="1:12" ht="22.5">
      <c r="A214" s="231" t="s">
        <v>218</v>
      </c>
      <c r="B214" s="265" t="s">
        <v>98</v>
      </c>
      <c r="C214" s="265" t="s">
        <v>9</v>
      </c>
      <c r="D214" s="265" t="s">
        <v>77</v>
      </c>
      <c r="E214" s="265" t="s">
        <v>281</v>
      </c>
      <c r="F214" s="266" t="s">
        <v>245</v>
      </c>
      <c r="G214" s="232" t="s">
        <v>114</v>
      </c>
      <c r="H214" s="232" t="s">
        <v>82</v>
      </c>
      <c r="I214" s="232"/>
      <c r="J214" s="235">
        <f>J215</f>
        <v>3926</v>
      </c>
      <c r="K214" s="235">
        <f t="shared" si="61"/>
        <v>3380</v>
      </c>
      <c r="L214" s="235">
        <f t="shared" si="61"/>
        <v>2580</v>
      </c>
    </row>
    <row r="215" spans="1:12" ht="45">
      <c r="A215" s="231" t="s">
        <v>337</v>
      </c>
      <c r="B215" s="265" t="s">
        <v>98</v>
      </c>
      <c r="C215" s="265" t="s">
        <v>9</v>
      </c>
      <c r="D215" s="265" t="s">
        <v>77</v>
      </c>
      <c r="E215" s="265" t="s">
        <v>281</v>
      </c>
      <c r="F215" s="266" t="s">
        <v>245</v>
      </c>
      <c r="G215" s="232" t="s">
        <v>114</v>
      </c>
      <c r="H215" s="232" t="s">
        <v>82</v>
      </c>
      <c r="I215" s="232" t="s">
        <v>172</v>
      </c>
      <c r="J215" s="235">
        <f>'Приложение 3'!J509</f>
        <v>3926</v>
      </c>
      <c r="K215" s="235">
        <f>'Приложение 3'!K509</f>
        <v>3380</v>
      </c>
      <c r="L215" s="235">
        <f>'Приложение 3'!L509</f>
        <v>2580</v>
      </c>
    </row>
    <row r="216" spans="1:12" ht="33.75">
      <c r="A216" s="231" t="s">
        <v>86</v>
      </c>
      <c r="B216" s="265" t="s">
        <v>98</v>
      </c>
      <c r="C216" s="265" t="s">
        <v>9</v>
      </c>
      <c r="D216" s="265" t="s">
        <v>77</v>
      </c>
      <c r="E216" s="265" t="s">
        <v>281</v>
      </c>
      <c r="F216" s="266" t="s">
        <v>227</v>
      </c>
      <c r="G216" s="232"/>
      <c r="H216" s="232"/>
      <c r="I216" s="232"/>
      <c r="J216" s="235">
        <f>J217</f>
        <v>0</v>
      </c>
      <c r="K216" s="235">
        <f t="shared" ref="K216:L219" si="62">K217</f>
        <v>44.5</v>
      </c>
      <c r="L216" s="235">
        <f t="shared" si="62"/>
        <v>44.5</v>
      </c>
    </row>
    <row r="217" spans="1:12" ht="33.75">
      <c r="A217" s="231" t="s">
        <v>87</v>
      </c>
      <c r="B217" s="265" t="s">
        <v>98</v>
      </c>
      <c r="C217" s="265" t="s">
        <v>9</v>
      </c>
      <c r="D217" s="265" t="s">
        <v>77</v>
      </c>
      <c r="E217" s="265" t="s">
        <v>281</v>
      </c>
      <c r="F217" s="266" t="s">
        <v>228</v>
      </c>
      <c r="G217" s="232"/>
      <c r="H217" s="232"/>
      <c r="I217" s="232"/>
      <c r="J217" s="235">
        <f>J218</f>
        <v>0</v>
      </c>
      <c r="K217" s="235">
        <f t="shared" si="62"/>
        <v>44.5</v>
      </c>
      <c r="L217" s="235">
        <f t="shared" si="62"/>
        <v>44.5</v>
      </c>
    </row>
    <row r="218" spans="1:12">
      <c r="A218" s="231" t="s">
        <v>208</v>
      </c>
      <c r="B218" s="265" t="s">
        <v>98</v>
      </c>
      <c r="C218" s="265" t="s">
        <v>9</v>
      </c>
      <c r="D218" s="265" t="s">
        <v>77</v>
      </c>
      <c r="E218" s="265" t="s">
        <v>281</v>
      </c>
      <c r="F218" s="266" t="s">
        <v>228</v>
      </c>
      <c r="G218" s="232" t="s">
        <v>114</v>
      </c>
      <c r="H218" s="232"/>
      <c r="I218" s="232"/>
      <c r="J218" s="235">
        <f>J219</f>
        <v>0</v>
      </c>
      <c r="K218" s="235">
        <f t="shared" si="62"/>
        <v>44.5</v>
      </c>
      <c r="L218" s="235">
        <f t="shared" si="62"/>
        <v>44.5</v>
      </c>
    </row>
    <row r="219" spans="1:12" ht="22.5">
      <c r="A219" s="231" t="s">
        <v>218</v>
      </c>
      <c r="B219" s="265" t="s">
        <v>98</v>
      </c>
      <c r="C219" s="265" t="s">
        <v>9</v>
      </c>
      <c r="D219" s="265" t="s">
        <v>77</v>
      </c>
      <c r="E219" s="265" t="s">
        <v>281</v>
      </c>
      <c r="F219" s="266" t="s">
        <v>228</v>
      </c>
      <c r="G219" s="232" t="s">
        <v>114</v>
      </c>
      <c r="H219" s="232" t="s">
        <v>82</v>
      </c>
      <c r="I219" s="232"/>
      <c r="J219" s="235">
        <f>J220</f>
        <v>0</v>
      </c>
      <c r="K219" s="235">
        <f t="shared" si="62"/>
        <v>44.5</v>
      </c>
      <c r="L219" s="235">
        <f t="shared" si="62"/>
        <v>44.5</v>
      </c>
    </row>
    <row r="220" spans="1:12" ht="45">
      <c r="A220" s="231" t="s">
        <v>337</v>
      </c>
      <c r="B220" s="265" t="s">
        <v>98</v>
      </c>
      <c r="C220" s="265" t="s">
        <v>9</v>
      </c>
      <c r="D220" s="265" t="s">
        <v>77</v>
      </c>
      <c r="E220" s="265" t="s">
        <v>281</v>
      </c>
      <c r="F220" s="266" t="s">
        <v>228</v>
      </c>
      <c r="G220" s="232" t="s">
        <v>114</v>
      </c>
      <c r="H220" s="232" t="s">
        <v>82</v>
      </c>
      <c r="I220" s="232" t="s">
        <v>172</v>
      </c>
      <c r="J220" s="235">
        <f>'Приложение 3'!J511</f>
        <v>0</v>
      </c>
      <c r="K220" s="235">
        <f>'Приложение 3'!K511</f>
        <v>44.5</v>
      </c>
      <c r="L220" s="235">
        <f>'Приложение 3'!L511</f>
        <v>44.5</v>
      </c>
    </row>
    <row r="221" spans="1:12" ht="33.75">
      <c r="A221" s="231" t="s">
        <v>215</v>
      </c>
      <c r="B221" s="265" t="s">
        <v>98</v>
      </c>
      <c r="C221" s="265" t="s">
        <v>9</v>
      </c>
      <c r="D221" s="265" t="s">
        <v>77</v>
      </c>
      <c r="E221" s="265" t="s">
        <v>296</v>
      </c>
      <c r="F221" s="266"/>
      <c r="G221" s="232"/>
      <c r="H221" s="232"/>
      <c r="I221" s="232"/>
      <c r="J221" s="235">
        <f>J222</f>
        <v>20396.400000000001</v>
      </c>
      <c r="K221" s="235">
        <f t="shared" ref="K221:L225" si="63">K222</f>
        <v>17350</v>
      </c>
      <c r="L221" s="235">
        <f t="shared" si="63"/>
        <v>12850</v>
      </c>
    </row>
    <row r="222" spans="1:12" ht="33.75">
      <c r="A222" s="231" t="s">
        <v>144</v>
      </c>
      <c r="B222" s="265" t="s">
        <v>98</v>
      </c>
      <c r="C222" s="265" t="s">
        <v>9</v>
      </c>
      <c r="D222" s="265" t="s">
        <v>77</v>
      </c>
      <c r="E222" s="265" t="s">
        <v>296</v>
      </c>
      <c r="F222" s="266" t="s">
        <v>238</v>
      </c>
      <c r="G222" s="232"/>
      <c r="H222" s="232"/>
      <c r="I222" s="232"/>
      <c r="J222" s="235">
        <f>J223</f>
        <v>20396.400000000001</v>
      </c>
      <c r="K222" s="235">
        <f t="shared" si="63"/>
        <v>17350</v>
      </c>
      <c r="L222" s="235">
        <f t="shared" si="63"/>
        <v>12850</v>
      </c>
    </row>
    <row r="223" spans="1:12">
      <c r="A223" s="231" t="s">
        <v>186</v>
      </c>
      <c r="B223" s="265" t="s">
        <v>98</v>
      </c>
      <c r="C223" s="265" t="s">
        <v>9</v>
      </c>
      <c r="D223" s="265" t="s">
        <v>77</v>
      </c>
      <c r="E223" s="265" t="s">
        <v>296</v>
      </c>
      <c r="F223" s="266" t="s">
        <v>246</v>
      </c>
      <c r="G223" s="232"/>
      <c r="H223" s="232"/>
      <c r="I223" s="232"/>
      <c r="J223" s="235">
        <f>J224</f>
        <v>20396.400000000001</v>
      </c>
      <c r="K223" s="235">
        <f t="shared" si="63"/>
        <v>17350</v>
      </c>
      <c r="L223" s="235">
        <f t="shared" si="63"/>
        <v>12850</v>
      </c>
    </row>
    <row r="224" spans="1:12">
      <c r="A224" s="231" t="s">
        <v>208</v>
      </c>
      <c r="B224" s="265" t="s">
        <v>98</v>
      </c>
      <c r="C224" s="265" t="s">
        <v>9</v>
      </c>
      <c r="D224" s="265" t="s">
        <v>77</v>
      </c>
      <c r="E224" s="265" t="s">
        <v>296</v>
      </c>
      <c r="F224" s="266" t="s">
        <v>246</v>
      </c>
      <c r="G224" s="232" t="s">
        <v>114</v>
      </c>
      <c r="H224" s="232"/>
      <c r="I224" s="232"/>
      <c r="J224" s="235">
        <f>J225</f>
        <v>20396.400000000001</v>
      </c>
      <c r="K224" s="235">
        <f>K225</f>
        <v>17350</v>
      </c>
      <c r="L224" s="235">
        <f>L225</f>
        <v>12850</v>
      </c>
    </row>
    <row r="225" spans="1:12">
      <c r="A225" s="231" t="s">
        <v>209</v>
      </c>
      <c r="B225" s="265" t="s">
        <v>98</v>
      </c>
      <c r="C225" s="265" t="s">
        <v>9</v>
      </c>
      <c r="D225" s="265" t="s">
        <v>77</v>
      </c>
      <c r="E225" s="265" t="s">
        <v>296</v>
      </c>
      <c r="F225" s="266" t="s">
        <v>246</v>
      </c>
      <c r="G225" s="232" t="s">
        <v>114</v>
      </c>
      <c r="H225" s="232" t="s">
        <v>75</v>
      </c>
      <c r="I225" s="232"/>
      <c r="J225" s="235">
        <f>J226</f>
        <v>20396.400000000001</v>
      </c>
      <c r="K225" s="235">
        <f t="shared" si="63"/>
        <v>17350</v>
      </c>
      <c r="L225" s="235">
        <f t="shared" si="63"/>
        <v>12850</v>
      </c>
    </row>
    <row r="226" spans="1:12" ht="45">
      <c r="A226" s="231" t="s">
        <v>337</v>
      </c>
      <c r="B226" s="265" t="s">
        <v>98</v>
      </c>
      <c r="C226" s="265" t="s">
        <v>9</v>
      </c>
      <c r="D226" s="265" t="s">
        <v>77</v>
      </c>
      <c r="E226" s="265" t="s">
        <v>296</v>
      </c>
      <c r="F226" s="266" t="s">
        <v>246</v>
      </c>
      <c r="G226" s="232" t="s">
        <v>114</v>
      </c>
      <c r="H226" s="232" t="s">
        <v>75</v>
      </c>
      <c r="I226" s="232" t="s">
        <v>172</v>
      </c>
      <c r="J226" s="235">
        <f>'Приложение 3'!J485</f>
        <v>20396.400000000001</v>
      </c>
      <c r="K226" s="235">
        <f>'Приложение 3'!K485</f>
        <v>17350</v>
      </c>
      <c r="L226" s="235">
        <f>'Приложение 3'!L485</f>
        <v>12850</v>
      </c>
    </row>
    <row r="227" spans="1:12" ht="25.5">
      <c r="A227" s="146" t="s">
        <v>534</v>
      </c>
      <c r="B227" s="169" t="s">
        <v>98</v>
      </c>
      <c r="C227" s="169" t="s">
        <v>9</v>
      </c>
      <c r="D227" s="169" t="s">
        <v>106</v>
      </c>
      <c r="E227" s="169"/>
      <c r="F227" s="12"/>
      <c r="G227" s="232"/>
      <c r="H227" s="232"/>
      <c r="I227" s="232"/>
      <c r="J227" s="235">
        <f t="shared" ref="J227:L232" si="64">J228</f>
        <v>432.2</v>
      </c>
      <c r="K227" s="235">
        <f t="shared" si="64"/>
        <v>0</v>
      </c>
      <c r="L227" s="235">
        <f t="shared" si="64"/>
        <v>0</v>
      </c>
    </row>
    <row r="228" spans="1:12" ht="52.5" customHeight="1">
      <c r="A228" s="146" t="s">
        <v>535</v>
      </c>
      <c r="B228" s="169" t="s">
        <v>98</v>
      </c>
      <c r="C228" s="169" t="s">
        <v>9</v>
      </c>
      <c r="D228" s="169" t="s">
        <v>106</v>
      </c>
      <c r="E228" s="169" t="s">
        <v>536</v>
      </c>
      <c r="F228" s="12"/>
      <c r="G228" s="232"/>
      <c r="H228" s="232"/>
      <c r="I228" s="232"/>
      <c r="J228" s="235">
        <f t="shared" si="64"/>
        <v>432.2</v>
      </c>
      <c r="K228" s="235">
        <f t="shared" si="64"/>
        <v>0</v>
      </c>
      <c r="L228" s="235">
        <f t="shared" si="64"/>
        <v>0</v>
      </c>
    </row>
    <row r="229" spans="1:12" ht="39.75" customHeight="1">
      <c r="A229" s="161" t="s">
        <v>144</v>
      </c>
      <c r="B229" s="169" t="s">
        <v>98</v>
      </c>
      <c r="C229" s="169" t="s">
        <v>9</v>
      </c>
      <c r="D229" s="169" t="s">
        <v>106</v>
      </c>
      <c r="E229" s="169" t="s">
        <v>536</v>
      </c>
      <c r="F229" s="12" t="s">
        <v>238</v>
      </c>
      <c r="G229" s="232"/>
      <c r="H229" s="232"/>
      <c r="I229" s="232"/>
      <c r="J229" s="235">
        <f t="shared" si="64"/>
        <v>432.2</v>
      </c>
      <c r="K229" s="235">
        <f t="shared" si="64"/>
        <v>0</v>
      </c>
      <c r="L229" s="235">
        <f t="shared" si="64"/>
        <v>0</v>
      </c>
    </row>
    <row r="230" spans="1:12">
      <c r="A230" s="146" t="s">
        <v>186</v>
      </c>
      <c r="B230" s="169" t="s">
        <v>98</v>
      </c>
      <c r="C230" s="169" t="s">
        <v>9</v>
      </c>
      <c r="D230" s="169" t="s">
        <v>106</v>
      </c>
      <c r="E230" s="169" t="s">
        <v>536</v>
      </c>
      <c r="F230" s="12" t="s">
        <v>246</v>
      </c>
      <c r="G230" s="232"/>
      <c r="H230" s="232"/>
      <c r="I230" s="232"/>
      <c r="J230" s="235">
        <f t="shared" si="64"/>
        <v>432.2</v>
      </c>
      <c r="K230" s="235">
        <f t="shared" si="64"/>
        <v>0</v>
      </c>
      <c r="L230" s="235">
        <f t="shared" si="64"/>
        <v>0</v>
      </c>
    </row>
    <row r="231" spans="1:12">
      <c r="A231" s="231" t="s">
        <v>208</v>
      </c>
      <c r="B231" s="265" t="s">
        <v>98</v>
      </c>
      <c r="C231" s="265" t="s">
        <v>9</v>
      </c>
      <c r="D231" s="265" t="s">
        <v>106</v>
      </c>
      <c r="E231" s="169" t="s">
        <v>536</v>
      </c>
      <c r="F231" s="12" t="s">
        <v>246</v>
      </c>
      <c r="G231" s="232" t="s">
        <v>114</v>
      </c>
      <c r="H231" s="232"/>
      <c r="I231" s="232"/>
      <c r="J231" s="235">
        <f t="shared" si="64"/>
        <v>432.2</v>
      </c>
      <c r="K231" s="235">
        <f t="shared" si="64"/>
        <v>0</v>
      </c>
      <c r="L231" s="235">
        <f t="shared" si="64"/>
        <v>0</v>
      </c>
    </row>
    <row r="232" spans="1:12">
      <c r="A232" s="231" t="s">
        <v>209</v>
      </c>
      <c r="B232" s="265" t="s">
        <v>98</v>
      </c>
      <c r="C232" s="265" t="s">
        <v>9</v>
      </c>
      <c r="D232" s="265" t="s">
        <v>106</v>
      </c>
      <c r="E232" s="169" t="s">
        <v>536</v>
      </c>
      <c r="F232" s="12" t="s">
        <v>246</v>
      </c>
      <c r="G232" s="232" t="s">
        <v>114</v>
      </c>
      <c r="H232" s="232" t="s">
        <v>75</v>
      </c>
      <c r="I232" s="232"/>
      <c r="J232" s="235">
        <f t="shared" si="64"/>
        <v>432.2</v>
      </c>
      <c r="K232" s="235">
        <f t="shared" si="64"/>
        <v>0</v>
      </c>
      <c r="L232" s="235">
        <f t="shared" si="64"/>
        <v>0</v>
      </c>
    </row>
    <row r="233" spans="1:12" ht="45">
      <c r="A233" s="231" t="s">
        <v>337</v>
      </c>
      <c r="B233" s="265" t="s">
        <v>98</v>
      </c>
      <c r="C233" s="265" t="s">
        <v>9</v>
      </c>
      <c r="D233" s="265" t="s">
        <v>106</v>
      </c>
      <c r="E233" s="169" t="s">
        <v>536</v>
      </c>
      <c r="F233" s="12" t="s">
        <v>246</v>
      </c>
      <c r="G233" s="232" t="s">
        <v>114</v>
      </c>
      <c r="H233" s="232" t="s">
        <v>75</v>
      </c>
      <c r="I233" s="232" t="s">
        <v>172</v>
      </c>
      <c r="J233" s="235">
        <f>'Приложение 3'!J489</f>
        <v>432.2</v>
      </c>
      <c r="K233" s="235">
        <f>'Приложение 3'!K489</f>
        <v>0</v>
      </c>
      <c r="L233" s="235">
        <f>'Приложение 3'!L489</f>
        <v>0</v>
      </c>
    </row>
    <row r="234" spans="1:12" ht="25.5">
      <c r="A234" s="146" t="s">
        <v>537</v>
      </c>
      <c r="B234" s="265" t="s">
        <v>98</v>
      </c>
      <c r="C234" s="265" t="s">
        <v>9</v>
      </c>
      <c r="D234" s="169" t="s">
        <v>538</v>
      </c>
      <c r="E234" s="169"/>
      <c r="F234" s="12"/>
      <c r="G234" s="232"/>
      <c r="H234" s="232"/>
      <c r="I234" s="232"/>
      <c r="J234" s="235">
        <f t="shared" ref="J234:L239" si="65">J235</f>
        <v>51.5</v>
      </c>
      <c r="K234" s="235">
        <f t="shared" si="65"/>
        <v>0</v>
      </c>
      <c r="L234" s="235">
        <f t="shared" si="65"/>
        <v>0</v>
      </c>
    </row>
    <row r="235" spans="1:12">
      <c r="A235" s="146" t="s">
        <v>540</v>
      </c>
      <c r="B235" s="265" t="s">
        <v>98</v>
      </c>
      <c r="C235" s="265" t="s">
        <v>9</v>
      </c>
      <c r="D235" s="169" t="s">
        <v>538</v>
      </c>
      <c r="E235" s="169" t="s">
        <v>539</v>
      </c>
      <c r="F235" s="12"/>
      <c r="G235" s="232"/>
      <c r="H235" s="232"/>
      <c r="I235" s="232"/>
      <c r="J235" s="235">
        <f t="shared" si="65"/>
        <v>51.5</v>
      </c>
      <c r="K235" s="235">
        <f t="shared" si="65"/>
        <v>0</v>
      </c>
      <c r="L235" s="235">
        <f t="shared" si="65"/>
        <v>0</v>
      </c>
    </row>
    <row r="236" spans="1:12" ht="40.5" customHeight="1">
      <c r="A236" s="161" t="s">
        <v>144</v>
      </c>
      <c r="B236" s="169" t="s">
        <v>98</v>
      </c>
      <c r="C236" s="169" t="s">
        <v>9</v>
      </c>
      <c r="D236" s="169" t="s">
        <v>538</v>
      </c>
      <c r="E236" s="169" t="s">
        <v>539</v>
      </c>
      <c r="F236" s="12" t="s">
        <v>238</v>
      </c>
      <c r="G236" s="232"/>
      <c r="H236" s="232"/>
      <c r="I236" s="232"/>
      <c r="J236" s="235">
        <f t="shared" si="65"/>
        <v>51.5</v>
      </c>
      <c r="K236" s="235">
        <f t="shared" si="65"/>
        <v>0</v>
      </c>
      <c r="L236" s="235">
        <f t="shared" si="65"/>
        <v>0</v>
      </c>
    </row>
    <row r="237" spans="1:12">
      <c r="A237" s="146" t="s">
        <v>186</v>
      </c>
      <c r="B237" s="169" t="s">
        <v>98</v>
      </c>
      <c r="C237" s="169" t="s">
        <v>9</v>
      </c>
      <c r="D237" s="169" t="s">
        <v>538</v>
      </c>
      <c r="E237" s="169" t="s">
        <v>539</v>
      </c>
      <c r="F237" s="12" t="s">
        <v>246</v>
      </c>
      <c r="G237" s="232"/>
      <c r="H237" s="232"/>
      <c r="I237" s="232"/>
      <c r="J237" s="235">
        <f t="shared" si="65"/>
        <v>51.5</v>
      </c>
      <c r="K237" s="235">
        <f t="shared" si="65"/>
        <v>0</v>
      </c>
      <c r="L237" s="235">
        <f t="shared" si="65"/>
        <v>0</v>
      </c>
    </row>
    <row r="238" spans="1:12">
      <c r="A238" s="231" t="s">
        <v>208</v>
      </c>
      <c r="B238" s="265" t="s">
        <v>98</v>
      </c>
      <c r="C238" s="265" t="s">
        <v>9</v>
      </c>
      <c r="D238" s="169" t="s">
        <v>538</v>
      </c>
      <c r="E238" s="169" t="s">
        <v>539</v>
      </c>
      <c r="F238" s="12" t="s">
        <v>246</v>
      </c>
      <c r="G238" s="232" t="s">
        <v>114</v>
      </c>
      <c r="H238" s="232"/>
      <c r="I238" s="232"/>
      <c r="J238" s="235">
        <f t="shared" si="65"/>
        <v>51.5</v>
      </c>
      <c r="K238" s="235">
        <f t="shared" si="65"/>
        <v>0</v>
      </c>
      <c r="L238" s="235">
        <f t="shared" si="65"/>
        <v>0</v>
      </c>
    </row>
    <row r="239" spans="1:12">
      <c r="A239" s="231" t="s">
        <v>209</v>
      </c>
      <c r="B239" s="265" t="s">
        <v>98</v>
      </c>
      <c r="C239" s="265" t="s">
        <v>9</v>
      </c>
      <c r="D239" s="169" t="s">
        <v>538</v>
      </c>
      <c r="E239" s="169" t="s">
        <v>539</v>
      </c>
      <c r="F239" s="12" t="s">
        <v>246</v>
      </c>
      <c r="G239" s="232" t="s">
        <v>114</v>
      </c>
      <c r="H239" s="232" t="s">
        <v>75</v>
      </c>
      <c r="I239" s="232"/>
      <c r="J239" s="235">
        <f t="shared" si="65"/>
        <v>51.5</v>
      </c>
      <c r="K239" s="235">
        <f t="shared" si="65"/>
        <v>0</v>
      </c>
      <c r="L239" s="235">
        <f t="shared" si="65"/>
        <v>0</v>
      </c>
    </row>
    <row r="240" spans="1:12" ht="45">
      <c r="A240" s="231" t="s">
        <v>337</v>
      </c>
      <c r="B240" s="265" t="s">
        <v>98</v>
      </c>
      <c r="C240" s="265" t="s">
        <v>9</v>
      </c>
      <c r="D240" s="169" t="s">
        <v>538</v>
      </c>
      <c r="E240" s="169" t="s">
        <v>539</v>
      </c>
      <c r="F240" s="12" t="s">
        <v>246</v>
      </c>
      <c r="G240" s="232" t="s">
        <v>114</v>
      </c>
      <c r="H240" s="232" t="s">
        <v>75</v>
      </c>
      <c r="I240" s="232" t="s">
        <v>172</v>
      </c>
      <c r="J240" s="235">
        <f>'Приложение 3'!J493</f>
        <v>51.5</v>
      </c>
      <c r="K240" s="235">
        <f>'Приложение 3'!K502</f>
        <v>0</v>
      </c>
      <c r="L240" s="235">
        <f>'Приложение 3'!L502</f>
        <v>0</v>
      </c>
    </row>
    <row r="241" spans="1:12" ht="22.5">
      <c r="A241" s="231" t="s">
        <v>216</v>
      </c>
      <c r="B241" s="267" t="s">
        <v>98</v>
      </c>
      <c r="C241" s="267" t="s">
        <v>10</v>
      </c>
      <c r="D241" s="267"/>
      <c r="E241" s="267"/>
      <c r="F241" s="268"/>
      <c r="G241" s="232"/>
      <c r="H241" s="232"/>
      <c r="I241" s="232"/>
      <c r="J241" s="235">
        <f>J242+J249</f>
        <v>11485.300000000001</v>
      </c>
      <c r="K241" s="235">
        <f t="shared" ref="K241:L241" si="66">K242+K249</f>
        <v>8902</v>
      </c>
      <c r="L241" s="235">
        <f t="shared" si="66"/>
        <v>7902</v>
      </c>
    </row>
    <row r="242" spans="1:12" ht="33.75">
      <c r="A242" s="231" t="s">
        <v>214</v>
      </c>
      <c r="B242" s="269" t="s">
        <v>98</v>
      </c>
      <c r="C242" s="269" t="s">
        <v>10</v>
      </c>
      <c r="D242" s="269" t="s">
        <v>77</v>
      </c>
      <c r="E242" s="269"/>
      <c r="F242" s="270"/>
      <c r="G242" s="232"/>
      <c r="H242" s="232"/>
      <c r="I242" s="232"/>
      <c r="J242" s="235">
        <f t="shared" ref="J242:J246" si="67">J243</f>
        <v>11382.2</v>
      </c>
      <c r="K242" s="235">
        <f t="shared" ref="K242:L242" si="68">K243</f>
        <v>8902</v>
      </c>
      <c r="L242" s="235">
        <f t="shared" si="68"/>
        <v>7902</v>
      </c>
    </row>
    <row r="243" spans="1:12">
      <c r="A243" s="231" t="s">
        <v>217</v>
      </c>
      <c r="B243" s="269" t="s">
        <v>98</v>
      </c>
      <c r="C243" s="269" t="s">
        <v>10</v>
      </c>
      <c r="D243" s="269" t="s">
        <v>77</v>
      </c>
      <c r="E243" s="269" t="s">
        <v>297</v>
      </c>
      <c r="F243" s="270"/>
      <c r="G243" s="232"/>
      <c r="H243" s="232"/>
      <c r="I243" s="232"/>
      <c r="J243" s="235">
        <f t="shared" si="67"/>
        <v>11382.2</v>
      </c>
      <c r="K243" s="235">
        <f t="shared" ref="K243:L246" si="69">K244</f>
        <v>8902</v>
      </c>
      <c r="L243" s="235">
        <f t="shared" si="69"/>
        <v>7902</v>
      </c>
    </row>
    <row r="244" spans="1:12" ht="33.75">
      <c r="A244" s="231" t="s">
        <v>144</v>
      </c>
      <c r="B244" s="269" t="s">
        <v>98</v>
      </c>
      <c r="C244" s="269" t="s">
        <v>10</v>
      </c>
      <c r="D244" s="269" t="s">
        <v>77</v>
      </c>
      <c r="E244" s="269" t="s">
        <v>297</v>
      </c>
      <c r="F244" s="270" t="s">
        <v>238</v>
      </c>
      <c r="G244" s="232"/>
      <c r="H244" s="232"/>
      <c r="I244" s="232"/>
      <c r="J244" s="235">
        <f t="shared" si="67"/>
        <v>11382.2</v>
      </c>
      <c r="K244" s="235">
        <f t="shared" si="69"/>
        <v>8902</v>
      </c>
      <c r="L244" s="235">
        <f t="shared" si="69"/>
        <v>7902</v>
      </c>
    </row>
    <row r="245" spans="1:12">
      <c r="A245" s="231" t="s">
        <v>186</v>
      </c>
      <c r="B245" s="269" t="s">
        <v>98</v>
      </c>
      <c r="C245" s="269" t="s">
        <v>10</v>
      </c>
      <c r="D245" s="269" t="s">
        <v>77</v>
      </c>
      <c r="E245" s="269" t="s">
        <v>297</v>
      </c>
      <c r="F245" s="270" t="s">
        <v>246</v>
      </c>
      <c r="G245" s="232"/>
      <c r="H245" s="232"/>
      <c r="I245" s="232"/>
      <c r="J245" s="235">
        <f t="shared" si="67"/>
        <v>11382.2</v>
      </c>
      <c r="K245" s="235">
        <f t="shared" si="69"/>
        <v>8902</v>
      </c>
      <c r="L245" s="235">
        <f t="shared" si="69"/>
        <v>7902</v>
      </c>
    </row>
    <row r="246" spans="1:12">
      <c r="A246" s="231" t="s">
        <v>208</v>
      </c>
      <c r="B246" s="269" t="s">
        <v>98</v>
      </c>
      <c r="C246" s="269" t="s">
        <v>10</v>
      </c>
      <c r="D246" s="269" t="s">
        <v>77</v>
      </c>
      <c r="E246" s="269" t="s">
        <v>297</v>
      </c>
      <c r="F246" s="270" t="s">
        <v>246</v>
      </c>
      <c r="G246" s="232" t="s">
        <v>114</v>
      </c>
      <c r="H246" s="232"/>
      <c r="I246" s="232"/>
      <c r="J246" s="235">
        <f t="shared" si="67"/>
        <v>11382.2</v>
      </c>
      <c r="K246" s="235">
        <f t="shared" si="69"/>
        <v>8902</v>
      </c>
      <c r="L246" s="235">
        <f t="shared" si="69"/>
        <v>7902</v>
      </c>
    </row>
    <row r="247" spans="1:12">
      <c r="A247" s="231" t="s">
        <v>209</v>
      </c>
      <c r="B247" s="269" t="s">
        <v>98</v>
      </c>
      <c r="C247" s="269" t="s">
        <v>10</v>
      </c>
      <c r="D247" s="269" t="s">
        <v>77</v>
      </c>
      <c r="E247" s="269" t="s">
        <v>297</v>
      </c>
      <c r="F247" s="270" t="s">
        <v>246</v>
      </c>
      <c r="G247" s="232" t="s">
        <v>114</v>
      </c>
      <c r="H247" s="232" t="s">
        <v>75</v>
      </c>
      <c r="I247" s="232"/>
      <c r="J247" s="235">
        <f>J248</f>
        <v>11382.2</v>
      </c>
      <c r="K247" s="235">
        <f>K248</f>
        <v>8902</v>
      </c>
      <c r="L247" s="235">
        <f>L248</f>
        <v>7902</v>
      </c>
    </row>
    <row r="248" spans="1:12" ht="45">
      <c r="A248" s="231" t="s">
        <v>337</v>
      </c>
      <c r="B248" s="269" t="s">
        <v>98</v>
      </c>
      <c r="C248" s="269" t="s">
        <v>10</v>
      </c>
      <c r="D248" s="269" t="s">
        <v>77</v>
      </c>
      <c r="E248" s="269" t="s">
        <v>297</v>
      </c>
      <c r="F248" s="270" t="s">
        <v>246</v>
      </c>
      <c r="G248" s="232" t="s">
        <v>114</v>
      </c>
      <c r="H248" s="232" t="s">
        <v>75</v>
      </c>
      <c r="I248" s="232" t="s">
        <v>172</v>
      </c>
      <c r="J248" s="235">
        <f>'Приложение 3'!J498</f>
        <v>11382.2</v>
      </c>
      <c r="K248" s="235">
        <f>'Приложение 3'!K498</f>
        <v>8902</v>
      </c>
      <c r="L248" s="235">
        <f>'Приложение 3'!L498</f>
        <v>7902</v>
      </c>
    </row>
    <row r="249" spans="1:12" ht="25.5">
      <c r="A249" s="146" t="s">
        <v>537</v>
      </c>
      <c r="B249" s="265" t="s">
        <v>98</v>
      </c>
      <c r="C249" s="265" t="s">
        <v>10</v>
      </c>
      <c r="D249" s="169" t="s">
        <v>538</v>
      </c>
      <c r="E249" s="169"/>
      <c r="F249" s="12"/>
      <c r="G249" s="232"/>
      <c r="H249" s="232"/>
      <c r="I249" s="232"/>
      <c r="J249" s="235">
        <f t="shared" ref="J249:L254" si="70">J250</f>
        <v>103.1</v>
      </c>
      <c r="K249" s="235">
        <f t="shared" si="70"/>
        <v>0</v>
      </c>
      <c r="L249" s="235">
        <f t="shared" si="70"/>
        <v>0</v>
      </c>
    </row>
    <row r="250" spans="1:12">
      <c r="A250" s="146" t="s">
        <v>540</v>
      </c>
      <c r="B250" s="265" t="s">
        <v>98</v>
      </c>
      <c r="C250" s="265" t="s">
        <v>10</v>
      </c>
      <c r="D250" s="169" t="s">
        <v>538</v>
      </c>
      <c r="E250" s="169" t="s">
        <v>539</v>
      </c>
      <c r="F250" s="12"/>
      <c r="G250" s="232"/>
      <c r="H250" s="232"/>
      <c r="I250" s="232"/>
      <c r="J250" s="235">
        <f t="shared" si="70"/>
        <v>103.1</v>
      </c>
      <c r="K250" s="235">
        <f t="shared" si="70"/>
        <v>0</v>
      </c>
      <c r="L250" s="235">
        <f t="shared" si="70"/>
        <v>0</v>
      </c>
    </row>
    <row r="251" spans="1:12" ht="38.25" customHeight="1">
      <c r="A251" s="161" t="s">
        <v>144</v>
      </c>
      <c r="B251" s="169" t="s">
        <v>98</v>
      </c>
      <c r="C251" s="169" t="s">
        <v>10</v>
      </c>
      <c r="D251" s="169" t="s">
        <v>538</v>
      </c>
      <c r="E251" s="169" t="s">
        <v>539</v>
      </c>
      <c r="F251" s="12" t="s">
        <v>238</v>
      </c>
      <c r="G251" s="232"/>
      <c r="H251" s="232"/>
      <c r="I251" s="232"/>
      <c r="J251" s="235">
        <f t="shared" si="70"/>
        <v>103.1</v>
      </c>
      <c r="K251" s="235">
        <f t="shared" si="70"/>
        <v>0</v>
      </c>
      <c r="L251" s="235">
        <f t="shared" si="70"/>
        <v>0</v>
      </c>
    </row>
    <row r="252" spans="1:12">
      <c r="A252" s="146" t="s">
        <v>186</v>
      </c>
      <c r="B252" s="169" t="s">
        <v>98</v>
      </c>
      <c r="C252" s="169" t="s">
        <v>10</v>
      </c>
      <c r="D252" s="169" t="s">
        <v>538</v>
      </c>
      <c r="E252" s="169" t="s">
        <v>539</v>
      </c>
      <c r="F252" s="12" t="s">
        <v>246</v>
      </c>
      <c r="G252" s="232"/>
      <c r="H252" s="232"/>
      <c r="I252" s="232"/>
      <c r="J252" s="235">
        <f t="shared" si="70"/>
        <v>103.1</v>
      </c>
      <c r="K252" s="235">
        <f t="shared" si="70"/>
        <v>0</v>
      </c>
      <c r="L252" s="235">
        <f t="shared" si="70"/>
        <v>0</v>
      </c>
    </row>
    <row r="253" spans="1:12">
      <c r="A253" s="231" t="s">
        <v>208</v>
      </c>
      <c r="B253" s="265" t="s">
        <v>98</v>
      </c>
      <c r="C253" s="265" t="s">
        <v>10</v>
      </c>
      <c r="D253" s="169" t="s">
        <v>538</v>
      </c>
      <c r="E253" s="169" t="s">
        <v>539</v>
      </c>
      <c r="F253" s="12" t="s">
        <v>246</v>
      </c>
      <c r="G253" s="232" t="s">
        <v>114</v>
      </c>
      <c r="H253" s="232"/>
      <c r="I253" s="232"/>
      <c r="J253" s="235">
        <f t="shared" si="70"/>
        <v>103.1</v>
      </c>
      <c r="K253" s="235">
        <f t="shared" si="70"/>
        <v>0</v>
      </c>
      <c r="L253" s="235">
        <f t="shared" si="70"/>
        <v>0</v>
      </c>
    </row>
    <row r="254" spans="1:12">
      <c r="A254" s="231" t="s">
        <v>209</v>
      </c>
      <c r="B254" s="265" t="s">
        <v>98</v>
      </c>
      <c r="C254" s="265" t="s">
        <v>10</v>
      </c>
      <c r="D254" s="169" t="s">
        <v>538</v>
      </c>
      <c r="E254" s="169" t="s">
        <v>539</v>
      </c>
      <c r="F254" s="12" t="s">
        <v>246</v>
      </c>
      <c r="G254" s="232" t="s">
        <v>114</v>
      </c>
      <c r="H254" s="232" t="s">
        <v>75</v>
      </c>
      <c r="I254" s="232"/>
      <c r="J254" s="235">
        <f t="shared" si="70"/>
        <v>103.1</v>
      </c>
      <c r="K254" s="235">
        <f t="shared" si="70"/>
        <v>0</v>
      </c>
      <c r="L254" s="235">
        <f t="shared" si="70"/>
        <v>0</v>
      </c>
    </row>
    <row r="255" spans="1:12" ht="45">
      <c r="A255" s="231" t="s">
        <v>337</v>
      </c>
      <c r="B255" s="265" t="s">
        <v>98</v>
      </c>
      <c r="C255" s="265" t="s">
        <v>10</v>
      </c>
      <c r="D255" s="169" t="s">
        <v>538</v>
      </c>
      <c r="E255" s="169" t="s">
        <v>539</v>
      </c>
      <c r="F255" s="12" t="s">
        <v>246</v>
      </c>
      <c r="G255" s="232" t="s">
        <v>114</v>
      </c>
      <c r="H255" s="232" t="s">
        <v>75</v>
      </c>
      <c r="I255" s="232" t="s">
        <v>172</v>
      </c>
      <c r="J255" s="235">
        <f>'Приложение 3'!J502</f>
        <v>103.1</v>
      </c>
      <c r="K255" s="235">
        <f>'Приложение 3'!K502</f>
        <v>0</v>
      </c>
      <c r="L255" s="235">
        <f>'Приложение 3'!L502</f>
        <v>0</v>
      </c>
    </row>
    <row r="256" spans="1:12" ht="22.5">
      <c r="A256" s="231" t="s">
        <v>196</v>
      </c>
      <c r="B256" s="271" t="s">
        <v>98</v>
      </c>
      <c r="C256" s="271" t="s">
        <v>11</v>
      </c>
      <c r="D256" s="271"/>
      <c r="E256" s="271"/>
      <c r="F256" s="272"/>
      <c r="G256" s="232"/>
      <c r="H256" s="232"/>
      <c r="I256" s="232"/>
      <c r="J256" s="235">
        <f t="shared" ref="J256:L256" si="71">J257</f>
        <v>10701</v>
      </c>
      <c r="K256" s="235">
        <f t="shared" si="71"/>
        <v>9223</v>
      </c>
      <c r="L256" s="235">
        <f t="shared" si="71"/>
        <v>5223</v>
      </c>
    </row>
    <row r="257" spans="1:12" ht="46.5" customHeight="1">
      <c r="A257" s="231" t="s">
        <v>197</v>
      </c>
      <c r="B257" s="273" t="s">
        <v>98</v>
      </c>
      <c r="C257" s="273" t="s">
        <v>11</v>
      </c>
      <c r="D257" s="273" t="s">
        <v>75</v>
      </c>
      <c r="E257" s="273"/>
      <c r="F257" s="274"/>
      <c r="G257" s="232"/>
      <c r="H257" s="232"/>
      <c r="I257" s="232"/>
      <c r="J257" s="235">
        <f t="shared" ref="J257:J262" si="72">J258</f>
        <v>10701</v>
      </c>
      <c r="K257" s="235">
        <f t="shared" ref="K257:L257" si="73">K258</f>
        <v>9223</v>
      </c>
      <c r="L257" s="235">
        <f t="shared" si="73"/>
        <v>5223</v>
      </c>
    </row>
    <row r="258" spans="1:12" ht="22.5">
      <c r="A258" s="231" t="s">
        <v>198</v>
      </c>
      <c r="B258" s="273" t="s">
        <v>98</v>
      </c>
      <c r="C258" s="273" t="s">
        <v>11</v>
      </c>
      <c r="D258" s="273" t="s">
        <v>75</v>
      </c>
      <c r="E258" s="273" t="s">
        <v>290</v>
      </c>
      <c r="F258" s="274"/>
      <c r="G258" s="232"/>
      <c r="H258" s="232"/>
      <c r="I258" s="232"/>
      <c r="J258" s="235">
        <f t="shared" si="72"/>
        <v>10701</v>
      </c>
      <c r="K258" s="235">
        <f t="shared" ref="K258:L262" si="74">K259</f>
        <v>9223</v>
      </c>
      <c r="L258" s="235">
        <f t="shared" si="74"/>
        <v>5223</v>
      </c>
    </row>
    <row r="259" spans="1:12" ht="33.75">
      <c r="A259" s="231" t="s">
        <v>144</v>
      </c>
      <c r="B259" s="273" t="s">
        <v>98</v>
      </c>
      <c r="C259" s="273" t="s">
        <v>11</v>
      </c>
      <c r="D259" s="273" t="s">
        <v>75</v>
      </c>
      <c r="E259" s="273" t="s">
        <v>290</v>
      </c>
      <c r="F259" s="274" t="s">
        <v>238</v>
      </c>
      <c r="G259" s="232"/>
      <c r="H259" s="232"/>
      <c r="I259" s="232"/>
      <c r="J259" s="235">
        <f t="shared" si="72"/>
        <v>10701</v>
      </c>
      <c r="K259" s="235">
        <f t="shared" si="74"/>
        <v>9223</v>
      </c>
      <c r="L259" s="235">
        <f t="shared" si="74"/>
        <v>5223</v>
      </c>
    </row>
    <row r="260" spans="1:12">
      <c r="A260" s="231" t="s">
        <v>186</v>
      </c>
      <c r="B260" s="273" t="s">
        <v>98</v>
      </c>
      <c r="C260" s="273" t="s">
        <v>11</v>
      </c>
      <c r="D260" s="273" t="s">
        <v>75</v>
      </c>
      <c r="E260" s="273" t="s">
        <v>290</v>
      </c>
      <c r="F260" s="274" t="s">
        <v>246</v>
      </c>
      <c r="G260" s="232"/>
      <c r="H260" s="232"/>
      <c r="I260" s="232"/>
      <c r="J260" s="235">
        <f t="shared" si="72"/>
        <v>10701</v>
      </c>
      <c r="K260" s="235">
        <f t="shared" si="74"/>
        <v>9223</v>
      </c>
      <c r="L260" s="235">
        <f t="shared" si="74"/>
        <v>5223</v>
      </c>
    </row>
    <row r="261" spans="1:12">
      <c r="A261" s="231" t="s">
        <v>183</v>
      </c>
      <c r="B261" s="273" t="s">
        <v>98</v>
      </c>
      <c r="C261" s="273" t="s">
        <v>11</v>
      </c>
      <c r="D261" s="273" t="s">
        <v>75</v>
      </c>
      <c r="E261" s="273" t="s">
        <v>290</v>
      </c>
      <c r="F261" s="274" t="s">
        <v>246</v>
      </c>
      <c r="G261" s="232" t="s">
        <v>99</v>
      </c>
      <c r="H261" s="232"/>
      <c r="I261" s="232"/>
      <c r="J261" s="235">
        <f t="shared" si="72"/>
        <v>10701</v>
      </c>
      <c r="K261" s="235">
        <f t="shared" si="74"/>
        <v>9223</v>
      </c>
      <c r="L261" s="235">
        <f t="shared" si="74"/>
        <v>5223</v>
      </c>
    </row>
    <row r="262" spans="1:12">
      <c r="A262" s="231" t="s">
        <v>192</v>
      </c>
      <c r="B262" s="273" t="s">
        <v>98</v>
      </c>
      <c r="C262" s="273" t="s">
        <v>11</v>
      </c>
      <c r="D262" s="273" t="s">
        <v>75</v>
      </c>
      <c r="E262" s="273" t="s">
        <v>290</v>
      </c>
      <c r="F262" s="274" t="s">
        <v>246</v>
      </c>
      <c r="G262" s="232" t="s">
        <v>99</v>
      </c>
      <c r="H262" s="232" t="s">
        <v>106</v>
      </c>
      <c r="I262" s="232"/>
      <c r="J262" s="235">
        <f t="shared" si="72"/>
        <v>10701</v>
      </c>
      <c r="K262" s="235">
        <f t="shared" si="74"/>
        <v>9223</v>
      </c>
      <c r="L262" s="235">
        <f t="shared" si="74"/>
        <v>5223</v>
      </c>
    </row>
    <row r="263" spans="1:12" ht="45">
      <c r="A263" s="231" t="s">
        <v>337</v>
      </c>
      <c r="B263" s="273" t="s">
        <v>98</v>
      </c>
      <c r="C263" s="273" t="s">
        <v>11</v>
      </c>
      <c r="D263" s="273" t="s">
        <v>75</v>
      </c>
      <c r="E263" s="273" t="s">
        <v>290</v>
      </c>
      <c r="F263" s="274" t="s">
        <v>246</v>
      </c>
      <c r="G263" s="232" t="s">
        <v>99</v>
      </c>
      <c r="H263" s="232" t="s">
        <v>106</v>
      </c>
      <c r="I263" s="232" t="s">
        <v>172</v>
      </c>
      <c r="J263" s="235">
        <f>'Приложение 3'!J448</f>
        <v>10701</v>
      </c>
      <c r="K263" s="235">
        <f>'Приложение 3'!K448</f>
        <v>9223</v>
      </c>
      <c r="L263" s="235">
        <f>'Приложение 3'!L448</f>
        <v>5223</v>
      </c>
    </row>
    <row r="264" spans="1:12" ht="45.75" customHeight="1">
      <c r="A264" s="231" t="s">
        <v>157</v>
      </c>
      <c r="B264" s="275" t="s">
        <v>98</v>
      </c>
      <c r="C264" s="275" t="s">
        <v>14</v>
      </c>
      <c r="D264" s="275"/>
      <c r="E264" s="275"/>
      <c r="F264" s="276"/>
      <c r="G264" s="232"/>
      <c r="H264" s="232"/>
      <c r="I264" s="232"/>
      <c r="J264" s="235">
        <f>J265</f>
        <v>79.7</v>
      </c>
      <c r="K264" s="235">
        <f t="shared" ref="K264:L264" si="75">K265</f>
        <v>82.8</v>
      </c>
      <c r="L264" s="235">
        <f t="shared" si="75"/>
        <v>82.8</v>
      </c>
    </row>
    <row r="265" spans="1:12" ht="45">
      <c r="A265" s="231" t="s">
        <v>203</v>
      </c>
      <c r="B265" s="277" t="s">
        <v>98</v>
      </c>
      <c r="C265" s="277" t="s">
        <v>14</v>
      </c>
      <c r="D265" s="277" t="s">
        <v>75</v>
      </c>
      <c r="E265" s="277"/>
      <c r="F265" s="278"/>
      <c r="G265" s="232"/>
      <c r="H265" s="232"/>
      <c r="I265" s="232"/>
      <c r="J265" s="279">
        <f t="shared" ref="J265:J270" si="76">J266</f>
        <v>79.7</v>
      </c>
      <c r="K265" s="279">
        <f t="shared" ref="K265:L270" si="77">K266</f>
        <v>82.8</v>
      </c>
      <c r="L265" s="279">
        <f t="shared" si="77"/>
        <v>82.8</v>
      </c>
    </row>
    <row r="266" spans="1:12" ht="22.5">
      <c r="A266" s="231" t="s">
        <v>204</v>
      </c>
      <c r="B266" s="277" t="s">
        <v>98</v>
      </c>
      <c r="C266" s="277" t="s">
        <v>14</v>
      </c>
      <c r="D266" s="277" t="s">
        <v>75</v>
      </c>
      <c r="E266" s="277" t="s">
        <v>293</v>
      </c>
      <c r="F266" s="278"/>
      <c r="G266" s="232"/>
      <c r="H266" s="232"/>
      <c r="I266" s="232"/>
      <c r="J266" s="235">
        <f t="shared" si="76"/>
        <v>79.7</v>
      </c>
      <c r="K266" s="235">
        <f t="shared" si="77"/>
        <v>82.8</v>
      </c>
      <c r="L266" s="235">
        <f t="shared" si="77"/>
        <v>82.8</v>
      </c>
    </row>
    <row r="267" spans="1:12" ht="33.75">
      <c r="A267" s="231" t="s">
        <v>86</v>
      </c>
      <c r="B267" s="277" t="s">
        <v>98</v>
      </c>
      <c r="C267" s="277" t="s">
        <v>14</v>
      </c>
      <c r="D267" s="277" t="s">
        <v>75</v>
      </c>
      <c r="E267" s="277" t="s">
        <v>293</v>
      </c>
      <c r="F267" s="278" t="s">
        <v>227</v>
      </c>
      <c r="G267" s="232"/>
      <c r="H267" s="232"/>
      <c r="I267" s="232"/>
      <c r="J267" s="235">
        <f t="shared" si="76"/>
        <v>79.7</v>
      </c>
      <c r="K267" s="235">
        <f t="shared" si="77"/>
        <v>82.8</v>
      </c>
      <c r="L267" s="235">
        <f t="shared" si="77"/>
        <v>82.8</v>
      </c>
    </row>
    <row r="268" spans="1:12" ht="33.75">
      <c r="A268" s="231" t="s">
        <v>87</v>
      </c>
      <c r="B268" s="277" t="s">
        <v>98</v>
      </c>
      <c r="C268" s="277" t="s">
        <v>14</v>
      </c>
      <c r="D268" s="277" t="s">
        <v>75</v>
      </c>
      <c r="E268" s="277" t="s">
        <v>293</v>
      </c>
      <c r="F268" s="278" t="s">
        <v>228</v>
      </c>
      <c r="G268" s="232"/>
      <c r="H268" s="232"/>
      <c r="I268" s="232"/>
      <c r="J268" s="235">
        <f t="shared" si="76"/>
        <v>79.7</v>
      </c>
      <c r="K268" s="235">
        <f t="shared" si="77"/>
        <v>82.8</v>
      </c>
      <c r="L268" s="235">
        <f t="shared" si="77"/>
        <v>82.8</v>
      </c>
    </row>
    <row r="269" spans="1:12">
      <c r="A269" s="231" t="s">
        <v>183</v>
      </c>
      <c r="B269" s="277" t="s">
        <v>98</v>
      </c>
      <c r="C269" s="277" t="s">
        <v>14</v>
      </c>
      <c r="D269" s="277" t="s">
        <v>75</v>
      </c>
      <c r="E269" s="277" t="s">
        <v>293</v>
      </c>
      <c r="F269" s="278" t="s">
        <v>228</v>
      </c>
      <c r="G269" s="232" t="s">
        <v>99</v>
      </c>
      <c r="H269" s="232"/>
      <c r="I269" s="232"/>
      <c r="J269" s="235">
        <f t="shared" si="76"/>
        <v>79.7</v>
      </c>
      <c r="K269" s="235">
        <f t="shared" si="77"/>
        <v>82.8</v>
      </c>
      <c r="L269" s="235">
        <f t="shared" si="77"/>
        <v>82.8</v>
      </c>
    </row>
    <row r="270" spans="1:12">
      <c r="A270" s="231" t="s">
        <v>199</v>
      </c>
      <c r="B270" s="277" t="s">
        <v>98</v>
      </c>
      <c r="C270" s="277" t="s">
        <v>14</v>
      </c>
      <c r="D270" s="277" t="s">
        <v>75</v>
      </c>
      <c r="E270" s="277" t="s">
        <v>293</v>
      </c>
      <c r="F270" s="278" t="s">
        <v>228</v>
      </c>
      <c r="G270" s="232" t="s">
        <v>99</v>
      </c>
      <c r="H270" s="232" t="s">
        <v>99</v>
      </c>
      <c r="I270" s="232"/>
      <c r="J270" s="235">
        <f t="shared" si="76"/>
        <v>79.7</v>
      </c>
      <c r="K270" s="235">
        <f t="shared" si="77"/>
        <v>82.8</v>
      </c>
      <c r="L270" s="235">
        <f t="shared" si="77"/>
        <v>82.8</v>
      </c>
    </row>
    <row r="271" spans="1:12" ht="45">
      <c r="A271" s="231" t="s">
        <v>337</v>
      </c>
      <c r="B271" s="277" t="s">
        <v>98</v>
      </c>
      <c r="C271" s="277" t="s">
        <v>14</v>
      </c>
      <c r="D271" s="277" t="s">
        <v>75</v>
      </c>
      <c r="E271" s="277" t="s">
        <v>293</v>
      </c>
      <c r="F271" s="278" t="s">
        <v>228</v>
      </c>
      <c r="G271" s="232" t="s">
        <v>99</v>
      </c>
      <c r="H271" s="232" t="s">
        <v>99</v>
      </c>
      <c r="I271" s="232" t="s">
        <v>172</v>
      </c>
      <c r="J271" s="279">
        <f>'Приложение 3'!J455</f>
        <v>79.7</v>
      </c>
      <c r="K271" s="279">
        <f>'Приложение 3'!K455</f>
        <v>82.8</v>
      </c>
      <c r="L271" s="279">
        <f>'Приложение 3'!L455</f>
        <v>82.8</v>
      </c>
    </row>
    <row r="272" spans="1:12" ht="45">
      <c r="A272" s="231" t="s">
        <v>399</v>
      </c>
      <c r="B272" s="280" t="s">
        <v>148</v>
      </c>
      <c r="C272" s="280" t="s">
        <v>258</v>
      </c>
      <c r="D272" s="280"/>
      <c r="E272" s="280"/>
      <c r="F272" s="281"/>
      <c r="G272" s="232"/>
      <c r="H272" s="232"/>
      <c r="I272" s="232"/>
      <c r="J272" s="235">
        <f>J273</f>
        <v>33.299999999999997</v>
      </c>
      <c r="K272" s="235">
        <f t="shared" ref="K272:L273" si="78">K273</f>
        <v>190.5</v>
      </c>
      <c r="L272" s="235">
        <f t="shared" si="78"/>
        <v>153.5</v>
      </c>
    </row>
    <row r="273" spans="1:12" ht="45">
      <c r="A273" s="231" t="s">
        <v>429</v>
      </c>
      <c r="B273" s="280" t="s">
        <v>148</v>
      </c>
      <c r="C273" s="280" t="s">
        <v>258</v>
      </c>
      <c r="D273" s="280" t="s">
        <v>75</v>
      </c>
      <c r="E273" s="280"/>
      <c r="F273" s="281"/>
      <c r="G273" s="232"/>
      <c r="H273" s="232"/>
      <c r="I273" s="232"/>
      <c r="J273" s="282">
        <f>J274</f>
        <v>33.299999999999997</v>
      </c>
      <c r="K273" s="282">
        <f t="shared" si="78"/>
        <v>190.5</v>
      </c>
      <c r="L273" s="282">
        <f t="shared" si="78"/>
        <v>153.5</v>
      </c>
    </row>
    <row r="274" spans="1:12" ht="22.5">
      <c r="A274" s="231" t="s">
        <v>224</v>
      </c>
      <c r="B274" s="280" t="s">
        <v>148</v>
      </c>
      <c r="C274" s="280" t="s">
        <v>258</v>
      </c>
      <c r="D274" s="280" t="s">
        <v>75</v>
      </c>
      <c r="E274" s="280" t="s">
        <v>300</v>
      </c>
      <c r="F274" s="281"/>
      <c r="G274" s="232"/>
      <c r="H274" s="232"/>
      <c r="I274" s="232"/>
      <c r="J274" s="283">
        <f>J275+J280</f>
        <v>33.299999999999997</v>
      </c>
      <c r="K274" s="283">
        <f t="shared" ref="K274:L274" si="79">K275+K280</f>
        <v>190.5</v>
      </c>
      <c r="L274" s="283">
        <f t="shared" si="79"/>
        <v>153.5</v>
      </c>
    </row>
    <row r="275" spans="1:12" ht="67.5">
      <c r="A275" s="231" t="s">
        <v>80</v>
      </c>
      <c r="B275" s="280" t="s">
        <v>148</v>
      </c>
      <c r="C275" s="280" t="s">
        <v>258</v>
      </c>
      <c r="D275" s="280" t="s">
        <v>75</v>
      </c>
      <c r="E275" s="280" t="s">
        <v>300</v>
      </c>
      <c r="F275" s="284" t="s">
        <v>225</v>
      </c>
      <c r="G275" s="232"/>
      <c r="H275" s="232"/>
      <c r="I275" s="232"/>
      <c r="J275" s="235">
        <f>J276</f>
        <v>33.299999999999997</v>
      </c>
      <c r="K275" s="235">
        <f t="shared" ref="K275:L278" si="80">K276</f>
        <v>106.8</v>
      </c>
      <c r="L275" s="235">
        <f t="shared" si="80"/>
        <v>99.8</v>
      </c>
    </row>
    <row r="276" spans="1:12" ht="22.5">
      <c r="A276" s="231" t="s">
        <v>177</v>
      </c>
      <c r="B276" s="280" t="s">
        <v>148</v>
      </c>
      <c r="C276" s="280" t="s">
        <v>258</v>
      </c>
      <c r="D276" s="280" t="s">
        <v>75</v>
      </c>
      <c r="E276" s="280" t="s">
        <v>300</v>
      </c>
      <c r="F276" s="284" t="s">
        <v>245</v>
      </c>
      <c r="G276" s="232"/>
      <c r="H276" s="232"/>
      <c r="I276" s="232"/>
      <c r="J276" s="235">
        <f>J277</f>
        <v>33.299999999999997</v>
      </c>
      <c r="K276" s="235">
        <f t="shared" si="80"/>
        <v>106.8</v>
      </c>
      <c r="L276" s="235">
        <f t="shared" si="80"/>
        <v>99.8</v>
      </c>
    </row>
    <row r="277" spans="1:12">
      <c r="A277" s="231" t="s">
        <v>221</v>
      </c>
      <c r="B277" s="280" t="s">
        <v>148</v>
      </c>
      <c r="C277" s="280" t="s">
        <v>258</v>
      </c>
      <c r="D277" s="280" t="s">
        <v>75</v>
      </c>
      <c r="E277" s="280" t="s">
        <v>300</v>
      </c>
      <c r="F277" s="284" t="s">
        <v>245</v>
      </c>
      <c r="G277" s="232" t="s">
        <v>18</v>
      </c>
      <c r="H277" s="232"/>
      <c r="I277" s="232"/>
      <c r="J277" s="235">
        <f>J278</f>
        <v>33.299999999999997</v>
      </c>
      <c r="K277" s="235">
        <f t="shared" si="80"/>
        <v>106.8</v>
      </c>
      <c r="L277" s="235">
        <f t="shared" si="80"/>
        <v>99.8</v>
      </c>
    </row>
    <row r="278" spans="1:12">
      <c r="A278" s="231" t="s">
        <v>222</v>
      </c>
      <c r="B278" s="280" t="s">
        <v>148</v>
      </c>
      <c r="C278" s="280" t="s">
        <v>258</v>
      </c>
      <c r="D278" s="280" t="s">
        <v>75</v>
      </c>
      <c r="E278" s="280" t="s">
        <v>300</v>
      </c>
      <c r="F278" s="284" t="s">
        <v>245</v>
      </c>
      <c r="G278" s="232" t="s">
        <v>18</v>
      </c>
      <c r="H278" s="232" t="s">
        <v>75</v>
      </c>
      <c r="I278" s="232"/>
      <c r="J278" s="235">
        <f>J279</f>
        <v>33.299999999999997</v>
      </c>
      <c r="K278" s="235">
        <f t="shared" si="80"/>
        <v>106.8</v>
      </c>
      <c r="L278" s="235">
        <f t="shared" si="80"/>
        <v>99.8</v>
      </c>
    </row>
    <row r="279" spans="1:12" ht="45">
      <c r="A279" s="231" t="s">
        <v>337</v>
      </c>
      <c r="B279" s="280" t="s">
        <v>148</v>
      </c>
      <c r="C279" s="280" t="s">
        <v>258</v>
      </c>
      <c r="D279" s="280" t="s">
        <v>75</v>
      </c>
      <c r="E279" s="280" t="s">
        <v>300</v>
      </c>
      <c r="F279" s="284" t="s">
        <v>245</v>
      </c>
      <c r="G279" s="232" t="s">
        <v>18</v>
      </c>
      <c r="H279" s="232" t="s">
        <v>75</v>
      </c>
      <c r="I279" s="232" t="s">
        <v>172</v>
      </c>
      <c r="J279" s="279">
        <f>'Приложение 3'!J542</f>
        <v>33.299999999999997</v>
      </c>
      <c r="K279" s="279">
        <f>'Приложение 3'!K542</f>
        <v>106.8</v>
      </c>
      <c r="L279" s="279">
        <f>'Приложение 3'!L542</f>
        <v>99.8</v>
      </c>
    </row>
    <row r="280" spans="1:12" ht="33.75">
      <c r="A280" s="231" t="s">
        <v>86</v>
      </c>
      <c r="B280" s="280" t="s">
        <v>148</v>
      </c>
      <c r="C280" s="280" t="s">
        <v>258</v>
      </c>
      <c r="D280" s="280" t="s">
        <v>75</v>
      </c>
      <c r="E280" s="280" t="s">
        <v>300</v>
      </c>
      <c r="F280" s="281" t="s">
        <v>227</v>
      </c>
      <c r="G280" s="232"/>
      <c r="H280" s="232"/>
      <c r="I280" s="232"/>
      <c r="J280" s="235">
        <f>J281</f>
        <v>0</v>
      </c>
      <c r="K280" s="235">
        <f t="shared" ref="K280:L283" si="81">K281</f>
        <v>83.7</v>
      </c>
      <c r="L280" s="235">
        <f t="shared" si="81"/>
        <v>53.7</v>
      </c>
    </row>
    <row r="281" spans="1:12" ht="33.75">
      <c r="A281" s="231" t="s">
        <v>87</v>
      </c>
      <c r="B281" s="280" t="s">
        <v>148</v>
      </c>
      <c r="C281" s="280" t="s">
        <v>258</v>
      </c>
      <c r="D281" s="280" t="s">
        <v>75</v>
      </c>
      <c r="E281" s="280" t="s">
        <v>300</v>
      </c>
      <c r="F281" s="281" t="s">
        <v>228</v>
      </c>
      <c r="G281" s="232"/>
      <c r="H281" s="232"/>
      <c r="I281" s="232"/>
      <c r="J281" s="235">
        <f>J282</f>
        <v>0</v>
      </c>
      <c r="K281" s="235">
        <f t="shared" si="81"/>
        <v>83.7</v>
      </c>
      <c r="L281" s="235">
        <f t="shared" si="81"/>
        <v>53.7</v>
      </c>
    </row>
    <row r="282" spans="1:12">
      <c r="A282" s="231" t="s">
        <v>221</v>
      </c>
      <c r="B282" s="280" t="s">
        <v>148</v>
      </c>
      <c r="C282" s="280" t="s">
        <v>258</v>
      </c>
      <c r="D282" s="280" t="s">
        <v>75</v>
      </c>
      <c r="E282" s="280" t="s">
        <v>300</v>
      </c>
      <c r="F282" s="281" t="s">
        <v>228</v>
      </c>
      <c r="G282" s="232" t="s">
        <v>18</v>
      </c>
      <c r="H282" s="232"/>
      <c r="I282" s="232"/>
      <c r="J282" s="235">
        <f>J283</f>
        <v>0</v>
      </c>
      <c r="K282" s="235">
        <f t="shared" si="81"/>
        <v>83.7</v>
      </c>
      <c r="L282" s="235">
        <f t="shared" si="81"/>
        <v>53.7</v>
      </c>
    </row>
    <row r="283" spans="1:12">
      <c r="A283" s="231" t="s">
        <v>222</v>
      </c>
      <c r="B283" s="280" t="s">
        <v>148</v>
      </c>
      <c r="C283" s="280" t="s">
        <v>258</v>
      </c>
      <c r="D283" s="280" t="s">
        <v>75</v>
      </c>
      <c r="E283" s="280" t="s">
        <v>300</v>
      </c>
      <c r="F283" s="281" t="s">
        <v>228</v>
      </c>
      <c r="G283" s="232" t="s">
        <v>18</v>
      </c>
      <c r="H283" s="232" t="s">
        <v>75</v>
      </c>
      <c r="I283" s="232"/>
      <c r="J283" s="235">
        <f>J284</f>
        <v>0</v>
      </c>
      <c r="K283" s="235">
        <f t="shared" si="81"/>
        <v>83.7</v>
      </c>
      <c r="L283" s="235">
        <f t="shared" si="81"/>
        <v>53.7</v>
      </c>
    </row>
    <row r="284" spans="1:12" ht="45">
      <c r="A284" s="231" t="s">
        <v>337</v>
      </c>
      <c r="B284" s="280" t="s">
        <v>148</v>
      </c>
      <c r="C284" s="280" t="s">
        <v>258</v>
      </c>
      <c r="D284" s="280" t="s">
        <v>75</v>
      </c>
      <c r="E284" s="280" t="s">
        <v>300</v>
      </c>
      <c r="F284" s="281" t="s">
        <v>228</v>
      </c>
      <c r="G284" s="232" t="s">
        <v>18</v>
      </c>
      <c r="H284" s="232" t="s">
        <v>75</v>
      </c>
      <c r="I284" s="232" t="s">
        <v>172</v>
      </c>
      <c r="J284" s="279">
        <f>'Приложение 3'!J544</f>
        <v>0</v>
      </c>
      <c r="K284" s="279">
        <f>'Приложение 3'!K544</f>
        <v>83.7</v>
      </c>
      <c r="L284" s="279">
        <f>'Приложение 3'!L544</f>
        <v>53.7</v>
      </c>
    </row>
    <row r="285" spans="1:12" ht="95.25" customHeight="1">
      <c r="A285" s="231" t="str">
        <f>'Приложение 3'!A385</f>
        <v>Муниципальная программа «Совершенствование и развитие  гражданской обороны, защиты населения и территорий от чрезвычайных ситуаций природного и техногенного характера, пожарной безопасности и безопасности людей на водных объектах  на территории Ромодановского муниципального района »</v>
      </c>
      <c r="B285" s="280" t="s">
        <v>114</v>
      </c>
      <c r="C285" s="280" t="s">
        <v>258</v>
      </c>
      <c r="D285" s="280"/>
      <c r="E285" s="280"/>
      <c r="F285" s="281"/>
      <c r="G285" s="232"/>
      <c r="H285" s="232"/>
      <c r="I285" s="232"/>
      <c r="J285" s="279">
        <f>J286+J303</f>
        <v>2622.3</v>
      </c>
      <c r="K285" s="279">
        <f t="shared" ref="K285:L285" si="82">K286+K303</f>
        <v>2078.5</v>
      </c>
      <c r="L285" s="279">
        <f t="shared" si="82"/>
        <v>1778.5</v>
      </c>
    </row>
    <row r="286" spans="1:12" ht="39.75" customHeight="1">
      <c r="A286" s="231" t="str">
        <f>'Приложение 3'!A386</f>
        <v xml:space="preserve">Основное мероприятие "Обеспечение основной деятельности ЕДДС Ромодановского муниципального района" </v>
      </c>
      <c r="B286" s="280" t="s">
        <v>114</v>
      </c>
      <c r="C286" s="280" t="s">
        <v>258</v>
      </c>
      <c r="D286" s="280" t="s">
        <v>77</v>
      </c>
      <c r="E286" s="280"/>
      <c r="F286" s="281"/>
      <c r="G286" s="232"/>
      <c r="H286" s="232"/>
      <c r="I286" s="232"/>
      <c r="J286" s="279">
        <f t="shared" ref="J286:L286" si="83">J287</f>
        <v>2587.5</v>
      </c>
      <c r="K286" s="279">
        <f t="shared" si="83"/>
        <v>2078.5</v>
      </c>
      <c r="L286" s="279">
        <f t="shared" si="83"/>
        <v>1778.5</v>
      </c>
    </row>
    <row r="287" spans="1:12" ht="45">
      <c r="A287" s="231" t="s">
        <v>182</v>
      </c>
      <c r="B287" s="285" t="s">
        <v>114</v>
      </c>
      <c r="C287" s="285" t="s">
        <v>258</v>
      </c>
      <c r="D287" s="285" t="s">
        <v>77</v>
      </c>
      <c r="E287" s="285" t="s">
        <v>284</v>
      </c>
      <c r="F287" s="286"/>
      <c r="G287" s="232"/>
      <c r="H287" s="232"/>
      <c r="I287" s="232"/>
      <c r="J287" s="235">
        <f>J288+J293+J298</f>
        <v>2587.5</v>
      </c>
      <c r="K287" s="235">
        <f t="shared" ref="K287:L287" si="84">K288+K293+K298</f>
        <v>2078.5</v>
      </c>
      <c r="L287" s="235">
        <f t="shared" si="84"/>
        <v>1778.5</v>
      </c>
    </row>
    <row r="288" spans="1:12" ht="67.5">
      <c r="A288" s="231" t="s">
        <v>80</v>
      </c>
      <c r="B288" s="285" t="s">
        <v>114</v>
      </c>
      <c r="C288" s="285" t="s">
        <v>258</v>
      </c>
      <c r="D288" s="285" t="s">
        <v>77</v>
      </c>
      <c r="E288" s="285" t="s">
        <v>284</v>
      </c>
      <c r="F288" s="286" t="s">
        <v>225</v>
      </c>
      <c r="G288" s="232"/>
      <c r="H288" s="232"/>
      <c r="I288" s="232"/>
      <c r="J288" s="235">
        <f>J289</f>
        <v>2430</v>
      </c>
      <c r="K288" s="235">
        <f t="shared" ref="K288:L291" si="85">K289</f>
        <v>1988.2</v>
      </c>
      <c r="L288" s="235">
        <f t="shared" si="85"/>
        <v>1688.2</v>
      </c>
    </row>
    <row r="289" spans="1:12" ht="22.5">
      <c r="A289" s="231" t="s">
        <v>177</v>
      </c>
      <c r="B289" s="285" t="s">
        <v>114</v>
      </c>
      <c r="C289" s="285" t="s">
        <v>258</v>
      </c>
      <c r="D289" s="285" t="s">
        <v>77</v>
      </c>
      <c r="E289" s="285" t="s">
        <v>284</v>
      </c>
      <c r="F289" s="286" t="s">
        <v>245</v>
      </c>
      <c r="G289" s="232"/>
      <c r="H289" s="232"/>
      <c r="I289" s="232"/>
      <c r="J289" s="235">
        <f>J290</f>
        <v>2430</v>
      </c>
      <c r="K289" s="235">
        <f t="shared" si="85"/>
        <v>1988.2</v>
      </c>
      <c r="L289" s="235">
        <f t="shared" si="85"/>
        <v>1688.2</v>
      </c>
    </row>
    <row r="290" spans="1:12" ht="22.5">
      <c r="A290" s="231" t="s">
        <v>105</v>
      </c>
      <c r="B290" s="285" t="s">
        <v>114</v>
      </c>
      <c r="C290" s="285" t="s">
        <v>258</v>
      </c>
      <c r="D290" s="285" t="s">
        <v>77</v>
      </c>
      <c r="E290" s="285" t="s">
        <v>284</v>
      </c>
      <c r="F290" s="286" t="s">
        <v>245</v>
      </c>
      <c r="G290" s="232" t="s">
        <v>106</v>
      </c>
      <c r="H290" s="232"/>
      <c r="I290" s="232"/>
      <c r="J290" s="235">
        <f>J291</f>
        <v>2430</v>
      </c>
      <c r="K290" s="235">
        <f t="shared" si="85"/>
        <v>1988.2</v>
      </c>
      <c r="L290" s="235">
        <f t="shared" si="85"/>
        <v>1688.2</v>
      </c>
    </row>
    <row r="291" spans="1:12" ht="45">
      <c r="A291" s="231" t="s">
        <v>180</v>
      </c>
      <c r="B291" s="285" t="s">
        <v>114</v>
      </c>
      <c r="C291" s="285" t="s">
        <v>258</v>
      </c>
      <c r="D291" s="285" t="s">
        <v>77</v>
      </c>
      <c r="E291" s="285" t="s">
        <v>284</v>
      </c>
      <c r="F291" s="286" t="s">
        <v>245</v>
      </c>
      <c r="G291" s="232" t="s">
        <v>106</v>
      </c>
      <c r="H291" s="232" t="s">
        <v>17</v>
      </c>
      <c r="I291" s="232"/>
      <c r="J291" s="235">
        <f>J292</f>
        <v>2430</v>
      </c>
      <c r="K291" s="235">
        <f t="shared" si="85"/>
        <v>1988.2</v>
      </c>
      <c r="L291" s="235">
        <f t="shared" si="85"/>
        <v>1688.2</v>
      </c>
    </row>
    <row r="292" spans="1:12" ht="45">
      <c r="A292" s="231" t="s">
        <v>337</v>
      </c>
      <c r="B292" s="285" t="s">
        <v>114</v>
      </c>
      <c r="C292" s="285" t="s">
        <v>258</v>
      </c>
      <c r="D292" s="285" t="s">
        <v>77</v>
      </c>
      <c r="E292" s="285" t="s">
        <v>284</v>
      </c>
      <c r="F292" s="286" t="s">
        <v>245</v>
      </c>
      <c r="G292" s="232" t="s">
        <v>106</v>
      </c>
      <c r="H292" s="232" t="s">
        <v>17</v>
      </c>
      <c r="I292" s="232" t="s">
        <v>172</v>
      </c>
      <c r="J292" s="279">
        <f>'Приложение 3'!J389</f>
        <v>2430</v>
      </c>
      <c r="K292" s="279">
        <f>'Приложение 3'!K389</f>
        <v>1988.2</v>
      </c>
      <c r="L292" s="279">
        <f>'Приложение 3'!L389</f>
        <v>1688.2</v>
      </c>
    </row>
    <row r="293" spans="1:12" ht="33.75">
      <c r="A293" s="231" t="s">
        <v>86</v>
      </c>
      <c r="B293" s="285" t="s">
        <v>114</v>
      </c>
      <c r="C293" s="285" t="s">
        <v>258</v>
      </c>
      <c r="D293" s="285" t="s">
        <v>77</v>
      </c>
      <c r="E293" s="285" t="s">
        <v>284</v>
      </c>
      <c r="F293" s="286" t="s">
        <v>227</v>
      </c>
      <c r="G293" s="232"/>
      <c r="H293" s="232"/>
      <c r="I293" s="232"/>
      <c r="J293" s="235">
        <f>J294</f>
        <v>157.4</v>
      </c>
      <c r="K293" s="235">
        <f t="shared" ref="K293:L296" si="86">K294</f>
        <v>90.3</v>
      </c>
      <c r="L293" s="235">
        <f t="shared" si="86"/>
        <v>90.3</v>
      </c>
    </row>
    <row r="294" spans="1:12" ht="33.75">
      <c r="A294" s="231" t="s">
        <v>87</v>
      </c>
      <c r="B294" s="285" t="s">
        <v>114</v>
      </c>
      <c r="C294" s="285" t="s">
        <v>258</v>
      </c>
      <c r="D294" s="285" t="s">
        <v>77</v>
      </c>
      <c r="E294" s="285" t="s">
        <v>284</v>
      </c>
      <c r="F294" s="286" t="s">
        <v>228</v>
      </c>
      <c r="G294" s="232"/>
      <c r="H294" s="232"/>
      <c r="I294" s="232"/>
      <c r="J294" s="235">
        <f>J295</f>
        <v>157.4</v>
      </c>
      <c r="K294" s="235">
        <f t="shared" si="86"/>
        <v>90.3</v>
      </c>
      <c r="L294" s="235">
        <f t="shared" si="86"/>
        <v>90.3</v>
      </c>
    </row>
    <row r="295" spans="1:12" ht="22.5">
      <c r="A295" s="231" t="s">
        <v>105</v>
      </c>
      <c r="B295" s="285" t="s">
        <v>114</v>
      </c>
      <c r="C295" s="285" t="s">
        <v>258</v>
      </c>
      <c r="D295" s="285" t="s">
        <v>77</v>
      </c>
      <c r="E295" s="285" t="s">
        <v>284</v>
      </c>
      <c r="F295" s="286" t="s">
        <v>228</v>
      </c>
      <c r="G295" s="232" t="s">
        <v>106</v>
      </c>
      <c r="H295" s="232"/>
      <c r="I295" s="232"/>
      <c r="J295" s="235">
        <f>J296</f>
        <v>157.4</v>
      </c>
      <c r="K295" s="235">
        <f t="shared" si="86"/>
        <v>90.3</v>
      </c>
      <c r="L295" s="235">
        <f t="shared" si="86"/>
        <v>90.3</v>
      </c>
    </row>
    <row r="296" spans="1:12" ht="45">
      <c r="A296" s="231" t="s">
        <v>180</v>
      </c>
      <c r="B296" s="285" t="s">
        <v>114</v>
      </c>
      <c r="C296" s="285" t="s">
        <v>258</v>
      </c>
      <c r="D296" s="285" t="s">
        <v>77</v>
      </c>
      <c r="E296" s="285" t="s">
        <v>284</v>
      </c>
      <c r="F296" s="286" t="s">
        <v>228</v>
      </c>
      <c r="G296" s="232" t="s">
        <v>106</v>
      </c>
      <c r="H296" s="232" t="s">
        <v>17</v>
      </c>
      <c r="I296" s="232"/>
      <c r="J296" s="235">
        <f>J297</f>
        <v>157.4</v>
      </c>
      <c r="K296" s="235">
        <f t="shared" si="86"/>
        <v>90.3</v>
      </c>
      <c r="L296" s="235">
        <f t="shared" si="86"/>
        <v>90.3</v>
      </c>
    </row>
    <row r="297" spans="1:12" ht="45">
      <c r="A297" s="231" t="s">
        <v>337</v>
      </c>
      <c r="B297" s="285" t="s">
        <v>114</v>
      </c>
      <c r="C297" s="285" t="s">
        <v>258</v>
      </c>
      <c r="D297" s="285" t="s">
        <v>77</v>
      </c>
      <c r="E297" s="285" t="s">
        <v>284</v>
      </c>
      <c r="F297" s="286" t="s">
        <v>228</v>
      </c>
      <c r="G297" s="232" t="s">
        <v>106</v>
      </c>
      <c r="H297" s="232" t="s">
        <v>17</v>
      </c>
      <c r="I297" s="232" t="s">
        <v>172</v>
      </c>
      <c r="J297" s="279">
        <f>'Приложение 3'!J391</f>
        <v>157.4</v>
      </c>
      <c r="K297" s="279">
        <f>'Приложение 3'!K391</f>
        <v>90.3</v>
      </c>
      <c r="L297" s="279">
        <f>'Приложение 3'!L391</f>
        <v>90.3</v>
      </c>
    </row>
    <row r="298" spans="1:12">
      <c r="A298" s="231" t="s">
        <v>93</v>
      </c>
      <c r="B298" s="285" t="s">
        <v>114</v>
      </c>
      <c r="C298" s="285" t="s">
        <v>258</v>
      </c>
      <c r="D298" s="285" t="s">
        <v>77</v>
      </c>
      <c r="E298" s="285" t="s">
        <v>284</v>
      </c>
      <c r="F298" s="286" t="s">
        <v>229</v>
      </c>
      <c r="G298" s="232"/>
      <c r="H298" s="232"/>
      <c r="I298" s="232"/>
      <c r="J298" s="279">
        <f t="shared" ref="J298:L301" si="87">J299</f>
        <v>0.1</v>
      </c>
      <c r="K298" s="279">
        <f t="shared" si="87"/>
        <v>0</v>
      </c>
      <c r="L298" s="279">
        <f t="shared" si="87"/>
        <v>0</v>
      </c>
    </row>
    <row r="299" spans="1:12">
      <c r="A299" s="231" t="s">
        <v>94</v>
      </c>
      <c r="B299" s="285" t="s">
        <v>114</v>
      </c>
      <c r="C299" s="285" t="s">
        <v>258</v>
      </c>
      <c r="D299" s="285" t="s">
        <v>77</v>
      </c>
      <c r="E299" s="285" t="s">
        <v>284</v>
      </c>
      <c r="F299" s="286" t="s">
        <v>230</v>
      </c>
      <c r="G299" s="232"/>
      <c r="H299" s="232"/>
      <c r="I299" s="232"/>
      <c r="J299" s="279">
        <f t="shared" si="87"/>
        <v>0.1</v>
      </c>
      <c r="K299" s="279">
        <f t="shared" si="87"/>
        <v>0</v>
      </c>
      <c r="L299" s="279">
        <f t="shared" si="87"/>
        <v>0</v>
      </c>
    </row>
    <row r="300" spans="1:12" ht="22.5">
      <c r="A300" s="231" t="s">
        <v>105</v>
      </c>
      <c r="B300" s="285" t="s">
        <v>114</v>
      </c>
      <c r="C300" s="285" t="s">
        <v>258</v>
      </c>
      <c r="D300" s="285" t="s">
        <v>77</v>
      </c>
      <c r="E300" s="285" t="s">
        <v>284</v>
      </c>
      <c r="F300" s="286" t="s">
        <v>230</v>
      </c>
      <c r="G300" s="232" t="s">
        <v>106</v>
      </c>
      <c r="H300" s="232"/>
      <c r="I300" s="232"/>
      <c r="J300" s="279">
        <f t="shared" si="87"/>
        <v>0.1</v>
      </c>
      <c r="K300" s="279">
        <f t="shared" si="87"/>
        <v>0</v>
      </c>
      <c r="L300" s="279">
        <f t="shared" si="87"/>
        <v>0</v>
      </c>
    </row>
    <row r="301" spans="1:12" ht="45">
      <c r="A301" s="231" t="s">
        <v>180</v>
      </c>
      <c r="B301" s="285" t="s">
        <v>114</v>
      </c>
      <c r="C301" s="285" t="s">
        <v>258</v>
      </c>
      <c r="D301" s="285" t="s">
        <v>77</v>
      </c>
      <c r="E301" s="285" t="s">
        <v>284</v>
      </c>
      <c r="F301" s="286" t="s">
        <v>230</v>
      </c>
      <c r="G301" s="232" t="s">
        <v>106</v>
      </c>
      <c r="H301" s="232" t="s">
        <v>17</v>
      </c>
      <c r="I301" s="232"/>
      <c r="J301" s="279">
        <f t="shared" si="87"/>
        <v>0.1</v>
      </c>
      <c r="K301" s="279">
        <f t="shared" si="87"/>
        <v>0</v>
      </c>
      <c r="L301" s="279">
        <f t="shared" si="87"/>
        <v>0</v>
      </c>
    </row>
    <row r="302" spans="1:12" ht="45">
      <c r="A302" s="231" t="s">
        <v>337</v>
      </c>
      <c r="B302" s="285" t="s">
        <v>114</v>
      </c>
      <c r="C302" s="285" t="s">
        <v>258</v>
      </c>
      <c r="D302" s="285" t="s">
        <v>77</v>
      </c>
      <c r="E302" s="285" t="s">
        <v>284</v>
      </c>
      <c r="F302" s="286" t="s">
        <v>230</v>
      </c>
      <c r="G302" s="232" t="s">
        <v>106</v>
      </c>
      <c r="H302" s="232" t="s">
        <v>17</v>
      </c>
      <c r="I302" s="232" t="s">
        <v>172</v>
      </c>
      <c r="J302" s="279">
        <f>'Приложение 3'!J393</f>
        <v>0.1</v>
      </c>
      <c r="K302" s="279">
        <f>'Приложение 3'!K393</f>
        <v>0</v>
      </c>
      <c r="L302" s="279">
        <f>'Приложение 3'!L393</f>
        <v>0</v>
      </c>
    </row>
    <row r="303" spans="1:12" ht="54.75" customHeight="1">
      <c r="A303" s="146" t="s">
        <v>568</v>
      </c>
      <c r="B303" s="169" t="s">
        <v>114</v>
      </c>
      <c r="C303" s="169" t="s">
        <v>258</v>
      </c>
      <c r="D303" s="169" t="s">
        <v>17</v>
      </c>
      <c r="E303" s="169"/>
      <c r="F303" s="12"/>
      <c r="G303" s="232"/>
      <c r="H303" s="232"/>
      <c r="I303" s="232"/>
      <c r="J303" s="279">
        <f>J304+J310</f>
        <v>34.799999999999997</v>
      </c>
      <c r="K303" s="279">
        <f t="shared" ref="K303:L303" si="88">K304+K310</f>
        <v>0</v>
      </c>
      <c r="L303" s="279">
        <f t="shared" si="88"/>
        <v>0</v>
      </c>
    </row>
    <row r="304" spans="1:12" ht="25.5">
      <c r="A304" s="146" t="s">
        <v>566</v>
      </c>
      <c r="B304" s="169" t="s">
        <v>114</v>
      </c>
      <c r="C304" s="169" t="s">
        <v>258</v>
      </c>
      <c r="D304" s="169" t="s">
        <v>17</v>
      </c>
      <c r="E304" s="169" t="s">
        <v>567</v>
      </c>
      <c r="F304" s="12"/>
      <c r="G304" s="232"/>
      <c r="H304" s="232"/>
      <c r="I304" s="232"/>
      <c r="J304" s="279">
        <f t="shared" ref="J304:L308" si="89">J305</f>
        <v>9.8000000000000007</v>
      </c>
      <c r="K304" s="279">
        <f t="shared" si="89"/>
        <v>0</v>
      </c>
      <c r="L304" s="279">
        <f t="shared" si="89"/>
        <v>0</v>
      </c>
    </row>
    <row r="305" spans="1:12" ht="38.25">
      <c r="A305" s="146" t="s">
        <v>86</v>
      </c>
      <c r="B305" s="169" t="s">
        <v>114</v>
      </c>
      <c r="C305" s="169" t="s">
        <v>258</v>
      </c>
      <c r="D305" s="169" t="s">
        <v>17</v>
      </c>
      <c r="E305" s="169" t="s">
        <v>567</v>
      </c>
      <c r="F305" s="12" t="s">
        <v>227</v>
      </c>
      <c r="G305" s="232"/>
      <c r="H305" s="232"/>
      <c r="I305" s="232"/>
      <c r="J305" s="279">
        <f t="shared" si="89"/>
        <v>9.8000000000000007</v>
      </c>
      <c r="K305" s="279">
        <f t="shared" si="89"/>
        <v>0</v>
      </c>
      <c r="L305" s="279">
        <f t="shared" si="89"/>
        <v>0</v>
      </c>
    </row>
    <row r="306" spans="1:12" ht="36">
      <c r="A306" s="200" t="s">
        <v>87</v>
      </c>
      <c r="B306" s="169" t="s">
        <v>114</v>
      </c>
      <c r="C306" s="169" t="s">
        <v>258</v>
      </c>
      <c r="D306" s="169" t="s">
        <v>17</v>
      </c>
      <c r="E306" s="169" t="s">
        <v>567</v>
      </c>
      <c r="F306" s="12" t="s">
        <v>228</v>
      </c>
      <c r="G306" s="232"/>
      <c r="H306" s="232"/>
      <c r="I306" s="232"/>
      <c r="J306" s="279">
        <f t="shared" si="89"/>
        <v>9.8000000000000007</v>
      </c>
      <c r="K306" s="279">
        <f t="shared" si="89"/>
        <v>0</v>
      </c>
      <c r="L306" s="279">
        <f t="shared" si="89"/>
        <v>0</v>
      </c>
    </row>
    <row r="307" spans="1:12" ht="22.5">
      <c r="A307" s="231" t="s">
        <v>105</v>
      </c>
      <c r="B307" s="285" t="s">
        <v>114</v>
      </c>
      <c r="C307" s="285" t="s">
        <v>258</v>
      </c>
      <c r="D307" s="169" t="s">
        <v>17</v>
      </c>
      <c r="E307" s="169" t="s">
        <v>567</v>
      </c>
      <c r="F307" s="12" t="s">
        <v>228</v>
      </c>
      <c r="G307" s="232" t="s">
        <v>106</v>
      </c>
      <c r="H307" s="232"/>
      <c r="I307" s="232"/>
      <c r="J307" s="279">
        <f t="shared" si="89"/>
        <v>9.8000000000000007</v>
      </c>
      <c r="K307" s="279">
        <f t="shared" si="89"/>
        <v>0</v>
      </c>
      <c r="L307" s="279">
        <f t="shared" si="89"/>
        <v>0</v>
      </c>
    </row>
    <row r="308" spans="1:12" ht="45">
      <c r="A308" s="231" t="s">
        <v>180</v>
      </c>
      <c r="B308" s="285" t="s">
        <v>114</v>
      </c>
      <c r="C308" s="285" t="s">
        <v>258</v>
      </c>
      <c r="D308" s="169" t="s">
        <v>17</v>
      </c>
      <c r="E308" s="169" t="s">
        <v>567</v>
      </c>
      <c r="F308" s="12" t="s">
        <v>228</v>
      </c>
      <c r="G308" s="232" t="s">
        <v>106</v>
      </c>
      <c r="H308" s="232" t="s">
        <v>17</v>
      </c>
      <c r="I308" s="232"/>
      <c r="J308" s="279">
        <f t="shared" si="89"/>
        <v>9.8000000000000007</v>
      </c>
      <c r="K308" s="279">
        <f t="shared" si="89"/>
        <v>0</v>
      </c>
      <c r="L308" s="279">
        <f t="shared" si="89"/>
        <v>0</v>
      </c>
    </row>
    <row r="309" spans="1:12" ht="45">
      <c r="A309" s="231" t="s">
        <v>337</v>
      </c>
      <c r="B309" s="285" t="s">
        <v>114</v>
      </c>
      <c r="C309" s="285" t="s">
        <v>258</v>
      </c>
      <c r="D309" s="169" t="s">
        <v>17</v>
      </c>
      <c r="E309" s="169" t="s">
        <v>567</v>
      </c>
      <c r="F309" s="12" t="s">
        <v>228</v>
      </c>
      <c r="G309" s="232" t="s">
        <v>106</v>
      </c>
      <c r="H309" s="232" t="s">
        <v>17</v>
      </c>
      <c r="I309" s="232" t="s">
        <v>172</v>
      </c>
      <c r="J309" s="279">
        <f>'Приложение 3'!J397</f>
        <v>9.8000000000000007</v>
      </c>
      <c r="K309" s="279">
        <f>'Приложение 3'!K397</f>
        <v>0</v>
      </c>
      <c r="L309" s="279">
        <f>'Приложение 3'!L397</f>
        <v>0</v>
      </c>
    </row>
    <row r="310" spans="1:12" ht="38.25">
      <c r="A310" s="146" t="s">
        <v>570</v>
      </c>
      <c r="B310" s="285" t="s">
        <v>114</v>
      </c>
      <c r="C310" s="285" t="s">
        <v>258</v>
      </c>
      <c r="D310" s="169" t="s">
        <v>17</v>
      </c>
      <c r="E310" s="169" t="s">
        <v>569</v>
      </c>
      <c r="F310" s="12"/>
      <c r="G310" s="232"/>
      <c r="H310" s="232"/>
      <c r="I310" s="232"/>
      <c r="J310" s="279">
        <f t="shared" ref="J310:L314" si="90">J311</f>
        <v>25</v>
      </c>
      <c r="K310" s="279">
        <f t="shared" si="90"/>
        <v>0</v>
      </c>
      <c r="L310" s="279">
        <f t="shared" si="90"/>
        <v>0</v>
      </c>
    </row>
    <row r="311" spans="1:12" ht="38.25">
      <c r="A311" s="146" t="s">
        <v>86</v>
      </c>
      <c r="B311" s="285" t="s">
        <v>114</v>
      </c>
      <c r="C311" s="285" t="s">
        <v>258</v>
      </c>
      <c r="D311" s="169" t="s">
        <v>17</v>
      </c>
      <c r="E311" s="169" t="s">
        <v>569</v>
      </c>
      <c r="F311" s="12" t="s">
        <v>227</v>
      </c>
      <c r="G311" s="232"/>
      <c r="H311" s="232"/>
      <c r="I311" s="232"/>
      <c r="J311" s="279">
        <f t="shared" si="90"/>
        <v>25</v>
      </c>
      <c r="K311" s="279">
        <f t="shared" si="90"/>
        <v>0</v>
      </c>
      <c r="L311" s="279">
        <f t="shared" si="90"/>
        <v>0</v>
      </c>
    </row>
    <row r="312" spans="1:12" ht="38.25">
      <c r="A312" s="146" t="s">
        <v>87</v>
      </c>
      <c r="B312" s="285" t="s">
        <v>114</v>
      </c>
      <c r="C312" s="285" t="s">
        <v>258</v>
      </c>
      <c r="D312" s="169" t="s">
        <v>17</v>
      </c>
      <c r="E312" s="169" t="s">
        <v>569</v>
      </c>
      <c r="F312" s="12" t="s">
        <v>228</v>
      </c>
      <c r="G312" s="232"/>
      <c r="H312" s="232"/>
      <c r="I312" s="232"/>
      <c r="J312" s="279">
        <f t="shared" si="90"/>
        <v>25</v>
      </c>
      <c r="K312" s="279">
        <f t="shared" si="90"/>
        <v>0</v>
      </c>
      <c r="L312" s="279">
        <f t="shared" si="90"/>
        <v>0</v>
      </c>
    </row>
    <row r="313" spans="1:12" ht="22.5">
      <c r="A313" s="231" t="s">
        <v>105</v>
      </c>
      <c r="B313" s="285" t="s">
        <v>114</v>
      </c>
      <c r="C313" s="285" t="s">
        <v>258</v>
      </c>
      <c r="D313" s="169" t="s">
        <v>17</v>
      </c>
      <c r="E313" s="169" t="s">
        <v>569</v>
      </c>
      <c r="F313" s="12" t="s">
        <v>228</v>
      </c>
      <c r="G313" s="232" t="s">
        <v>106</v>
      </c>
      <c r="H313" s="232"/>
      <c r="I313" s="232"/>
      <c r="J313" s="279">
        <f t="shared" si="90"/>
        <v>25</v>
      </c>
      <c r="K313" s="279">
        <f t="shared" si="90"/>
        <v>0</v>
      </c>
      <c r="L313" s="279">
        <f t="shared" si="90"/>
        <v>0</v>
      </c>
    </row>
    <row r="314" spans="1:12" ht="45">
      <c r="A314" s="231" t="s">
        <v>180</v>
      </c>
      <c r="B314" s="285" t="s">
        <v>114</v>
      </c>
      <c r="C314" s="285" t="s">
        <v>258</v>
      </c>
      <c r="D314" s="169" t="s">
        <v>17</v>
      </c>
      <c r="E314" s="169" t="s">
        <v>569</v>
      </c>
      <c r="F314" s="12" t="s">
        <v>228</v>
      </c>
      <c r="G314" s="232" t="s">
        <v>106</v>
      </c>
      <c r="H314" s="232" t="s">
        <v>17</v>
      </c>
      <c r="I314" s="232"/>
      <c r="J314" s="279">
        <f t="shared" si="90"/>
        <v>25</v>
      </c>
      <c r="K314" s="279">
        <f t="shared" si="90"/>
        <v>0</v>
      </c>
      <c r="L314" s="279">
        <f t="shared" si="90"/>
        <v>0</v>
      </c>
    </row>
    <row r="315" spans="1:12" ht="45">
      <c r="A315" s="231" t="s">
        <v>337</v>
      </c>
      <c r="B315" s="285" t="s">
        <v>114</v>
      </c>
      <c r="C315" s="285" t="s">
        <v>258</v>
      </c>
      <c r="D315" s="169" t="s">
        <v>17</v>
      </c>
      <c r="E315" s="169" t="s">
        <v>569</v>
      </c>
      <c r="F315" s="12" t="s">
        <v>228</v>
      </c>
      <c r="G315" s="232" t="s">
        <v>106</v>
      </c>
      <c r="H315" s="232" t="s">
        <v>17</v>
      </c>
      <c r="I315" s="232" t="s">
        <v>172</v>
      </c>
      <c r="J315" s="279">
        <f>'Приложение 3'!J400</f>
        <v>25</v>
      </c>
      <c r="K315" s="279">
        <f>'Приложение 3'!K400</f>
        <v>0</v>
      </c>
      <c r="L315" s="279">
        <f>'Приложение 3'!L400</f>
        <v>0</v>
      </c>
    </row>
    <row r="316" spans="1:12" ht="60.75" customHeight="1">
      <c r="A316" s="231" t="s">
        <v>451</v>
      </c>
      <c r="B316" s="287" t="s">
        <v>116</v>
      </c>
      <c r="C316" s="287" t="s">
        <v>258</v>
      </c>
      <c r="D316" s="287"/>
      <c r="E316" s="287"/>
      <c r="F316" s="288"/>
      <c r="G316" s="232"/>
      <c r="H316" s="232"/>
      <c r="I316" s="232"/>
      <c r="J316" s="279">
        <f>J325+J317</f>
        <v>1544</v>
      </c>
      <c r="K316" s="279">
        <f t="shared" ref="K316:L316" si="91">K325+K317</f>
        <v>805.3</v>
      </c>
      <c r="L316" s="279">
        <f t="shared" si="91"/>
        <v>1135.5</v>
      </c>
    </row>
    <row r="317" spans="1:12" ht="29.25" customHeight="1">
      <c r="A317" s="146" t="s">
        <v>501</v>
      </c>
      <c r="B317" s="169" t="s">
        <v>116</v>
      </c>
      <c r="C317" s="169" t="s">
        <v>8</v>
      </c>
      <c r="D317" s="169"/>
      <c r="E317" s="169"/>
      <c r="F317" s="12"/>
      <c r="G317" s="232"/>
      <c r="H317" s="232"/>
      <c r="I317" s="232"/>
      <c r="J317" s="279">
        <f t="shared" ref="J317:L323" si="92">J318</f>
        <v>485.1</v>
      </c>
      <c r="K317" s="279">
        <f t="shared" si="92"/>
        <v>0</v>
      </c>
      <c r="L317" s="279">
        <f t="shared" si="92"/>
        <v>0</v>
      </c>
    </row>
    <row r="318" spans="1:12" ht="30.75" customHeight="1">
      <c r="A318" s="146" t="s">
        <v>502</v>
      </c>
      <c r="B318" s="169" t="s">
        <v>116</v>
      </c>
      <c r="C318" s="169" t="s">
        <v>8</v>
      </c>
      <c r="D318" s="169" t="s">
        <v>75</v>
      </c>
      <c r="E318" s="169"/>
      <c r="F318" s="12"/>
      <c r="G318" s="232"/>
      <c r="H318" s="232"/>
      <c r="I318" s="232"/>
      <c r="J318" s="279">
        <f t="shared" si="92"/>
        <v>485.1</v>
      </c>
      <c r="K318" s="279">
        <f t="shared" si="92"/>
        <v>0</v>
      </c>
      <c r="L318" s="279">
        <f t="shared" si="92"/>
        <v>0</v>
      </c>
    </row>
    <row r="319" spans="1:12" ht="56.25" customHeight="1">
      <c r="A319" s="146" t="s">
        <v>503</v>
      </c>
      <c r="B319" s="169" t="s">
        <v>116</v>
      </c>
      <c r="C319" s="169" t="s">
        <v>8</v>
      </c>
      <c r="D319" s="169" t="s">
        <v>75</v>
      </c>
      <c r="E319" s="169" t="s">
        <v>504</v>
      </c>
      <c r="F319" s="12"/>
      <c r="G319" s="232"/>
      <c r="H319" s="232"/>
      <c r="I319" s="232"/>
      <c r="J319" s="279">
        <f t="shared" si="92"/>
        <v>485.1</v>
      </c>
      <c r="K319" s="279">
        <f t="shared" si="92"/>
        <v>0</v>
      </c>
      <c r="L319" s="279">
        <f t="shared" si="92"/>
        <v>0</v>
      </c>
    </row>
    <row r="320" spans="1:12" ht="24" customHeight="1">
      <c r="A320" s="146" t="s">
        <v>93</v>
      </c>
      <c r="B320" s="169" t="s">
        <v>116</v>
      </c>
      <c r="C320" s="169" t="s">
        <v>8</v>
      </c>
      <c r="D320" s="169" t="s">
        <v>75</v>
      </c>
      <c r="E320" s="169" t="s">
        <v>504</v>
      </c>
      <c r="F320" s="12" t="s">
        <v>229</v>
      </c>
      <c r="G320" s="232"/>
      <c r="H320" s="232"/>
      <c r="I320" s="232"/>
      <c r="J320" s="279">
        <f t="shared" si="92"/>
        <v>485.1</v>
      </c>
      <c r="K320" s="279">
        <f t="shared" si="92"/>
        <v>0</v>
      </c>
      <c r="L320" s="279">
        <f t="shared" si="92"/>
        <v>0</v>
      </c>
    </row>
    <row r="321" spans="1:12" ht="69.75" customHeight="1">
      <c r="A321" s="146" t="s">
        <v>557</v>
      </c>
      <c r="B321" s="169" t="s">
        <v>116</v>
      </c>
      <c r="C321" s="169" t="s">
        <v>8</v>
      </c>
      <c r="D321" s="169" t="s">
        <v>75</v>
      </c>
      <c r="E321" s="169" t="s">
        <v>504</v>
      </c>
      <c r="F321" s="12" t="s">
        <v>558</v>
      </c>
      <c r="G321" s="232"/>
      <c r="H321" s="232"/>
      <c r="I321" s="232"/>
      <c r="J321" s="279">
        <f t="shared" si="92"/>
        <v>485.1</v>
      </c>
      <c r="K321" s="279">
        <f t="shared" si="92"/>
        <v>0</v>
      </c>
      <c r="L321" s="279">
        <f t="shared" si="92"/>
        <v>0</v>
      </c>
    </row>
    <row r="322" spans="1:12" ht="18" customHeight="1">
      <c r="A322" s="231" t="s">
        <v>108</v>
      </c>
      <c r="B322" s="169" t="s">
        <v>116</v>
      </c>
      <c r="C322" s="169" t="s">
        <v>8</v>
      </c>
      <c r="D322" s="169" t="s">
        <v>75</v>
      </c>
      <c r="E322" s="169" t="s">
        <v>504</v>
      </c>
      <c r="F322" s="12" t="s">
        <v>558</v>
      </c>
      <c r="G322" s="232" t="s">
        <v>82</v>
      </c>
      <c r="H322" s="232"/>
      <c r="I322" s="232"/>
      <c r="J322" s="279">
        <f t="shared" si="92"/>
        <v>485.1</v>
      </c>
      <c r="K322" s="279">
        <f t="shared" si="92"/>
        <v>0</v>
      </c>
      <c r="L322" s="279">
        <f t="shared" si="92"/>
        <v>0</v>
      </c>
    </row>
    <row r="323" spans="1:12" ht="18" customHeight="1">
      <c r="A323" s="231" t="s">
        <v>109</v>
      </c>
      <c r="B323" s="169" t="s">
        <v>116</v>
      </c>
      <c r="C323" s="169" t="s">
        <v>8</v>
      </c>
      <c r="D323" s="169" t="s">
        <v>75</v>
      </c>
      <c r="E323" s="169" t="s">
        <v>504</v>
      </c>
      <c r="F323" s="12" t="s">
        <v>558</v>
      </c>
      <c r="G323" s="232" t="s">
        <v>82</v>
      </c>
      <c r="H323" s="232" t="s">
        <v>98</v>
      </c>
      <c r="I323" s="232"/>
      <c r="J323" s="279">
        <f t="shared" si="92"/>
        <v>485.1</v>
      </c>
      <c r="K323" s="279">
        <f t="shared" si="92"/>
        <v>0</v>
      </c>
      <c r="L323" s="279">
        <f t="shared" si="92"/>
        <v>0</v>
      </c>
    </row>
    <row r="324" spans="1:12" ht="23.25" customHeight="1">
      <c r="A324" s="231" t="s">
        <v>312</v>
      </c>
      <c r="B324" s="169" t="s">
        <v>116</v>
      </c>
      <c r="C324" s="169" t="s">
        <v>8</v>
      </c>
      <c r="D324" s="169" t="s">
        <v>75</v>
      </c>
      <c r="E324" s="169" t="s">
        <v>504</v>
      </c>
      <c r="F324" s="12" t="s">
        <v>558</v>
      </c>
      <c r="G324" s="232" t="s">
        <v>82</v>
      </c>
      <c r="H324" s="232" t="s">
        <v>98</v>
      </c>
      <c r="I324" s="232" t="s">
        <v>73</v>
      </c>
      <c r="J324" s="279">
        <f>'Приложение 3'!J132</f>
        <v>485.1</v>
      </c>
      <c r="K324" s="279">
        <f>'Приложение 3'!K132</f>
        <v>0</v>
      </c>
      <c r="L324" s="279">
        <f>'Приложение 3'!L132</f>
        <v>0</v>
      </c>
    </row>
    <row r="325" spans="1:12" ht="22.5">
      <c r="A325" s="231" t="s">
        <v>110</v>
      </c>
      <c r="B325" s="287" t="s">
        <v>116</v>
      </c>
      <c r="C325" s="287" t="s">
        <v>11</v>
      </c>
      <c r="D325" s="287"/>
      <c r="E325" s="287"/>
      <c r="F325" s="288"/>
      <c r="G325" s="232"/>
      <c r="H325" s="232"/>
      <c r="I325" s="232"/>
      <c r="J325" s="279">
        <f>J326</f>
        <v>1058.9000000000001</v>
      </c>
      <c r="K325" s="279">
        <f t="shared" ref="K325:L325" si="93">K326</f>
        <v>805.3</v>
      </c>
      <c r="L325" s="279">
        <f t="shared" si="93"/>
        <v>1135.5</v>
      </c>
    </row>
    <row r="326" spans="1:12" ht="45">
      <c r="A326" s="231" t="s">
        <v>111</v>
      </c>
      <c r="B326" s="287" t="s">
        <v>116</v>
      </c>
      <c r="C326" s="287" t="s">
        <v>11</v>
      </c>
      <c r="D326" s="287" t="s">
        <v>75</v>
      </c>
      <c r="E326" s="287"/>
      <c r="F326" s="288"/>
      <c r="G326" s="232"/>
      <c r="H326" s="232"/>
      <c r="I326" s="232"/>
      <c r="J326" s="279">
        <f>J327+J333+J339</f>
        <v>1058.9000000000001</v>
      </c>
      <c r="K326" s="279">
        <f t="shared" ref="K326:L326" si="94">K327+K333+K339</f>
        <v>805.3</v>
      </c>
      <c r="L326" s="279">
        <f t="shared" si="94"/>
        <v>1135.5</v>
      </c>
    </row>
    <row r="327" spans="1:12" ht="243.75" customHeight="1">
      <c r="A327" s="231" t="s">
        <v>55</v>
      </c>
      <c r="B327" s="287" t="s">
        <v>116</v>
      </c>
      <c r="C327" s="287" t="s">
        <v>11</v>
      </c>
      <c r="D327" s="287" t="s">
        <v>75</v>
      </c>
      <c r="E327" s="287" t="s">
        <v>260</v>
      </c>
      <c r="F327" s="288"/>
      <c r="G327" s="232"/>
      <c r="H327" s="232"/>
      <c r="I327" s="232"/>
      <c r="J327" s="279">
        <f>J328</f>
        <v>20.7</v>
      </c>
      <c r="K327" s="279">
        <f t="shared" ref="K327:L331" si="95">K328</f>
        <v>82</v>
      </c>
      <c r="L327" s="279">
        <f t="shared" si="95"/>
        <v>142.80000000000001</v>
      </c>
    </row>
    <row r="328" spans="1:12" ht="22.5">
      <c r="A328" s="231" t="s">
        <v>112</v>
      </c>
      <c r="B328" s="287" t="s">
        <v>116</v>
      </c>
      <c r="C328" s="287" t="s">
        <v>11</v>
      </c>
      <c r="D328" s="287" t="s">
        <v>75</v>
      </c>
      <c r="E328" s="287" t="s">
        <v>260</v>
      </c>
      <c r="F328" s="288" t="s">
        <v>232</v>
      </c>
      <c r="G328" s="232"/>
      <c r="H328" s="232"/>
      <c r="I328" s="232"/>
      <c r="J328" s="279">
        <f>J329</f>
        <v>20.7</v>
      </c>
      <c r="K328" s="279">
        <f t="shared" si="95"/>
        <v>82</v>
      </c>
      <c r="L328" s="279">
        <f t="shared" si="95"/>
        <v>142.80000000000001</v>
      </c>
    </row>
    <row r="329" spans="1:12">
      <c r="A329" s="231" t="s">
        <v>113</v>
      </c>
      <c r="B329" s="287" t="s">
        <v>116</v>
      </c>
      <c r="C329" s="287" t="s">
        <v>11</v>
      </c>
      <c r="D329" s="287" t="s">
        <v>75</v>
      </c>
      <c r="E329" s="287" t="s">
        <v>260</v>
      </c>
      <c r="F329" s="288" t="s">
        <v>233</v>
      </c>
      <c r="G329" s="232"/>
      <c r="H329" s="232"/>
      <c r="I329" s="232"/>
      <c r="J329" s="279">
        <f>J330</f>
        <v>20.7</v>
      </c>
      <c r="K329" s="279">
        <f t="shared" si="95"/>
        <v>82</v>
      </c>
      <c r="L329" s="279">
        <f t="shared" si="95"/>
        <v>142.80000000000001</v>
      </c>
    </row>
    <row r="330" spans="1:12">
      <c r="A330" s="231" t="s">
        <v>108</v>
      </c>
      <c r="B330" s="287" t="s">
        <v>116</v>
      </c>
      <c r="C330" s="287" t="s">
        <v>11</v>
      </c>
      <c r="D330" s="287" t="s">
        <v>75</v>
      </c>
      <c r="E330" s="287" t="s">
        <v>260</v>
      </c>
      <c r="F330" s="288" t="s">
        <v>233</v>
      </c>
      <c r="G330" s="232" t="s">
        <v>82</v>
      </c>
      <c r="H330" s="232"/>
      <c r="I330" s="232"/>
      <c r="J330" s="279">
        <f>J331</f>
        <v>20.7</v>
      </c>
      <c r="K330" s="279">
        <f t="shared" si="95"/>
        <v>82</v>
      </c>
      <c r="L330" s="279">
        <f t="shared" si="95"/>
        <v>142.80000000000001</v>
      </c>
    </row>
    <row r="331" spans="1:12">
      <c r="A331" s="231" t="s">
        <v>109</v>
      </c>
      <c r="B331" s="287" t="s">
        <v>116</v>
      </c>
      <c r="C331" s="287" t="s">
        <v>11</v>
      </c>
      <c r="D331" s="287" t="s">
        <v>75</v>
      </c>
      <c r="E331" s="287" t="s">
        <v>260</v>
      </c>
      <c r="F331" s="288" t="s">
        <v>233</v>
      </c>
      <c r="G331" s="232" t="s">
        <v>82</v>
      </c>
      <c r="H331" s="232" t="s">
        <v>98</v>
      </c>
      <c r="I331" s="232"/>
      <c r="J331" s="279">
        <f>J332</f>
        <v>20.7</v>
      </c>
      <c r="K331" s="279">
        <f t="shared" si="95"/>
        <v>82</v>
      </c>
      <c r="L331" s="279">
        <f t="shared" si="95"/>
        <v>142.80000000000001</v>
      </c>
    </row>
    <row r="332" spans="1:12" ht="33.75">
      <c r="A332" s="231" t="s">
        <v>312</v>
      </c>
      <c r="B332" s="287" t="s">
        <v>116</v>
      </c>
      <c r="C332" s="287" t="s">
        <v>11</v>
      </c>
      <c r="D332" s="287" t="s">
        <v>75</v>
      </c>
      <c r="E332" s="287" t="s">
        <v>260</v>
      </c>
      <c r="F332" s="288" t="s">
        <v>233</v>
      </c>
      <c r="G332" s="232" t="s">
        <v>82</v>
      </c>
      <c r="H332" s="232" t="s">
        <v>98</v>
      </c>
      <c r="I332" s="232" t="s">
        <v>73</v>
      </c>
      <c r="J332" s="279">
        <f>'Приложение 3'!J137</f>
        <v>20.7</v>
      </c>
      <c r="K332" s="279">
        <f>'Приложение 3'!K137</f>
        <v>82</v>
      </c>
      <c r="L332" s="279">
        <f>'Приложение 3'!L137</f>
        <v>142.80000000000001</v>
      </c>
    </row>
    <row r="333" spans="1:12" ht="195.75" customHeight="1">
      <c r="A333" s="231" t="s">
        <v>394</v>
      </c>
      <c r="B333" s="287" t="s">
        <v>116</v>
      </c>
      <c r="C333" s="287" t="s">
        <v>11</v>
      </c>
      <c r="D333" s="287" t="s">
        <v>75</v>
      </c>
      <c r="E333" s="287" t="s">
        <v>261</v>
      </c>
      <c r="F333" s="288"/>
      <c r="G333" s="232"/>
      <c r="H333" s="232"/>
      <c r="I333" s="232"/>
      <c r="J333" s="235">
        <f>J334</f>
        <v>449.8</v>
      </c>
      <c r="K333" s="235">
        <f t="shared" ref="K333:L337" si="96">K334</f>
        <v>346</v>
      </c>
      <c r="L333" s="235">
        <f t="shared" si="96"/>
        <v>517.20000000000005</v>
      </c>
    </row>
    <row r="334" spans="1:12" ht="22.5">
      <c r="A334" s="231" t="s">
        <v>112</v>
      </c>
      <c r="B334" s="287" t="s">
        <v>116</v>
      </c>
      <c r="C334" s="287" t="s">
        <v>11</v>
      </c>
      <c r="D334" s="287" t="s">
        <v>75</v>
      </c>
      <c r="E334" s="287" t="s">
        <v>261</v>
      </c>
      <c r="F334" s="288" t="s">
        <v>232</v>
      </c>
      <c r="G334" s="232"/>
      <c r="H334" s="232"/>
      <c r="I334" s="232"/>
      <c r="J334" s="235">
        <f>J335</f>
        <v>449.8</v>
      </c>
      <c r="K334" s="235">
        <f t="shared" si="96"/>
        <v>346</v>
      </c>
      <c r="L334" s="235">
        <f t="shared" si="96"/>
        <v>517.20000000000005</v>
      </c>
    </row>
    <row r="335" spans="1:12" ht="22.5">
      <c r="A335" s="231" t="s">
        <v>132</v>
      </c>
      <c r="B335" s="287" t="s">
        <v>116</v>
      </c>
      <c r="C335" s="287" t="s">
        <v>11</v>
      </c>
      <c r="D335" s="287" t="s">
        <v>75</v>
      </c>
      <c r="E335" s="287" t="s">
        <v>261</v>
      </c>
      <c r="F335" s="288" t="s">
        <v>236</v>
      </c>
      <c r="G335" s="232"/>
      <c r="H335" s="232"/>
      <c r="I335" s="232"/>
      <c r="J335" s="235">
        <f>J336</f>
        <v>449.8</v>
      </c>
      <c r="K335" s="235">
        <f t="shared" si="96"/>
        <v>346</v>
      </c>
      <c r="L335" s="235">
        <f t="shared" si="96"/>
        <v>517.20000000000005</v>
      </c>
    </row>
    <row r="336" spans="1:12">
      <c r="A336" s="231" t="s">
        <v>129</v>
      </c>
      <c r="B336" s="287" t="s">
        <v>116</v>
      </c>
      <c r="C336" s="287" t="s">
        <v>11</v>
      </c>
      <c r="D336" s="287" t="s">
        <v>75</v>
      </c>
      <c r="E336" s="287" t="s">
        <v>261</v>
      </c>
      <c r="F336" s="288" t="s">
        <v>236</v>
      </c>
      <c r="G336" s="232" t="s">
        <v>17</v>
      </c>
      <c r="H336" s="232"/>
      <c r="I336" s="232"/>
      <c r="J336" s="235">
        <f>J337</f>
        <v>449.8</v>
      </c>
      <c r="K336" s="235">
        <f t="shared" si="96"/>
        <v>346</v>
      </c>
      <c r="L336" s="235">
        <f t="shared" si="96"/>
        <v>517.20000000000005</v>
      </c>
    </row>
    <row r="337" spans="1:12">
      <c r="A337" s="231" t="s">
        <v>133</v>
      </c>
      <c r="B337" s="287" t="s">
        <v>116</v>
      </c>
      <c r="C337" s="287" t="s">
        <v>11</v>
      </c>
      <c r="D337" s="287" t="s">
        <v>75</v>
      </c>
      <c r="E337" s="287" t="s">
        <v>261</v>
      </c>
      <c r="F337" s="288" t="s">
        <v>236</v>
      </c>
      <c r="G337" s="232" t="s">
        <v>17</v>
      </c>
      <c r="H337" s="232" t="s">
        <v>106</v>
      </c>
      <c r="I337" s="232"/>
      <c r="J337" s="235">
        <f>J338</f>
        <v>449.8</v>
      </c>
      <c r="K337" s="235">
        <f t="shared" si="96"/>
        <v>346</v>
      </c>
      <c r="L337" s="235">
        <f t="shared" si="96"/>
        <v>517.20000000000005</v>
      </c>
    </row>
    <row r="338" spans="1:12" ht="33.75">
      <c r="A338" s="231" t="s">
        <v>312</v>
      </c>
      <c r="B338" s="287" t="s">
        <v>116</v>
      </c>
      <c r="C338" s="287" t="s">
        <v>11</v>
      </c>
      <c r="D338" s="287" t="s">
        <v>75</v>
      </c>
      <c r="E338" s="287" t="s">
        <v>261</v>
      </c>
      <c r="F338" s="288" t="s">
        <v>236</v>
      </c>
      <c r="G338" s="232" t="s">
        <v>17</v>
      </c>
      <c r="H338" s="232" t="s">
        <v>106</v>
      </c>
      <c r="I338" s="232" t="s">
        <v>73</v>
      </c>
      <c r="J338" s="279">
        <f>'Приложение 3'!J229</f>
        <v>449.8</v>
      </c>
      <c r="K338" s="279">
        <f>'Приложение 3'!K229</f>
        <v>346</v>
      </c>
      <c r="L338" s="279">
        <f>'Приложение 3'!L229</f>
        <v>517.20000000000005</v>
      </c>
    </row>
    <row r="339" spans="1:12" ht="210.75" customHeight="1">
      <c r="A339" s="231" t="s">
        <v>395</v>
      </c>
      <c r="B339" s="287" t="s">
        <v>116</v>
      </c>
      <c r="C339" s="287" t="s">
        <v>11</v>
      </c>
      <c r="D339" s="287" t="s">
        <v>75</v>
      </c>
      <c r="E339" s="287" t="s">
        <v>262</v>
      </c>
      <c r="F339" s="288"/>
      <c r="G339" s="232"/>
      <c r="H339" s="232"/>
      <c r="I339" s="232"/>
      <c r="J339" s="235">
        <f>J340</f>
        <v>588.4</v>
      </c>
      <c r="K339" s="235">
        <f t="shared" ref="K339:L343" si="97">K340</f>
        <v>377.3</v>
      </c>
      <c r="L339" s="235">
        <f t="shared" si="97"/>
        <v>475.5</v>
      </c>
    </row>
    <row r="340" spans="1:12" ht="22.5">
      <c r="A340" s="231" t="s">
        <v>112</v>
      </c>
      <c r="B340" s="287" t="s">
        <v>116</v>
      </c>
      <c r="C340" s="287" t="s">
        <v>11</v>
      </c>
      <c r="D340" s="287" t="s">
        <v>75</v>
      </c>
      <c r="E340" s="287" t="s">
        <v>262</v>
      </c>
      <c r="F340" s="288" t="s">
        <v>232</v>
      </c>
      <c r="G340" s="232"/>
      <c r="H340" s="232"/>
      <c r="I340" s="232"/>
      <c r="J340" s="235">
        <f>J341</f>
        <v>588.4</v>
      </c>
      <c r="K340" s="235">
        <f t="shared" si="97"/>
        <v>377.3</v>
      </c>
      <c r="L340" s="235">
        <f t="shared" si="97"/>
        <v>475.5</v>
      </c>
    </row>
    <row r="341" spans="1:12">
      <c r="A341" s="231" t="s">
        <v>113</v>
      </c>
      <c r="B341" s="287" t="s">
        <v>116</v>
      </c>
      <c r="C341" s="287" t="s">
        <v>11</v>
      </c>
      <c r="D341" s="287" t="s">
        <v>75</v>
      </c>
      <c r="E341" s="287" t="s">
        <v>262</v>
      </c>
      <c r="F341" s="288" t="s">
        <v>233</v>
      </c>
      <c r="G341" s="232"/>
      <c r="H341" s="232"/>
      <c r="I341" s="232"/>
      <c r="J341" s="235">
        <f>J342</f>
        <v>588.4</v>
      </c>
      <c r="K341" s="235">
        <f t="shared" si="97"/>
        <v>377.3</v>
      </c>
      <c r="L341" s="235">
        <f t="shared" si="97"/>
        <v>475.5</v>
      </c>
    </row>
    <row r="342" spans="1:12">
      <c r="A342" s="231" t="s">
        <v>108</v>
      </c>
      <c r="B342" s="287" t="s">
        <v>116</v>
      </c>
      <c r="C342" s="287" t="s">
        <v>11</v>
      </c>
      <c r="D342" s="287" t="s">
        <v>75</v>
      </c>
      <c r="E342" s="287" t="s">
        <v>262</v>
      </c>
      <c r="F342" s="288" t="s">
        <v>233</v>
      </c>
      <c r="G342" s="232" t="s">
        <v>82</v>
      </c>
      <c r="H342" s="232"/>
      <c r="I342" s="232"/>
      <c r="J342" s="235">
        <f>J343</f>
        <v>588.4</v>
      </c>
      <c r="K342" s="235">
        <f t="shared" si="97"/>
        <v>377.3</v>
      </c>
      <c r="L342" s="235">
        <f t="shared" si="97"/>
        <v>475.5</v>
      </c>
    </row>
    <row r="343" spans="1:12">
      <c r="A343" s="231" t="s">
        <v>109</v>
      </c>
      <c r="B343" s="287" t="s">
        <v>116</v>
      </c>
      <c r="C343" s="287" t="s">
        <v>11</v>
      </c>
      <c r="D343" s="287" t="s">
        <v>75</v>
      </c>
      <c r="E343" s="287" t="s">
        <v>262</v>
      </c>
      <c r="F343" s="288" t="s">
        <v>233</v>
      </c>
      <c r="G343" s="232" t="s">
        <v>82</v>
      </c>
      <c r="H343" s="232" t="s">
        <v>98</v>
      </c>
      <c r="I343" s="232"/>
      <c r="J343" s="235">
        <f>J344</f>
        <v>588.4</v>
      </c>
      <c r="K343" s="235">
        <f t="shared" si="97"/>
        <v>377.3</v>
      </c>
      <c r="L343" s="235">
        <f t="shared" si="97"/>
        <v>475.5</v>
      </c>
    </row>
    <row r="344" spans="1:12" ht="33.75">
      <c r="A344" s="231" t="s">
        <v>312</v>
      </c>
      <c r="B344" s="287" t="s">
        <v>116</v>
      </c>
      <c r="C344" s="287" t="s">
        <v>11</v>
      </c>
      <c r="D344" s="287" t="s">
        <v>75</v>
      </c>
      <c r="E344" s="287" t="s">
        <v>262</v>
      </c>
      <c r="F344" s="288" t="s">
        <v>233</v>
      </c>
      <c r="G344" s="232" t="s">
        <v>82</v>
      </c>
      <c r="H344" s="232" t="s">
        <v>98</v>
      </c>
      <c r="I344" s="232" t="s">
        <v>73</v>
      </c>
      <c r="J344" s="279">
        <f>'Приложение 3'!J140</f>
        <v>588.4</v>
      </c>
      <c r="K344" s="279">
        <f>'Приложение 3'!K140</f>
        <v>377.3</v>
      </c>
      <c r="L344" s="279">
        <f>'Приложение 3'!L140</f>
        <v>475.5</v>
      </c>
    </row>
    <row r="345" spans="1:12" ht="45">
      <c r="A345" s="231" t="s">
        <v>121</v>
      </c>
      <c r="B345" s="289" t="s">
        <v>104</v>
      </c>
      <c r="C345" s="289" t="s">
        <v>258</v>
      </c>
      <c r="D345" s="289"/>
      <c r="E345" s="289"/>
      <c r="F345" s="290"/>
      <c r="G345" s="232"/>
      <c r="H345" s="232"/>
      <c r="I345" s="232"/>
      <c r="J345" s="279">
        <f>J353+J346</f>
        <v>25749.3</v>
      </c>
      <c r="K345" s="279">
        <f t="shared" ref="K345:L345" si="98">K353+K346</f>
        <v>16108.7</v>
      </c>
      <c r="L345" s="279">
        <f t="shared" si="98"/>
        <v>16593.400000000001</v>
      </c>
    </row>
    <row r="346" spans="1:12" ht="63.75">
      <c r="A346" s="165" t="s">
        <v>546</v>
      </c>
      <c r="B346" s="289" t="s">
        <v>104</v>
      </c>
      <c r="C346" s="289" t="s">
        <v>258</v>
      </c>
      <c r="D346" s="289" t="s">
        <v>77</v>
      </c>
      <c r="E346" s="289"/>
      <c r="F346" s="290"/>
      <c r="G346" s="232"/>
      <c r="H346" s="232"/>
      <c r="I346" s="232"/>
      <c r="J346" s="279">
        <f t="shared" ref="J346:L351" si="99">J347</f>
        <v>960</v>
      </c>
      <c r="K346" s="279">
        <f t="shared" si="99"/>
        <v>0</v>
      </c>
      <c r="L346" s="279">
        <f t="shared" si="99"/>
        <v>0</v>
      </c>
    </row>
    <row r="347" spans="1:12" ht="25.5">
      <c r="A347" s="165" t="s">
        <v>544</v>
      </c>
      <c r="B347" s="289" t="s">
        <v>104</v>
      </c>
      <c r="C347" s="289" t="s">
        <v>258</v>
      </c>
      <c r="D347" s="289" t="s">
        <v>77</v>
      </c>
      <c r="E347" s="169" t="s">
        <v>545</v>
      </c>
      <c r="F347" s="290"/>
      <c r="G347" s="232"/>
      <c r="H347" s="232"/>
      <c r="I347" s="232"/>
      <c r="J347" s="279">
        <f t="shared" si="99"/>
        <v>960</v>
      </c>
      <c r="K347" s="279">
        <f t="shared" si="99"/>
        <v>0</v>
      </c>
      <c r="L347" s="279">
        <f t="shared" si="99"/>
        <v>0</v>
      </c>
    </row>
    <row r="348" spans="1:12" ht="33.75">
      <c r="A348" s="231" t="s">
        <v>86</v>
      </c>
      <c r="B348" s="289" t="s">
        <v>104</v>
      </c>
      <c r="C348" s="289" t="s">
        <v>258</v>
      </c>
      <c r="D348" s="289" t="s">
        <v>77</v>
      </c>
      <c r="E348" s="169" t="s">
        <v>545</v>
      </c>
      <c r="F348" s="290" t="s">
        <v>227</v>
      </c>
      <c r="G348" s="232"/>
      <c r="H348" s="232"/>
      <c r="I348" s="232"/>
      <c r="J348" s="279">
        <f t="shared" si="99"/>
        <v>960</v>
      </c>
      <c r="K348" s="279">
        <f t="shared" si="99"/>
        <v>0</v>
      </c>
      <c r="L348" s="279">
        <f t="shared" si="99"/>
        <v>0</v>
      </c>
    </row>
    <row r="349" spans="1:12" ht="33.75">
      <c r="A349" s="231" t="s">
        <v>87</v>
      </c>
      <c r="B349" s="289" t="s">
        <v>104</v>
      </c>
      <c r="C349" s="289" t="s">
        <v>258</v>
      </c>
      <c r="D349" s="289" t="s">
        <v>77</v>
      </c>
      <c r="E349" s="169" t="s">
        <v>545</v>
      </c>
      <c r="F349" s="290" t="s">
        <v>228</v>
      </c>
      <c r="G349" s="232"/>
      <c r="H349" s="232"/>
      <c r="I349" s="232"/>
      <c r="J349" s="279">
        <f t="shared" si="99"/>
        <v>960</v>
      </c>
      <c r="K349" s="279">
        <f t="shared" si="99"/>
        <v>0</v>
      </c>
      <c r="L349" s="279">
        <f t="shared" si="99"/>
        <v>0</v>
      </c>
    </row>
    <row r="350" spans="1:12">
      <c r="A350" s="231" t="s">
        <v>108</v>
      </c>
      <c r="B350" s="289" t="s">
        <v>104</v>
      </c>
      <c r="C350" s="289" t="s">
        <v>258</v>
      </c>
      <c r="D350" s="289" t="s">
        <v>77</v>
      </c>
      <c r="E350" s="169" t="s">
        <v>545</v>
      </c>
      <c r="F350" s="290" t="s">
        <v>228</v>
      </c>
      <c r="G350" s="232" t="s">
        <v>82</v>
      </c>
      <c r="H350" s="232"/>
      <c r="I350" s="232"/>
      <c r="J350" s="279">
        <f t="shared" si="99"/>
        <v>960</v>
      </c>
      <c r="K350" s="279">
        <f t="shared" si="99"/>
        <v>0</v>
      </c>
      <c r="L350" s="279">
        <f t="shared" si="99"/>
        <v>0</v>
      </c>
    </row>
    <row r="351" spans="1:12">
      <c r="A351" s="231" t="s">
        <v>115</v>
      </c>
      <c r="B351" s="289" t="s">
        <v>104</v>
      </c>
      <c r="C351" s="289" t="s">
        <v>258</v>
      </c>
      <c r="D351" s="289" t="s">
        <v>77</v>
      </c>
      <c r="E351" s="169" t="s">
        <v>545</v>
      </c>
      <c r="F351" s="290" t="s">
        <v>228</v>
      </c>
      <c r="G351" s="232" t="s">
        <v>82</v>
      </c>
      <c r="H351" s="232" t="s">
        <v>116</v>
      </c>
      <c r="I351" s="232"/>
      <c r="J351" s="279">
        <f t="shared" si="99"/>
        <v>960</v>
      </c>
      <c r="K351" s="279">
        <f t="shared" si="99"/>
        <v>0</v>
      </c>
      <c r="L351" s="279">
        <f t="shared" si="99"/>
        <v>0</v>
      </c>
    </row>
    <row r="352" spans="1:12" ht="33.75">
      <c r="A352" s="231" t="s">
        <v>312</v>
      </c>
      <c r="B352" s="289" t="s">
        <v>104</v>
      </c>
      <c r="C352" s="289" t="s">
        <v>258</v>
      </c>
      <c r="D352" s="289" t="s">
        <v>77</v>
      </c>
      <c r="E352" s="169" t="s">
        <v>545</v>
      </c>
      <c r="F352" s="290" t="s">
        <v>228</v>
      </c>
      <c r="G352" s="232" t="s">
        <v>82</v>
      </c>
      <c r="H352" s="232" t="s">
        <v>116</v>
      </c>
      <c r="I352" s="232" t="s">
        <v>73</v>
      </c>
      <c r="J352" s="279">
        <f>'Приложение 3'!J163</f>
        <v>960</v>
      </c>
      <c r="K352" s="279">
        <f>'Приложение 3'!K163</f>
        <v>0</v>
      </c>
      <c r="L352" s="279">
        <f>'Приложение 3'!L163</f>
        <v>0</v>
      </c>
    </row>
    <row r="353" spans="1:12" ht="33" customHeight="1">
      <c r="A353" s="231" t="s">
        <v>122</v>
      </c>
      <c r="B353" s="289" t="s">
        <v>104</v>
      </c>
      <c r="C353" s="289" t="s">
        <v>258</v>
      </c>
      <c r="D353" s="289" t="s">
        <v>106</v>
      </c>
      <c r="E353" s="289"/>
      <c r="F353" s="290"/>
      <c r="G353" s="232"/>
      <c r="H353" s="232"/>
      <c r="I353" s="232"/>
      <c r="J353" s="279">
        <f>J354+J372+J366+J360</f>
        <v>24789.3</v>
      </c>
      <c r="K353" s="279">
        <f t="shared" ref="K353:L353" si="100">K354+K372+K366+K360</f>
        <v>16108.7</v>
      </c>
      <c r="L353" s="279">
        <f t="shared" si="100"/>
        <v>16593.400000000001</v>
      </c>
    </row>
    <row r="354" spans="1:12" ht="45">
      <c r="A354" s="231" t="s">
        <v>123</v>
      </c>
      <c r="B354" s="289" t="s">
        <v>104</v>
      </c>
      <c r="C354" s="289" t="s">
        <v>258</v>
      </c>
      <c r="D354" s="289" t="s">
        <v>106</v>
      </c>
      <c r="E354" s="289" t="s">
        <v>266</v>
      </c>
      <c r="F354" s="290"/>
      <c r="G354" s="232"/>
      <c r="H354" s="232"/>
      <c r="I354" s="232"/>
      <c r="J354" s="235">
        <f>J355</f>
        <v>6938.4</v>
      </c>
      <c r="K354" s="235">
        <f t="shared" ref="K354:L358" si="101">K355</f>
        <v>6895.7</v>
      </c>
      <c r="L354" s="235">
        <f t="shared" si="101"/>
        <v>10663.7</v>
      </c>
    </row>
    <row r="355" spans="1:12" ht="33.75">
      <c r="A355" s="231" t="s">
        <v>86</v>
      </c>
      <c r="B355" s="289" t="s">
        <v>104</v>
      </c>
      <c r="C355" s="289" t="s">
        <v>258</v>
      </c>
      <c r="D355" s="289" t="s">
        <v>106</v>
      </c>
      <c r="E355" s="289" t="s">
        <v>266</v>
      </c>
      <c r="F355" s="290" t="s">
        <v>227</v>
      </c>
      <c r="G355" s="232"/>
      <c r="H355" s="232"/>
      <c r="I355" s="232"/>
      <c r="J355" s="235">
        <f>J356</f>
        <v>6938.4</v>
      </c>
      <c r="K355" s="235">
        <f t="shared" si="101"/>
        <v>6895.7</v>
      </c>
      <c r="L355" s="235">
        <f t="shared" si="101"/>
        <v>10663.7</v>
      </c>
    </row>
    <row r="356" spans="1:12" ht="33.75">
      <c r="A356" s="231" t="s">
        <v>87</v>
      </c>
      <c r="B356" s="289" t="s">
        <v>104</v>
      </c>
      <c r="C356" s="289" t="s">
        <v>258</v>
      </c>
      <c r="D356" s="289" t="s">
        <v>106</v>
      </c>
      <c r="E356" s="289" t="s">
        <v>266</v>
      </c>
      <c r="F356" s="290" t="s">
        <v>228</v>
      </c>
      <c r="G356" s="232"/>
      <c r="H356" s="232"/>
      <c r="I356" s="232"/>
      <c r="J356" s="235">
        <f>J357</f>
        <v>6938.4</v>
      </c>
      <c r="K356" s="235">
        <f t="shared" si="101"/>
        <v>6895.7</v>
      </c>
      <c r="L356" s="235">
        <f t="shared" si="101"/>
        <v>10663.7</v>
      </c>
    </row>
    <row r="357" spans="1:12">
      <c r="A357" s="231" t="s">
        <v>108</v>
      </c>
      <c r="B357" s="289" t="s">
        <v>104</v>
      </c>
      <c r="C357" s="289" t="s">
        <v>258</v>
      </c>
      <c r="D357" s="289" t="s">
        <v>106</v>
      </c>
      <c r="E357" s="289" t="s">
        <v>266</v>
      </c>
      <c r="F357" s="290" t="s">
        <v>228</v>
      </c>
      <c r="G357" s="232" t="s">
        <v>82</v>
      </c>
      <c r="H357" s="232"/>
      <c r="I357" s="232"/>
      <c r="J357" s="235">
        <f>J358</f>
        <v>6938.4</v>
      </c>
      <c r="K357" s="235">
        <f t="shared" si="101"/>
        <v>6895.7</v>
      </c>
      <c r="L357" s="235">
        <f t="shared" si="101"/>
        <v>10663.7</v>
      </c>
    </row>
    <row r="358" spans="1:12">
      <c r="A358" s="231" t="s">
        <v>115</v>
      </c>
      <c r="B358" s="289" t="s">
        <v>104</v>
      </c>
      <c r="C358" s="289" t="s">
        <v>258</v>
      </c>
      <c r="D358" s="289" t="s">
        <v>106</v>
      </c>
      <c r="E358" s="289" t="s">
        <v>266</v>
      </c>
      <c r="F358" s="290" t="s">
        <v>228</v>
      </c>
      <c r="G358" s="232" t="s">
        <v>82</v>
      </c>
      <c r="H358" s="232" t="s">
        <v>116</v>
      </c>
      <c r="I358" s="232"/>
      <c r="J358" s="235">
        <f>J359</f>
        <v>6938.4</v>
      </c>
      <c r="K358" s="235">
        <f t="shared" si="101"/>
        <v>6895.7</v>
      </c>
      <c r="L358" s="235">
        <f t="shared" si="101"/>
        <v>10663.7</v>
      </c>
    </row>
    <row r="359" spans="1:12" ht="33.75">
      <c r="A359" s="231" t="s">
        <v>312</v>
      </c>
      <c r="B359" s="289" t="s">
        <v>104</v>
      </c>
      <c r="C359" s="289" t="s">
        <v>258</v>
      </c>
      <c r="D359" s="289" t="s">
        <v>106</v>
      </c>
      <c r="E359" s="289" t="s">
        <v>266</v>
      </c>
      <c r="F359" s="290" t="s">
        <v>228</v>
      </c>
      <c r="G359" s="232" t="s">
        <v>82</v>
      </c>
      <c r="H359" s="232" t="s">
        <v>116</v>
      </c>
      <c r="I359" s="232" t="s">
        <v>73</v>
      </c>
      <c r="J359" s="279">
        <f>'Приложение 3'!J167</f>
        <v>6938.4</v>
      </c>
      <c r="K359" s="279">
        <f>'Приложение 3'!K167</f>
        <v>6895.7</v>
      </c>
      <c r="L359" s="279">
        <f>'Приложение 3'!L167</f>
        <v>10663.7</v>
      </c>
    </row>
    <row r="360" spans="1:12" ht="51">
      <c r="A360" s="146" t="s">
        <v>547</v>
      </c>
      <c r="B360" s="289" t="s">
        <v>104</v>
      </c>
      <c r="C360" s="289" t="s">
        <v>258</v>
      </c>
      <c r="D360" s="289" t="s">
        <v>106</v>
      </c>
      <c r="E360" s="169" t="s">
        <v>548</v>
      </c>
      <c r="F360" s="290"/>
      <c r="G360" s="232"/>
      <c r="H360" s="232"/>
      <c r="I360" s="232"/>
      <c r="J360" s="279">
        <f t="shared" ref="J360:L364" si="102">J361</f>
        <v>571.4</v>
      </c>
      <c r="K360" s="279">
        <f t="shared" si="102"/>
        <v>0</v>
      </c>
      <c r="L360" s="279">
        <f t="shared" si="102"/>
        <v>0</v>
      </c>
    </row>
    <row r="361" spans="1:12" ht="33.75">
      <c r="A361" s="231" t="s">
        <v>119</v>
      </c>
      <c r="B361" s="289" t="s">
        <v>104</v>
      </c>
      <c r="C361" s="289" t="s">
        <v>258</v>
      </c>
      <c r="D361" s="289" t="s">
        <v>106</v>
      </c>
      <c r="E361" s="169" t="s">
        <v>548</v>
      </c>
      <c r="F361" s="290" t="s">
        <v>234</v>
      </c>
      <c r="G361" s="232"/>
      <c r="H361" s="232"/>
      <c r="I361" s="232"/>
      <c r="J361" s="279">
        <f t="shared" si="102"/>
        <v>571.4</v>
      </c>
      <c r="K361" s="279">
        <f t="shared" si="102"/>
        <v>0</v>
      </c>
      <c r="L361" s="279">
        <f t="shared" si="102"/>
        <v>0</v>
      </c>
    </row>
    <row r="362" spans="1:12">
      <c r="A362" s="231" t="s">
        <v>120</v>
      </c>
      <c r="B362" s="289" t="s">
        <v>104</v>
      </c>
      <c r="C362" s="289" t="s">
        <v>258</v>
      </c>
      <c r="D362" s="289" t="s">
        <v>106</v>
      </c>
      <c r="E362" s="169" t="s">
        <v>548</v>
      </c>
      <c r="F362" s="290" t="s">
        <v>235</v>
      </c>
      <c r="G362" s="232"/>
      <c r="H362" s="232"/>
      <c r="I362" s="232"/>
      <c r="J362" s="279">
        <f t="shared" si="102"/>
        <v>571.4</v>
      </c>
      <c r="K362" s="279">
        <f t="shared" si="102"/>
        <v>0</v>
      </c>
      <c r="L362" s="279">
        <f t="shared" si="102"/>
        <v>0</v>
      </c>
    </row>
    <row r="363" spans="1:12">
      <c r="A363" s="231" t="s">
        <v>108</v>
      </c>
      <c r="B363" s="289" t="s">
        <v>104</v>
      </c>
      <c r="C363" s="289" t="s">
        <v>258</v>
      </c>
      <c r="D363" s="289" t="s">
        <v>106</v>
      </c>
      <c r="E363" s="169" t="s">
        <v>548</v>
      </c>
      <c r="F363" s="290" t="s">
        <v>235</v>
      </c>
      <c r="G363" s="232" t="s">
        <v>82</v>
      </c>
      <c r="H363" s="232"/>
      <c r="I363" s="232"/>
      <c r="J363" s="279">
        <f t="shared" si="102"/>
        <v>571.4</v>
      </c>
      <c r="K363" s="279">
        <f t="shared" si="102"/>
        <v>0</v>
      </c>
      <c r="L363" s="279">
        <f t="shared" si="102"/>
        <v>0</v>
      </c>
    </row>
    <row r="364" spans="1:12">
      <c r="A364" s="231" t="s">
        <v>115</v>
      </c>
      <c r="B364" s="289" t="s">
        <v>104</v>
      </c>
      <c r="C364" s="289" t="s">
        <v>258</v>
      </c>
      <c r="D364" s="289" t="s">
        <v>106</v>
      </c>
      <c r="E364" s="169" t="s">
        <v>548</v>
      </c>
      <c r="F364" s="290" t="s">
        <v>235</v>
      </c>
      <c r="G364" s="232" t="s">
        <v>82</v>
      </c>
      <c r="H364" s="232" t="s">
        <v>116</v>
      </c>
      <c r="I364" s="232"/>
      <c r="J364" s="279">
        <f t="shared" si="102"/>
        <v>571.4</v>
      </c>
      <c r="K364" s="279">
        <f t="shared" si="102"/>
        <v>0</v>
      </c>
      <c r="L364" s="279">
        <f t="shared" si="102"/>
        <v>0</v>
      </c>
    </row>
    <row r="365" spans="1:12" ht="33.75">
      <c r="A365" s="231" t="s">
        <v>312</v>
      </c>
      <c r="B365" s="289" t="s">
        <v>104</v>
      </c>
      <c r="C365" s="289" t="s">
        <v>258</v>
      </c>
      <c r="D365" s="289" t="s">
        <v>106</v>
      </c>
      <c r="E365" s="169" t="s">
        <v>548</v>
      </c>
      <c r="F365" s="290" t="s">
        <v>235</v>
      </c>
      <c r="G365" s="232" t="s">
        <v>82</v>
      </c>
      <c r="H365" s="232" t="s">
        <v>116</v>
      </c>
      <c r="I365" s="232" t="s">
        <v>73</v>
      </c>
      <c r="J365" s="279">
        <f>'Приложение 3'!J170</f>
        <v>571.4</v>
      </c>
      <c r="K365" s="279">
        <f>'Приложение 3'!K170</f>
        <v>0</v>
      </c>
      <c r="L365" s="279">
        <f>'Приложение 3'!L170</f>
        <v>0</v>
      </c>
    </row>
    <row r="366" spans="1:12" ht="37.5" customHeight="1">
      <c r="A366" s="146" t="s">
        <v>418</v>
      </c>
      <c r="B366" s="289" t="s">
        <v>104</v>
      </c>
      <c r="C366" s="289" t="s">
        <v>258</v>
      </c>
      <c r="D366" s="289" t="s">
        <v>106</v>
      </c>
      <c r="E366" s="289" t="s">
        <v>417</v>
      </c>
      <c r="F366" s="290"/>
      <c r="G366" s="232"/>
      <c r="H366" s="232"/>
      <c r="I366" s="232"/>
      <c r="J366" s="279">
        <f>J367</f>
        <v>6544.8</v>
      </c>
      <c r="K366" s="279">
        <f t="shared" ref="K366:L370" si="103">K367</f>
        <v>3283.3</v>
      </c>
      <c r="L366" s="279">
        <f t="shared" si="103"/>
        <v>0</v>
      </c>
    </row>
    <row r="367" spans="1:12" ht="33.75">
      <c r="A367" s="231" t="s">
        <v>86</v>
      </c>
      <c r="B367" s="289" t="s">
        <v>104</v>
      </c>
      <c r="C367" s="289" t="s">
        <v>258</v>
      </c>
      <c r="D367" s="289" t="s">
        <v>106</v>
      </c>
      <c r="E367" s="289" t="s">
        <v>417</v>
      </c>
      <c r="F367" s="290" t="s">
        <v>227</v>
      </c>
      <c r="G367" s="232"/>
      <c r="H367" s="232"/>
      <c r="I367" s="232"/>
      <c r="J367" s="279">
        <f>J368</f>
        <v>6544.8</v>
      </c>
      <c r="K367" s="279">
        <f t="shared" si="103"/>
        <v>3283.3</v>
      </c>
      <c r="L367" s="279">
        <f t="shared" si="103"/>
        <v>0</v>
      </c>
    </row>
    <row r="368" spans="1:12" ht="33.75">
      <c r="A368" s="231" t="s">
        <v>87</v>
      </c>
      <c r="B368" s="289" t="s">
        <v>104</v>
      </c>
      <c r="C368" s="289" t="s">
        <v>258</v>
      </c>
      <c r="D368" s="289" t="s">
        <v>106</v>
      </c>
      <c r="E368" s="289" t="s">
        <v>417</v>
      </c>
      <c r="F368" s="290" t="s">
        <v>228</v>
      </c>
      <c r="G368" s="232"/>
      <c r="H368" s="232"/>
      <c r="I368" s="232"/>
      <c r="J368" s="279">
        <f>J369</f>
        <v>6544.8</v>
      </c>
      <c r="K368" s="279">
        <f t="shared" si="103"/>
        <v>3283.3</v>
      </c>
      <c r="L368" s="279">
        <f t="shared" si="103"/>
        <v>0</v>
      </c>
    </row>
    <row r="369" spans="1:12">
      <c r="A369" s="231" t="s">
        <v>108</v>
      </c>
      <c r="B369" s="289" t="s">
        <v>104</v>
      </c>
      <c r="C369" s="289" t="s">
        <v>258</v>
      </c>
      <c r="D369" s="289" t="s">
        <v>106</v>
      </c>
      <c r="E369" s="289" t="s">
        <v>417</v>
      </c>
      <c r="F369" s="290" t="s">
        <v>228</v>
      </c>
      <c r="G369" s="232" t="s">
        <v>82</v>
      </c>
      <c r="H369" s="232"/>
      <c r="I369" s="232"/>
      <c r="J369" s="279">
        <f>J370</f>
        <v>6544.8</v>
      </c>
      <c r="K369" s="279">
        <f t="shared" si="103"/>
        <v>3283.3</v>
      </c>
      <c r="L369" s="279">
        <f t="shared" si="103"/>
        <v>0</v>
      </c>
    </row>
    <row r="370" spans="1:12">
      <c r="A370" s="231" t="s">
        <v>115</v>
      </c>
      <c r="B370" s="289" t="s">
        <v>104</v>
      </c>
      <c r="C370" s="289" t="s">
        <v>258</v>
      </c>
      <c r="D370" s="289" t="s">
        <v>106</v>
      </c>
      <c r="E370" s="289" t="s">
        <v>417</v>
      </c>
      <c r="F370" s="290" t="s">
        <v>228</v>
      </c>
      <c r="G370" s="232" t="s">
        <v>82</v>
      </c>
      <c r="H370" s="232" t="s">
        <v>116</v>
      </c>
      <c r="I370" s="232"/>
      <c r="J370" s="279">
        <f>J371</f>
        <v>6544.8</v>
      </c>
      <c r="K370" s="279">
        <f t="shared" si="103"/>
        <v>3283.3</v>
      </c>
      <c r="L370" s="279">
        <f t="shared" si="103"/>
        <v>0</v>
      </c>
    </row>
    <row r="371" spans="1:12" ht="33.75">
      <c r="A371" s="231" t="s">
        <v>312</v>
      </c>
      <c r="B371" s="289" t="s">
        <v>104</v>
      </c>
      <c r="C371" s="289" t="s">
        <v>258</v>
      </c>
      <c r="D371" s="289" t="s">
        <v>106</v>
      </c>
      <c r="E371" s="289" t="s">
        <v>417</v>
      </c>
      <c r="F371" s="290" t="s">
        <v>228</v>
      </c>
      <c r="G371" s="232" t="s">
        <v>82</v>
      </c>
      <c r="H371" s="232" t="s">
        <v>116</v>
      </c>
      <c r="I371" s="232" t="s">
        <v>73</v>
      </c>
      <c r="J371" s="279">
        <f>'Приложение 3'!J173</f>
        <v>6544.8</v>
      </c>
      <c r="K371" s="279">
        <f>'Приложение 3'!K173</f>
        <v>3283.3</v>
      </c>
      <c r="L371" s="279">
        <f>'Приложение 3'!L173</f>
        <v>0</v>
      </c>
    </row>
    <row r="372" spans="1:12" ht="216" customHeight="1">
      <c r="A372" s="231" t="s">
        <v>462</v>
      </c>
      <c r="B372" s="289" t="s">
        <v>104</v>
      </c>
      <c r="C372" s="289" t="s">
        <v>258</v>
      </c>
      <c r="D372" s="289" t="s">
        <v>106</v>
      </c>
      <c r="E372" s="289" t="s">
        <v>275</v>
      </c>
      <c r="F372" s="290"/>
      <c r="G372" s="232"/>
      <c r="H372" s="232"/>
      <c r="I372" s="232"/>
      <c r="J372" s="235">
        <f>J373</f>
        <v>10734.7</v>
      </c>
      <c r="K372" s="235">
        <f t="shared" ref="K372:L376" si="104">K373</f>
        <v>5929.7</v>
      </c>
      <c r="L372" s="235">
        <f t="shared" si="104"/>
        <v>5929.7</v>
      </c>
    </row>
    <row r="373" spans="1:12">
      <c r="A373" s="231" t="s">
        <v>154</v>
      </c>
      <c r="B373" s="289" t="s">
        <v>104</v>
      </c>
      <c r="C373" s="289" t="s">
        <v>258</v>
      </c>
      <c r="D373" s="289" t="s">
        <v>106</v>
      </c>
      <c r="E373" s="289" t="s">
        <v>275</v>
      </c>
      <c r="F373" s="290" t="s">
        <v>240</v>
      </c>
      <c r="G373" s="232"/>
      <c r="H373" s="232"/>
      <c r="I373" s="232"/>
      <c r="J373" s="235">
        <f>J374</f>
        <v>10734.7</v>
      </c>
      <c r="K373" s="235">
        <f t="shared" si="104"/>
        <v>5929.7</v>
      </c>
      <c r="L373" s="235">
        <f t="shared" si="104"/>
        <v>5929.7</v>
      </c>
    </row>
    <row r="374" spans="1:12">
      <c r="A374" s="231" t="s">
        <v>72</v>
      </c>
      <c r="B374" s="289" t="s">
        <v>104</v>
      </c>
      <c r="C374" s="289" t="s">
        <v>258</v>
      </c>
      <c r="D374" s="289" t="s">
        <v>106</v>
      </c>
      <c r="E374" s="289" t="s">
        <v>275</v>
      </c>
      <c r="F374" s="290" t="s">
        <v>241</v>
      </c>
      <c r="G374" s="232"/>
      <c r="H374" s="232"/>
      <c r="I374" s="232"/>
      <c r="J374" s="235">
        <f>J375</f>
        <v>10734.7</v>
      </c>
      <c r="K374" s="235">
        <f t="shared" si="104"/>
        <v>5929.7</v>
      </c>
      <c r="L374" s="235">
        <f t="shared" si="104"/>
        <v>5929.7</v>
      </c>
    </row>
    <row r="375" spans="1:12">
      <c r="A375" s="231" t="s">
        <v>108</v>
      </c>
      <c r="B375" s="289" t="s">
        <v>104</v>
      </c>
      <c r="C375" s="289" t="s">
        <v>258</v>
      </c>
      <c r="D375" s="289" t="s">
        <v>106</v>
      </c>
      <c r="E375" s="289" t="s">
        <v>275</v>
      </c>
      <c r="F375" s="290" t="s">
        <v>241</v>
      </c>
      <c r="G375" s="232" t="s">
        <v>82</v>
      </c>
      <c r="H375" s="232"/>
      <c r="I375" s="232"/>
      <c r="J375" s="235">
        <f>J376</f>
        <v>10734.7</v>
      </c>
      <c r="K375" s="235">
        <f t="shared" si="104"/>
        <v>5929.7</v>
      </c>
      <c r="L375" s="235">
        <f t="shared" si="104"/>
        <v>5929.7</v>
      </c>
    </row>
    <row r="376" spans="1:12">
      <c r="A376" s="231" t="s">
        <v>115</v>
      </c>
      <c r="B376" s="289" t="s">
        <v>104</v>
      </c>
      <c r="C376" s="289" t="s">
        <v>258</v>
      </c>
      <c r="D376" s="289" t="s">
        <v>106</v>
      </c>
      <c r="E376" s="289" t="s">
        <v>275</v>
      </c>
      <c r="F376" s="290" t="s">
        <v>241</v>
      </c>
      <c r="G376" s="232" t="s">
        <v>82</v>
      </c>
      <c r="H376" s="232" t="s">
        <v>116</v>
      </c>
      <c r="I376" s="232"/>
      <c r="J376" s="235">
        <f>J377</f>
        <v>10734.7</v>
      </c>
      <c r="K376" s="235">
        <f t="shared" si="104"/>
        <v>5929.7</v>
      </c>
      <c r="L376" s="235">
        <f t="shared" si="104"/>
        <v>5929.7</v>
      </c>
    </row>
    <row r="377" spans="1:12" ht="45">
      <c r="A377" s="231" t="s">
        <v>336</v>
      </c>
      <c r="B377" s="289" t="s">
        <v>104</v>
      </c>
      <c r="C377" s="289" t="s">
        <v>258</v>
      </c>
      <c r="D377" s="289" t="s">
        <v>106</v>
      </c>
      <c r="E377" s="289" t="s">
        <v>275</v>
      </c>
      <c r="F377" s="290" t="s">
        <v>241</v>
      </c>
      <c r="G377" s="232" t="s">
        <v>82</v>
      </c>
      <c r="H377" s="232" t="s">
        <v>116</v>
      </c>
      <c r="I377" s="232" t="s">
        <v>146</v>
      </c>
      <c r="J377" s="282">
        <f>'Приложение 3'!J282</f>
        <v>10734.7</v>
      </c>
      <c r="K377" s="282">
        <f>'Приложение 3'!K282</f>
        <v>5929.7</v>
      </c>
      <c r="L377" s="282">
        <f>'Приложение 3'!L282</f>
        <v>5929.7</v>
      </c>
    </row>
    <row r="378" spans="1:12" ht="49.5" customHeight="1">
      <c r="A378" s="231" t="s">
        <v>149</v>
      </c>
      <c r="B378" s="291" t="s">
        <v>274</v>
      </c>
      <c r="C378" s="291" t="s">
        <v>258</v>
      </c>
      <c r="D378" s="291"/>
      <c r="E378" s="291"/>
      <c r="F378" s="292"/>
      <c r="G378" s="232"/>
      <c r="H378" s="232"/>
      <c r="I378" s="232"/>
      <c r="J378" s="279">
        <f>J379+J404+J412</f>
        <v>7566.8</v>
      </c>
      <c r="K378" s="279">
        <f>K379+K404+K412</f>
        <v>6415.5</v>
      </c>
      <c r="L378" s="279">
        <f>L379+L404+L412</f>
        <v>5822.8</v>
      </c>
    </row>
    <row r="379" spans="1:12" ht="22.5">
      <c r="A379" s="231" t="s">
        <v>150</v>
      </c>
      <c r="B379" s="291" t="s">
        <v>274</v>
      </c>
      <c r="C379" s="291" t="s">
        <v>8</v>
      </c>
      <c r="D379" s="291"/>
      <c r="E379" s="291"/>
      <c r="F379" s="292"/>
      <c r="G379" s="232"/>
      <c r="H379" s="232"/>
      <c r="I379" s="232"/>
      <c r="J379" s="279">
        <f>J380</f>
        <v>7517.8</v>
      </c>
      <c r="K379" s="279">
        <f t="shared" ref="K379:L379" si="105">K380</f>
        <v>6366.5</v>
      </c>
      <c r="L379" s="279">
        <f t="shared" si="105"/>
        <v>5773.8</v>
      </c>
    </row>
    <row r="380" spans="1:12" ht="54.75" customHeight="1">
      <c r="A380" s="231" t="s">
        <v>151</v>
      </c>
      <c r="B380" s="291" t="s">
        <v>274</v>
      </c>
      <c r="C380" s="291" t="s">
        <v>8</v>
      </c>
      <c r="D380" s="291" t="s">
        <v>75</v>
      </c>
      <c r="E380" s="291"/>
      <c r="F380" s="292"/>
      <c r="G380" s="232"/>
      <c r="H380" s="232"/>
      <c r="I380" s="232"/>
      <c r="J380" s="279">
        <f>J381+J387+J398</f>
        <v>7517.8</v>
      </c>
      <c r="K380" s="279">
        <f>K381+K387</f>
        <v>6366.5</v>
      </c>
      <c r="L380" s="279">
        <f>L381+L387</f>
        <v>5773.8</v>
      </c>
    </row>
    <row r="381" spans="1:12" ht="33.75">
      <c r="A381" s="231" t="s">
        <v>152</v>
      </c>
      <c r="B381" s="291" t="s">
        <v>274</v>
      </c>
      <c r="C381" s="291" t="s">
        <v>8</v>
      </c>
      <c r="D381" s="291" t="s">
        <v>75</v>
      </c>
      <c r="E381" s="291" t="s">
        <v>249</v>
      </c>
      <c r="F381" s="292"/>
      <c r="G381" s="232"/>
      <c r="H381" s="232"/>
      <c r="I381" s="232"/>
      <c r="J381" s="235">
        <f>J382</f>
        <v>6744.1</v>
      </c>
      <c r="K381" s="235">
        <f t="shared" ref="K381:L385" si="106">K382</f>
        <v>5899.2</v>
      </c>
      <c r="L381" s="235">
        <f t="shared" si="106"/>
        <v>5449.2</v>
      </c>
    </row>
    <row r="382" spans="1:12" ht="67.5">
      <c r="A382" s="231" t="s">
        <v>80</v>
      </c>
      <c r="B382" s="291" t="s">
        <v>274</v>
      </c>
      <c r="C382" s="291" t="s">
        <v>8</v>
      </c>
      <c r="D382" s="291" t="s">
        <v>75</v>
      </c>
      <c r="E382" s="291" t="s">
        <v>249</v>
      </c>
      <c r="F382" s="292" t="s">
        <v>225</v>
      </c>
      <c r="G382" s="232"/>
      <c r="H382" s="232"/>
      <c r="I382" s="232"/>
      <c r="J382" s="235">
        <f>J383</f>
        <v>6744.1</v>
      </c>
      <c r="K382" s="235">
        <f t="shared" si="106"/>
        <v>5899.2</v>
      </c>
      <c r="L382" s="235">
        <f t="shared" si="106"/>
        <v>5449.2</v>
      </c>
    </row>
    <row r="383" spans="1:12" ht="26.25" customHeight="1">
      <c r="A383" s="231" t="s">
        <v>81</v>
      </c>
      <c r="B383" s="291" t="s">
        <v>274</v>
      </c>
      <c r="C383" s="291" t="s">
        <v>8</v>
      </c>
      <c r="D383" s="291" t="s">
        <v>75</v>
      </c>
      <c r="E383" s="291" t="s">
        <v>249</v>
      </c>
      <c r="F383" s="292" t="s">
        <v>226</v>
      </c>
      <c r="G383" s="232"/>
      <c r="H383" s="232"/>
      <c r="I383" s="232"/>
      <c r="J383" s="235">
        <f>J384</f>
        <v>6744.1</v>
      </c>
      <c r="K383" s="235">
        <f t="shared" si="106"/>
        <v>5899.2</v>
      </c>
      <c r="L383" s="235">
        <f t="shared" si="106"/>
        <v>5449.2</v>
      </c>
    </row>
    <row r="384" spans="1:12">
      <c r="A384" s="231" t="s">
        <v>74</v>
      </c>
      <c r="B384" s="291" t="s">
        <v>274</v>
      </c>
      <c r="C384" s="291" t="s">
        <v>8</v>
      </c>
      <c r="D384" s="291" t="s">
        <v>75</v>
      </c>
      <c r="E384" s="291" t="s">
        <v>249</v>
      </c>
      <c r="F384" s="292" t="s">
        <v>226</v>
      </c>
      <c r="G384" s="232" t="s">
        <v>75</v>
      </c>
      <c r="H384" s="232"/>
      <c r="I384" s="232"/>
      <c r="J384" s="235">
        <f>J385</f>
        <v>6744.1</v>
      </c>
      <c r="K384" s="235">
        <f t="shared" si="106"/>
        <v>5899.2</v>
      </c>
      <c r="L384" s="235">
        <f t="shared" si="106"/>
        <v>5449.2</v>
      </c>
    </row>
    <row r="385" spans="1:12" ht="45">
      <c r="A385" s="231" t="s">
        <v>147</v>
      </c>
      <c r="B385" s="291" t="s">
        <v>274</v>
      </c>
      <c r="C385" s="291" t="s">
        <v>8</v>
      </c>
      <c r="D385" s="291" t="s">
        <v>75</v>
      </c>
      <c r="E385" s="291" t="s">
        <v>249</v>
      </c>
      <c r="F385" s="292" t="s">
        <v>226</v>
      </c>
      <c r="G385" s="232" t="s">
        <v>75</v>
      </c>
      <c r="H385" s="232" t="s">
        <v>148</v>
      </c>
      <c r="I385" s="232"/>
      <c r="J385" s="235">
        <f>J386</f>
        <v>6744.1</v>
      </c>
      <c r="K385" s="235">
        <f t="shared" si="106"/>
        <v>5899.2</v>
      </c>
      <c r="L385" s="235">
        <f t="shared" si="106"/>
        <v>5449.2</v>
      </c>
    </row>
    <row r="386" spans="1:12" ht="45">
      <c r="A386" s="231" t="s">
        <v>336</v>
      </c>
      <c r="B386" s="291" t="s">
        <v>274</v>
      </c>
      <c r="C386" s="291" t="s">
        <v>8</v>
      </c>
      <c r="D386" s="291" t="s">
        <v>75</v>
      </c>
      <c r="E386" s="291" t="s">
        <v>249</v>
      </c>
      <c r="F386" s="292" t="s">
        <v>226</v>
      </c>
      <c r="G386" s="232" t="s">
        <v>75</v>
      </c>
      <c r="H386" s="232" t="s">
        <v>148</v>
      </c>
      <c r="I386" s="232" t="s">
        <v>146</v>
      </c>
      <c r="J386" s="282">
        <f>'Приложение 3'!J267</f>
        <v>6744.1</v>
      </c>
      <c r="K386" s="282">
        <f>'Приложение 3'!K267</f>
        <v>5899.2</v>
      </c>
      <c r="L386" s="282">
        <f>'Приложение 3'!L267</f>
        <v>5449.2</v>
      </c>
    </row>
    <row r="387" spans="1:12" ht="22.5">
      <c r="A387" s="231" t="s">
        <v>92</v>
      </c>
      <c r="B387" s="291" t="s">
        <v>274</v>
      </c>
      <c r="C387" s="291" t="s">
        <v>8</v>
      </c>
      <c r="D387" s="291" t="s">
        <v>75</v>
      </c>
      <c r="E387" s="291" t="s">
        <v>250</v>
      </c>
      <c r="F387" s="292"/>
      <c r="G387" s="232"/>
      <c r="H387" s="232"/>
      <c r="I387" s="232"/>
      <c r="J387" s="279">
        <f>J393+J388</f>
        <v>531</v>
      </c>
      <c r="K387" s="279">
        <f t="shared" ref="K387:L387" si="107">K393+K388</f>
        <v>467.3</v>
      </c>
      <c r="L387" s="279">
        <f t="shared" si="107"/>
        <v>324.60000000000002</v>
      </c>
    </row>
    <row r="388" spans="1:12" ht="67.5">
      <c r="A388" s="231" t="s">
        <v>80</v>
      </c>
      <c r="B388" s="291" t="s">
        <v>274</v>
      </c>
      <c r="C388" s="291" t="s">
        <v>8</v>
      </c>
      <c r="D388" s="291" t="s">
        <v>75</v>
      </c>
      <c r="E388" s="291" t="s">
        <v>250</v>
      </c>
      <c r="F388" s="292" t="s">
        <v>225</v>
      </c>
      <c r="G388" s="232"/>
      <c r="H388" s="232"/>
      <c r="I388" s="232"/>
      <c r="J388" s="235">
        <f t="shared" ref="J388:J391" si="108">J389</f>
        <v>1.5</v>
      </c>
      <c r="K388" s="235">
        <f t="shared" ref="K388:K391" si="109">K389</f>
        <v>0</v>
      </c>
      <c r="L388" s="235">
        <f t="shared" ref="L388:L391" si="110">L389</f>
        <v>0</v>
      </c>
    </row>
    <row r="389" spans="1:12" ht="25.5" customHeight="1">
      <c r="A389" s="231" t="s">
        <v>81</v>
      </c>
      <c r="B389" s="291" t="s">
        <v>274</v>
      </c>
      <c r="C389" s="291" t="s">
        <v>8</v>
      </c>
      <c r="D389" s="291" t="s">
        <v>75</v>
      </c>
      <c r="E389" s="291" t="s">
        <v>250</v>
      </c>
      <c r="F389" s="292" t="s">
        <v>226</v>
      </c>
      <c r="G389" s="232"/>
      <c r="H389" s="232"/>
      <c r="I389" s="232"/>
      <c r="J389" s="235">
        <f t="shared" si="108"/>
        <v>1.5</v>
      </c>
      <c r="K389" s="235">
        <f t="shared" si="109"/>
        <v>0</v>
      </c>
      <c r="L389" s="235">
        <f t="shared" si="110"/>
        <v>0</v>
      </c>
    </row>
    <row r="390" spans="1:12">
      <c r="A390" s="231" t="s">
        <v>74</v>
      </c>
      <c r="B390" s="291" t="s">
        <v>274</v>
      </c>
      <c r="C390" s="291" t="s">
        <v>8</v>
      </c>
      <c r="D390" s="291" t="s">
        <v>75</v>
      </c>
      <c r="E390" s="291" t="s">
        <v>250</v>
      </c>
      <c r="F390" s="292" t="s">
        <v>226</v>
      </c>
      <c r="G390" s="232" t="s">
        <v>75</v>
      </c>
      <c r="H390" s="232"/>
      <c r="I390" s="232"/>
      <c r="J390" s="235">
        <f t="shared" si="108"/>
        <v>1.5</v>
      </c>
      <c r="K390" s="235">
        <f t="shared" si="109"/>
        <v>0</v>
      </c>
      <c r="L390" s="235">
        <f t="shared" si="110"/>
        <v>0</v>
      </c>
    </row>
    <row r="391" spans="1:12" ht="45">
      <c r="A391" s="231" t="s">
        <v>147</v>
      </c>
      <c r="B391" s="291" t="s">
        <v>274</v>
      </c>
      <c r="C391" s="291" t="s">
        <v>8</v>
      </c>
      <c r="D391" s="291" t="s">
        <v>75</v>
      </c>
      <c r="E391" s="291" t="s">
        <v>250</v>
      </c>
      <c r="F391" s="292" t="s">
        <v>226</v>
      </c>
      <c r="G391" s="232" t="s">
        <v>75</v>
      </c>
      <c r="H391" s="232" t="s">
        <v>148</v>
      </c>
      <c r="I391" s="232"/>
      <c r="J391" s="235">
        <f t="shared" si="108"/>
        <v>1.5</v>
      </c>
      <c r="K391" s="235">
        <f t="shared" si="109"/>
        <v>0</v>
      </c>
      <c r="L391" s="235">
        <f t="shared" si="110"/>
        <v>0</v>
      </c>
    </row>
    <row r="392" spans="1:12" ht="45">
      <c r="A392" s="231" t="s">
        <v>336</v>
      </c>
      <c r="B392" s="291" t="s">
        <v>274</v>
      </c>
      <c r="C392" s="291" t="s">
        <v>8</v>
      </c>
      <c r="D392" s="291" t="s">
        <v>75</v>
      </c>
      <c r="E392" s="291" t="s">
        <v>250</v>
      </c>
      <c r="F392" s="292" t="s">
        <v>226</v>
      </c>
      <c r="G392" s="232" t="s">
        <v>75</v>
      </c>
      <c r="H392" s="232" t="s">
        <v>148</v>
      </c>
      <c r="I392" s="232" t="s">
        <v>146</v>
      </c>
      <c r="J392" s="279">
        <f>'Приложение 3'!J270</f>
        <v>1.5</v>
      </c>
      <c r="K392" s="279">
        <f>'Приложение 3'!K270</f>
        <v>0</v>
      </c>
      <c r="L392" s="279">
        <f>'Приложение 3'!L270</f>
        <v>0</v>
      </c>
    </row>
    <row r="393" spans="1:12" ht="33.75">
      <c r="A393" s="231" t="s">
        <v>86</v>
      </c>
      <c r="B393" s="291" t="s">
        <v>274</v>
      </c>
      <c r="C393" s="291" t="s">
        <v>8</v>
      </c>
      <c r="D393" s="291" t="s">
        <v>75</v>
      </c>
      <c r="E393" s="291" t="s">
        <v>250</v>
      </c>
      <c r="F393" s="292" t="s">
        <v>227</v>
      </c>
      <c r="G393" s="232"/>
      <c r="H393" s="232"/>
      <c r="I393" s="232"/>
      <c r="J393" s="235">
        <f>J394</f>
        <v>529.5</v>
      </c>
      <c r="K393" s="235">
        <f t="shared" ref="K393:L396" si="111">K394</f>
        <v>467.3</v>
      </c>
      <c r="L393" s="235">
        <f t="shared" si="111"/>
        <v>324.60000000000002</v>
      </c>
    </row>
    <row r="394" spans="1:12" ht="33.75">
      <c r="A394" s="231" t="s">
        <v>87</v>
      </c>
      <c r="B394" s="291" t="s">
        <v>274</v>
      </c>
      <c r="C394" s="291" t="s">
        <v>8</v>
      </c>
      <c r="D394" s="291" t="s">
        <v>75</v>
      </c>
      <c r="E394" s="291" t="s">
        <v>250</v>
      </c>
      <c r="F394" s="292" t="s">
        <v>228</v>
      </c>
      <c r="G394" s="232"/>
      <c r="H394" s="232"/>
      <c r="I394" s="232"/>
      <c r="J394" s="235">
        <f>J395</f>
        <v>529.5</v>
      </c>
      <c r="K394" s="235">
        <f t="shared" si="111"/>
        <v>467.3</v>
      </c>
      <c r="L394" s="235">
        <f t="shared" si="111"/>
        <v>324.60000000000002</v>
      </c>
    </row>
    <row r="395" spans="1:12">
      <c r="A395" s="231" t="s">
        <v>74</v>
      </c>
      <c r="B395" s="291" t="s">
        <v>274</v>
      </c>
      <c r="C395" s="291" t="s">
        <v>8</v>
      </c>
      <c r="D395" s="291" t="s">
        <v>75</v>
      </c>
      <c r="E395" s="291" t="s">
        <v>250</v>
      </c>
      <c r="F395" s="292" t="s">
        <v>228</v>
      </c>
      <c r="G395" s="232" t="s">
        <v>75</v>
      </c>
      <c r="H395" s="232"/>
      <c r="I395" s="232"/>
      <c r="J395" s="235">
        <f>J396</f>
        <v>529.5</v>
      </c>
      <c r="K395" s="235">
        <f t="shared" si="111"/>
        <v>467.3</v>
      </c>
      <c r="L395" s="235">
        <f t="shared" si="111"/>
        <v>324.60000000000002</v>
      </c>
    </row>
    <row r="396" spans="1:12" ht="45">
      <c r="A396" s="231" t="s">
        <v>147</v>
      </c>
      <c r="B396" s="291" t="s">
        <v>274</v>
      </c>
      <c r="C396" s="291" t="s">
        <v>8</v>
      </c>
      <c r="D396" s="291" t="s">
        <v>75</v>
      </c>
      <c r="E396" s="291" t="s">
        <v>250</v>
      </c>
      <c r="F396" s="292" t="s">
        <v>228</v>
      </c>
      <c r="G396" s="232" t="s">
        <v>75</v>
      </c>
      <c r="H396" s="232" t="s">
        <v>148</v>
      </c>
      <c r="I396" s="232"/>
      <c r="J396" s="235">
        <f>J397</f>
        <v>529.5</v>
      </c>
      <c r="K396" s="235">
        <f t="shared" si="111"/>
        <v>467.3</v>
      </c>
      <c r="L396" s="235">
        <f t="shared" si="111"/>
        <v>324.60000000000002</v>
      </c>
    </row>
    <row r="397" spans="1:12" ht="45">
      <c r="A397" s="231" t="s">
        <v>336</v>
      </c>
      <c r="B397" s="291" t="s">
        <v>274</v>
      </c>
      <c r="C397" s="291" t="s">
        <v>8</v>
      </c>
      <c r="D397" s="291" t="s">
        <v>75</v>
      </c>
      <c r="E397" s="291" t="s">
        <v>250</v>
      </c>
      <c r="F397" s="292" t="s">
        <v>228</v>
      </c>
      <c r="G397" s="232" t="s">
        <v>75</v>
      </c>
      <c r="H397" s="232" t="s">
        <v>148</v>
      </c>
      <c r="I397" s="232" t="s">
        <v>146</v>
      </c>
      <c r="J397" s="282">
        <f>'Приложение 3'!J272</f>
        <v>529.5</v>
      </c>
      <c r="K397" s="282">
        <f>'Приложение 3'!K272</f>
        <v>467.3</v>
      </c>
      <c r="L397" s="282">
        <f>'Приложение 3'!L272</f>
        <v>324.60000000000002</v>
      </c>
    </row>
    <row r="398" spans="1:12" ht="45">
      <c r="A398" s="337" t="s">
        <v>587</v>
      </c>
      <c r="B398" s="346" t="s">
        <v>274</v>
      </c>
      <c r="C398" s="346" t="s">
        <v>8</v>
      </c>
      <c r="D398" s="346" t="s">
        <v>75</v>
      </c>
      <c r="E398" s="346" t="s">
        <v>588</v>
      </c>
      <c r="F398" s="347"/>
      <c r="G398" s="340"/>
      <c r="H398" s="340"/>
      <c r="I398" s="340"/>
      <c r="J398" s="341">
        <f>J399</f>
        <v>242.7</v>
      </c>
      <c r="K398" s="341">
        <f t="shared" ref="K398:L402" si="112">K399</f>
        <v>0</v>
      </c>
      <c r="L398" s="341">
        <f t="shared" si="112"/>
        <v>0</v>
      </c>
    </row>
    <row r="399" spans="1:12" ht="67.5">
      <c r="A399" s="337" t="s">
        <v>80</v>
      </c>
      <c r="B399" s="346" t="s">
        <v>274</v>
      </c>
      <c r="C399" s="346" t="s">
        <v>8</v>
      </c>
      <c r="D399" s="346" t="s">
        <v>75</v>
      </c>
      <c r="E399" s="346" t="s">
        <v>588</v>
      </c>
      <c r="F399" s="347" t="s">
        <v>225</v>
      </c>
      <c r="G399" s="340"/>
      <c r="H399" s="340"/>
      <c r="I399" s="340"/>
      <c r="J399" s="341">
        <f>J400</f>
        <v>242.7</v>
      </c>
      <c r="K399" s="341">
        <f t="shared" si="112"/>
        <v>0</v>
      </c>
      <c r="L399" s="341">
        <f t="shared" si="112"/>
        <v>0</v>
      </c>
    </row>
    <row r="400" spans="1:12" ht="33.75">
      <c r="A400" s="337" t="s">
        <v>81</v>
      </c>
      <c r="B400" s="346" t="s">
        <v>274</v>
      </c>
      <c r="C400" s="346" t="s">
        <v>8</v>
      </c>
      <c r="D400" s="346" t="s">
        <v>75</v>
      </c>
      <c r="E400" s="346" t="s">
        <v>588</v>
      </c>
      <c r="F400" s="347" t="s">
        <v>226</v>
      </c>
      <c r="G400" s="340"/>
      <c r="H400" s="340"/>
      <c r="I400" s="340"/>
      <c r="J400" s="341">
        <f>J401</f>
        <v>242.7</v>
      </c>
      <c r="K400" s="341">
        <f t="shared" si="112"/>
        <v>0</v>
      </c>
      <c r="L400" s="341">
        <f t="shared" si="112"/>
        <v>0</v>
      </c>
    </row>
    <row r="401" spans="1:12">
      <c r="A401" s="337" t="s">
        <v>74</v>
      </c>
      <c r="B401" s="346" t="s">
        <v>274</v>
      </c>
      <c r="C401" s="346" t="s">
        <v>8</v>
      </c>
      <c r="D401" s="346" t="s">
        <v>75</v>
      </c>
      <c r="E401" s="346" t="s">
        <v>588</v>
      </c>
      <c r="F401" s="347" t="s">
        <v>226</v>
      </c>
      <c r="G401" s="340" t="s">
        <v>75</v>
      </c>
      <c r="H401" s="340"/>
      <c r="I401" s="340"/>
      <c r="J401" s="341">
        <f>J402</f>
        <v>242.7</v>
      </c>
      <c r="K401" s="341">
        <f t="shared" si="112"/>
        <v>0</v>
      </c>
      <c r="L401" s="341">
        <f t="shared" si="112"/>
        <v>0</v>
      </c>
    </row>
    <row r="402" spans="1:12" ht="45">
      <c r="A402" s="337" t="s">
        <v>147</v>
      </c>
      <c r="B402" s="346" t="s">
        <v>274</v>
      </c>
      <c r="C402" s="346" t="s">
        <v>8</v>
      </c>
      <c r="D402" s="346" t="s">
        <v>75</v>
      </c>
      <c r="E402" s="346" t="s">
        <v>588</v>
      </c>
      <c r="F402" s="347" t="s">
        <v>226</v>
      </c>
      <c r="G402" s="340" t="s">
        <v>75</v>
      </c>
      <c r="H402" s="340" t="s">
        <v>148</v>
      </c>
      <c r="I402" s="340"/>
      <c r="J402" s="341">
        <f>J403</f>
        <v>242.7</v>
      </c>
      <c r="K402" s="341">
        <f t="shared" si="112"/>
        <v>0</v>
      </c>
      <c r="L402" s="341">
        <f t="shared" si="112"/>
        <v>0</v>
      </c>
    </row>
    <row r="403" spans="1:12" ht="45">
      <c r="A403" s="337" t="s">
        <v>336</v>
      </c>
      <c r="B403" s="346" t="s">
        <v>274</v>
      </c>
      <c r="C403" s="346" t="s">
        <v>8</v>
      </c>
      <c r="D403" s="346" t="s">
        <v>75</v>
      </c>
      <c r="E403" s="346" t="s">
        <v>588</v>
      </c>
      <c r="F403" s="347" t="s">
        <v>226</v>
      </c>
      <c r="G403" s="340" t="s">
        <v>75</v>
      </c>
      <c r="H403" s="340" t="s">
        <v>148</v>
      </c>
      <c r="I403" s="340" t="s">
        <v>146</v>
      </c>
      <c r="J403" s="341">
        <f>'Приложение 3'!J275</f>
        <v>242.7</v>
      </c>
      <c r="K403" s="341">
        <f>'Приложение 3'!K275</f>
        <v>0</v>
      </c>
      <c r="L403" s="341">
        <f>'Приложение 3'!L275</f>
        <v>0</v>
      </c>
    </row>
    <row r="404" spans="1:12" ht="33.75">
      <c r="A404" s="231" t="s">
        <v>160</v>
      </c>
      <c r="B404" s="293" t="s">
        <v>274</v>
      </c>
      <c r="C404" s="293" t="s">
        <v>9</v>
      </c>
      <c r="D404" s="293"/>
      <c r="E404" s="293"/>
      <c r="F404" s="294"/>
      <c r="G404" s="232"/>
      <c r="H404" s="232"/>
      <c r="I404" s="232"/>
      <c r="J404" s="279">
        <f t="shared" ref="J404:J410" si="113">J405</f>
        <v>43.3</v>
      </c>
      <c r="K404" s="279">
        <f t="shared" ref="K404:L410" si="114">K405</f>
        <v>43.3</v>
      </c>
      <c r="L404" s="279">
        <f t="shared" si="114"/>
        <v>43.3</v>
      </c>
    </row>
    <row r="405" spans="1:12" ht="45">
      <c r="A405" s="231" t="s">
        <v>161</v>
      </c>
      <c r="B405" s="293" t="s">
        <v>274</v>
      </c>
      <c r="C405" s="293" t="s">
        <v>9</v>
      </c>
      <c r="D405" s="293" t="s">
        <v>77</v>
      </c>
      <c r="E405" s="293"/>
      <c r="F405" s="294"/>
      <c r="G405" s="232"/>
      <c r="H405" s="232"/>
      <c r="I405" s="232"/>
      <c r="J405" s="279">
        <f t="shared" si="113"/>
        <v>43.3</v>
      </c>
      <c r="K405" s="279">
        <f t="shared" si="114"/>
        <v>43.3</v>
      </c>
      <c r="L405" s="279">
        <f t="shared" si="114"/>
        <v>43.3</v>
      </c>
    </row>
    <row r="406" spans="1:12" ht="22.5">
      <c r="A406" s="231" t="s">
        <v>162</v>
      </c>
      <c r="B406" s="293" t="s">
        <v>274</v>
      </c>
      <c r="C406" s="293" t="s">
        <v>9</v>
      </c>
      <c r="D406" s="293" t="s">
        <v>77</v>
      </c>
      <c r="E406" s="293" t="s">
        <v>276</v>
      </c>
      <c r="F406" s="294"/>
      <c r="G406" s="232"/>
      <c r="H406" s="232"/>
      <c r="I406" s="232"/>
      <c r="J406" s="235">
        <f t="shared" si="113"/>
        <v>43.3</v>
      </c>
      <c r="K406" s="235">
        <f t="shared" si="114"/>
        <v>43.3</v>
      </c>
      <c r="L406" s="235">
        <f t="shared" si="114"/>
        <v>43.3</v>
      </c>
    </row>
    <row r="407" spans="1:12" ht="22.5">
      <c r="A407" s="231" t="s">
        <v>158</v>
      </c>
      <c r="B407" s="293" t="s">
        <v>274</v>
      </c>
      <c r="C407" s="293" t="s">
        <v>9</v>
      </c>
      <c r="D407" s="293" t="s">
        <v>77</v>
      </c>
      <c r="E407" s="293" t="s">
        <v>276</v>
      </c>
      <c r="F407" s="294" t="s">
        <v>242</v>
      </c>
      <c r="G407" s="232"/>
      <c r="H407" s="232"/>
      <c r="I407" s="232"/>
      <c r="J407" s="235">
        <f t="shared" si="113"/>
        <v>43.3</v>
      </c>
      <c r="K407" s="235">
        <f t="shared" si="114"/>
        <v>43.3</v>
      </c>
      <c r="L407" s="235">
        <f t="shared" si="114"/>
        <v>43.3</v>
      </c>
    </row>
    <row r="408" spans="1:12">
      <c r="A408" s="231" t="s">
        <v>163</v>
      </c>
      <c r="B408" s="293" t="s">
        <v>274</v>
      </c>
      <c r="C408" s="293" t="s">
        <v>9</v>
      </c>
      <c r="D408" s="293" t="s">
        <v>77</v>
      </c>
      <c r="E408" s="293" t="s">
        <v>276</v>
      </c>
      <c r="F408" s="294" t="s">
        <v>243</v>
      </c>
      <c r="G408" s="232"/>
      <c r="H408" s="232"/>
      <c r="I408" s="232"/>
      <c r="J408" s="235">
        <f t="shared" si="113"/>
        <v>43.3</v>
      </c>
      <c r="K408" s="235">
        <f t="shared" si="114"/>
        <v>43.3</v>
      </c>
      <c r="L408" s="235">
        <f t="shared" si="114"/>
        <v>43.3</v>
      </c>
    </row>
    <row r="409" spans="1:12" ht="22.5">
      <c r="A409" s="231" t="s">
        <v>158</v>
      </c>
      <c r="B409" s="293" t="s">
        <v>274</v>
      </c>
      <c r="C409" s="293" t="s">
        <v>9</v>
      </c>
      <c r="D409" s="293" t="s">
        <v>77</v>
      </c>
      <c r="E409" s="293" t="s">
        <v>276</v>
      </c>
      <c r="F409" s="294" t="s">
        <v>243</v>
      </c>
      <c r="G409" s="232" t="s">
        <v>104</v>
      </c>
      <c r="H409" s="232"/>
      <c r="I409" s="232"/>
      <c r="J409" s="235">
        <f t="shared" si="113"/>
        <v>43.3</v>
      </c>
      <c r="K409" s="235">
        <f t="shared" si="114"/>
        <v>43.3</v>
      </c>
      <c r="L409" s="235">
        <f t="shared" si="114"/>
        <v>43.3</v>
      </c>
    </row>
    <row r="410" spans="1:12" ht="22.5">
      <c r="A410" s="231" t="s">
        <v>310</v>
      </c>
      <c r="B410" s="293" t="s">
        <v>274</v>
      </c>
      <c r="C410" s="293" t="s">
        <v>9</v>
      </c>
      <c r="D410" s="293" t="s">
        <v>77</v>
      </c>
      <c r="E410" s="293" t="s">
        <v>276</v>
      </c>
      <c r="F410" s="294" t="s">
        <v>243</v>
      </c>
      <c r="G410" s="232" t="s">
        <v>104</v>
      </c>
      <c r="H410" s="232" t="s">
        <v>75</v>
      </c>
      <c r="I410" s="232"/>
      <c r="J410" s="235">
        <f t="shared" si="113"/>
        <v>43.3</v>
      </c>
      <c r="K410" s="235">
        <f t="shared" si="114"/>
        <v>43.3</v>
      </c>
      <c r="L410" s="235">
        <f t="shared" si="114"/>
        <v>43.3</v>
      </c>
    </row>
    <row r="411" spans="1:12" ht="45">
      <c r="A411" s="231" t="s">
        <v>336</v>
      </c>
      <c r="B411" s="293" t="s">
        <v>274</v>
      </c>
      <c r="C411" s="293" t="s">
        <v>9</v>
      </c>
      <c r="D411" s="293" t="s">
        <v>77</v>
      </c>
      <c r="E411" s="293" t="s">
        <v>276</v>
      </c>
      <c r="F411" s="294" t="s">
        <v>243</v>
      </c>
      <c r="G411" s="232" t="s">
        <v>104</v>
      </c>
      <c r="H411" s="232" t="s">
        <v>75</v>
      </c>
      <c r="I411" s="232" t="s">
        <v>146</v>
      </c>
      <c r="J411" s="282">
        <f>'Приложение 3'!J311</f>
        <v>43.3</v>
      </c>
      <c r="K411" s="282">
        <f>'Приложение 3'!K311</f>
        <v>43.3</v>
      </c>
      <c r="L411" s="282">
        <f>'Приложение 3'!L311</f>
        <v>43.3</v>
      </c>
    </row>
    <row r="412" spans="1:12" ht="25.5" customHeight="1">
      <c r="A412" s="231" t="s">
        <v>166</v>
      </c>
      <c r="B412" s="293" t="s">
        <v>274</v>
      </c>
      <c r="C412" s="293" t="s">
        <v>10</v>
      </c>
      <c r="D412" s="293"/>
      <c r="E412" s="293"/>
      <c r="F412" s="294"/>
      <c r="G412" s="232"/>
      <c r="H412" s="232"/>
      <c r="I412" s="232"/>
      <c r="J412" s="279">
        <f>J413</f>
        <v>5.7</v>
      </c>
      <c r="K412" s="279">
        <f>K413</f>
        <v>5.7</v>
      </c>
      <c r="L412" s="279">
        <f>L413</f>
        <v>5.7</v>
      </c>
    </row>
    <row r="413" spans="1:12" ht="45">
      <c r="A413" s="231" t="s">
        <v>167</v>
      </c>
      <c r="B413" s="295" t="s">
        <v>274</v>
      </c>
      <c r="C413" s="295" t="s">
        <v>10</v>
      </c>
      <c r="D413" s="295" t="s">
        <v>75</v>
      </c>
      <c r="E413" s="295"/>
      <c r="F413" s="296"/>
      <c r="G413" s="232"/>
      <c r="H413" s="232"/>
      <c r="I413" s="232"/>
      <c r="J413" s="279">
        <f t="shared" ref="J413:J418" si="115">J414</f>
        <v>5.7</v>
      </c>
      <c r="K413" s="279">
        <f t="shared" ref="K413:L418" si="116">K414</f>
        <v>5.7</v>
      </c>
      <c r="L413" s="279">
        <f t="shared" si="116"/>
        <v>5.7</v>
      </c>
    </row>
    <row r="414" spans="1:12" ht="22.5">
      <c r="A414" s="231" t="s">
        <v>168</v>
      </c>
      <c r="B414" s="295" t="s">
        <v>274</v>
      </c>
      <c r="C414" s="295" t="s">
        <v>10</v>
      </c>
      <c r="D414" s="295" t="s">
        <v>75</v>
      </c>
      <c r="E414" s="295" t="s">
        <v>277</v>
      </c>
      <c r="F414" s="296"/>
      <c r="G414" s="232"/>
      <c r="H414" s="232"/>
      <c r="I414" s="232"/>
      <c r="J414" s="235">
        <f t="shared" si="115"/>
        <v>5.7</v>
      </c>
      <c r="K414" s="235">
        <f t="shared" si="116"/>
        <v>5.7</v>
      </c>
      <c r="L414" s="235">
        <f t="shared" si="116"/>
        <v>5.7</v>
      </c>
    </row>
    <row r="415" spans="1:12">
      <c r="A415" s="231" t="s">
        <v>154</v>
      </c>
      <c r="B415" s="295" t="s">
        <v>274</v>
      </c>
      <c r="C415" s="295" t="s">
        <v>10</v>
      </c>
      <c r="D415" s="295" t="s">
        <v>75</v>
      </c>
      <c r="E415" s="295" t="s">
        <v>277</v>
      </c>
      <c r="F415" s="296" t="s">
        <v>240</v>
      </c>
      <c r="G415" s="232"/>
      <c r="H415" s="232"/>
      <c r="I415" s="232"/>
      <c r="J415" s="235">
        <f t="shared" si="115"/>
        <v>5.7</v>
      </c>
      <c r="K415" s="235">
        <f t="shared" si="116"/>
        <v>5.7</v>
      </c>
      <c r="L415" s="235">
        <f t="shared" si="116"/>
        <v>5.7</v>
      </c>
    </row>
    <row r="416" spans="1:12">
      <c r="A416" s="231" t="s">
        <v>169</v>
      </c>
      <c r="B416" s="295" t="s">
        <v>274</v>
      </c>
      <c r="C416" s="295" t="s">
        <v>10</v>
      </c>
      <c r="D416" s="295" t="s">
        <v>75</v>
      </c>
      <c r="E416" s="295" t="s">
        <v>277</v>
      </c>
      <c r="F416" s="296" t="s">
        <v>244</v>
      </c>
      <c r="G416" s="232"/>
      <c r="H416" s="232"/>
      <c r="I416" s="232"/>
      <c r="J416" s="235">
        <f t="shared" si="115"/>
        <v>5.7</v>
      </c>
      <c r="K416" s="235">
        <f t="shared" si="116"/>
        <v>5.7</v>
      </c>
      <c r="L416" s="235">
        <f t="shared" si="116"/>
        <v>5.7</v>
      </c>
    </row>
    <row r="417" spans="1:12" ht="45">
      <c r="A417" s="231" t="s">
        <v>308</v>
      </c>
      <c r="B417" s="295" t="s">
        <v>274</v>
      </c>
      <c r="C417" s="295" t="s">
        <v>10</v>
      </c>
      <c r="D417" s="295" t="s">
        <v>75</v>
      </c>
      <c r="E417" s="295" t="s">
        <v>277</v>
      </c>
      <c r="F417" s="296" t="s">
        <v>244</v>
      </c>
      <c r="G417" s="232" t="s">
        <v>165</v>
      </c>
      <c r="H417" s="232"/>
      <c r="I417" s="232"/>
      <c r="J417" s="235">
        <f t="shared" si="115"/>
        <v>5.7</v>
      </c>
      <c r="K417" s="235">
        <f t="shared" si="116"/>
        <v>5.7</v>
      </c>
      <c r="L417" s="235">
        <f t="shared" si="116"/>
        <v>5.7</v>
      </c>
    </row>
    <row r="418" spans="1:12" ht="45">
      <c r="A418" s="231" t="s">
        <v>309</v>
      </c>
      <c r="B418" s="295" t="s">
        <v>274</v>
      </c>
      <c r="C418" s="295" t="s">
        <v>10</v>
      </c>
      <c r="D418" s="295" t="s">
        <v>75</v>
      </c>
      <c r="E418" s="295" t="s">
        <v>277</v>
      </c>
      <c r="F418" s="296" t="s">
        <v>244</v>
      </c>
      <c r="G418" s="232" t="s">
        <v>165</v>
      </c>
      <c r="H418" s="232" t="s">
        <v>75</v>
      </c>
      <c r="I418" s="232"/>
      <c r="J418" s="235">
        <f t="shared" si="115"/>
        <v>5.7</v>
      </c>
      <c r="K418" s="235">
        <f t="shared" si="116"/>
        <v>5.7</v>
      </c>
      <c r="L418" s="235">
        <f t="shared" si="116"/>
        <v>5.7</v>
      </c>
    </row>
    <row r="419" spans="1:12" ht="45">
      <c r="A419" s="231" t="s">
        <v>336</v>
      </c>
      <c r="B419" s="295" t="s">
        <v>274</v>
      </c>
      <c r="C419" s="295" t="s">
        <v>10</v>
      </c>
      <c r="D419" s="295" t="s">
        <v>75</v>
      </c>
      <c r="E419" s="295" t="s">
        <v>277</v>
      </c>
      <c r="F419" s="296" t="s">
        <v>244</v>
      </c>
      <c r="G419" s="232" t="s">
        <v>165</v>
      </c>
      <c r="H419" s="232" t="s">
        <v>75</v>
      </c>
      <c r="I419" s="232" t="s">
        <v>146</v>
      </c>
      <c r="J419" s="282">
        <f>'Приложение 3'!J319</f>
        <v>5.7</v>
      </c>
      <c r="K419" s="282">
        <f>'Приложение 3'!K319</f>
        <v>5.7</v>
      </c>
      <c r="L419" s="282">
        <f>'Приложение 3'!L319</f>
        <v>5.7</v>
      </c>
    </row>
    <row r="420" spans="1:12" ht="51" customHeight="1">
      <c r="A420" s="231" t="s">
        <v>83</v>
      </c>
      <c r="B420" s="280" t="s">
        <v>499</v>
      </c>
      <c r="C420" s="280" t="s">
        <v>258</v>
      </c>
      <c r="D420" s="280"/>
      <c r="E420" s="280"/>
      <c r="F420" s="281"/>
      <c r="G420" s="232"/>
      <c r="H420" s="232"/>
      <c r="I420" s="232"/>
      <c r="J420" s="279">
        <f>J428+J435+J453+J460+J421+J467</f>
        <v>650.4</v>
      </c>
      <c r="K420" s="279">
        <f t="shared" ref="K420:L420" si="117">K428+K435+K453+K460+K421+K467</f>
        <v>675.5</v>
      </c>
      <c r="L420" s="279">
        <f t="shared" si="117"/>
        <v>738.2</v>
      </c>
    </row>
    <row r="421" spans="1:12" ht="30" customHeight="1">
      <c r="A421" s="161" t="s">
        <v>443</v>
      </c>
      <c r="B421" s="280" t="s">
        <v>499</v>
      </c>
      <c r="C421" s="280" t="s">
        <v>258</v>
      </c>
      <c r="D421" s="280" t="s">
        <v>75</v>
      </c>
      <c r="E421" s="280"/>
      <c r="F421" s="281"/>
      <c r="G421" s="232"/>
      <c r="H421" s="232"/>
      <c r="I421" s="232"/>
      <c r="J421" s="279">
        <f t="shared" ref="J421:L426" si="118">J422</f>
        <v>0</v>
      </c>
      <c r="K421" s="279">
        <f t="shared" si="118"/>
        <v>0</v>
      </c>
      <c r="L421" s="279">
        <f t="shared" si="118"/>
        <v>36</v>
      </c>
    </row>
    <row r="422" spans="1:12" ht="78.75" customHeight="1">
      <c r="A422" s="161" t="s">
        <v>444</v>
      </c>
      <c r="B422" s="280" t="s">
        <v>499</v>
      </c>
      <c r="C422" s="280" t="s">
        <v>258</v>
      </c>
      <c r="D422" s="280" t="s">
        <v>75</v>
      </c>
      <c r="E422" s="169" t="s">
        <v>445</v>
      </c>
      <c r="F422" s="281"/>
      <c r="G422" s="232"/>
      <c r="H422" s="232"/>
      <c r="I422" s="232"/>
      <c r="J422" s="279">
        <f t="shared" si="118"/>
        <v>0</v>
      </c>
      <c r="K422" s="279">
        <f t="shared" si="118"/>
        <v>0</v>
      </c>
      <c r="L422" s="279">
        <f t="shared" si="118"/>
        <v>36</v>
      </c>
    </row>
    <row r="423" spans="1:12" ht="38.25">
      <c r="A423" s="146" t="s">
        <v>86</v>
      </c>
      <c r="B423" s="280" t="s">
        <v>499</v>
      </c>
      <c r="C423" s="280" t="s">
        <v>258</v>
      </c>
      <c r="D423" s="280" t="s">
        <v>75</v>
      </c>
      <c r="E423" s="280" t="s">
        <v>445</v>
      </c>
      <c r="F423" s="12" t="s">
        <v>227</v>
      </c>
      <c r="G423" s="232"/>
      <c r="H423" s="232"/>
      <c r="I423" s="232"/>
      <c r="J423" s="279">
        <f t="shared" si="118"/>
        <v>0</v>
      </c>
      <c r="K423" s="279">
        <f t="shared" si="118"/>
        <v>0</v>
      </c>
      <c r="L423" s="279">
        <f t="shared" si="118"/>
        <v>36</v>
      </c>
    </row>
    <row r="424" spans="1:12" ht="38.25">
      <c r="A424" s="146" t="s">
        <v>87</v>
      </c>
      <c r="B424" s="280" t="s">
        <v>499</v>
      </c>
      <c r="C424" s="280" t="s">
        <v>258</v>
      </c>
      <c r="D424" s="280" t="s">
        <v>75</v>
      </c>
      <c r="E424" s="280" t="s">
        <v>445</v>
      </c>
      <c r="F424" s="12" t="s">
        <v>228</v>
      </c>
      <c r="G424" s="232"/>
      <c r="H424" s="232"/>
      <c r="I424" s="232"/>
      <c r="J424" s="279">
        <f t="shared" si="118"/>
        <v>0</v>
      </c>
      <c r="K424" s="279">
        <f t="shared" si="118"/>
        <v>0</v>
      </c>
      <c r="L424" s="279">
        <f t="shared" si="118"/>
        <v>36</v>
      </c>
    </row>
    <row r="425" spans="1:12">
      <c r="A425" s="231" t="s">
        <v>74</v>
      </c>
      <c r="B425" s="280" t="s">
        <v>499</v>
      </c>
      <c r="C425" s="280" t="s">
        <v>258</v>
      </c>
      <c r="D425" s="280" t="s">
        <v>75</v>
      </c>
      <c r="E425" s="280" t="s">
        <v>445</v>
      </c>
      <c r="F425" s="281" t="s">
        <v>228</v>
      </c>
      <c r="G425" s="232" t="s">
        <v>75</v>
      </c>
      <c r="H425" s="232"/>
      <c r="I425" s="232"/>
      <c r="J425" s="279">
        <f t="shared" si="118"/>
        <v>0</v>
      </c>
      <c r="K425" s="279">
        <f t="shared" si="118"/>
        <v>0</v>
      </c>
      <c r="L425" s="279">
        <f t="shared" si="118"/>
        <v>36</v>
      </c>
    </row>
    <row r="426" spans="1:12">
      <c r="A426" s="161" t="s">
        <v>442</v>
      </c>
      <c r="B426" s="280" t="s">
        <v>499</v>
      </c>
      <c r="C426" s="280" t="s">
        <v>258</v>
      </c>
      <c r="D426" s="280" t="s">
        <v>75</v>
      </c>
      <c r="E426" s="280" t="s">
        <v>445</v>
      </c>
      <c r="F426" s="281" t="s">
        <v>228</v>
      </c>
      <c r="G426" s="232" t="s">
        <v>75</v>
      </c>
      <c r="H426" s="232" t="s">
        <v>98</v>
      </c>
      <c r="I426" s="232"/>
      <c r="J426" s="279">
        <f t="shared" si="118"/>
        <v>0</v>
      </c>
      <c r="K426" s="279">
        <f t="shared" si="118"/>
        <v>0</v>
      </c>
      <c r="L426" s="279">
        <f t="shared" si="118"/>
        <v>36</v>
      </c>
    </row>
    <row r="427" spans="1:12" ht="33.75">
      <c r="A427" s="231" t="s">
        <v>312</v>
      </c>
      <c r="B427" s="280" t="s">
        <v>499</v>
      </c>
      <c r="C427" s="280" t="s">
        <v>258</v>
      </c>
      <c r="D427" s="280" t="s">
        <v>75</v>
      </c>
      <c r="E427" s="280" t="s">
        <v>445</v>
      </c>
      <c r="F427" s="281" t="s">
        <v>228</v>
      </c>
      <c r="G427" s="232" t="s">
        <v>75</v>
      </c>
      <c r="H427" s="232" t="s">
        <v>98</v>
      </c>
      <c r="I427" s="232" t="s">
        <v>73</v>
      </c>
      <c r="J427" s="279">
        <f>'Приложение 3'!J74</f>
        <v>0</v>
      </c>
      <c r="K427" s="279">
        <f>'Приложение 3'!K74</f>
        <v>0</v>
      </c>
      <c r="L427" s="279">
        <f>'Приложение 3'!L74</f>
        <v>36</v>
      </c>
    </row>
    <row r="428" spans="1:12" ht="56.25">
      <c r="A428" s="231" t="s">
        <v>181</v>
      </c>
      <c r="B428" s="285" t="s">
        <v>499</v>
      </c>
      <c r="C428" s="285" t="s">
        <v>258</v>
      </c>
      <c r="D428" s="285" t="s">
        <v>77</v>
      </c>
      <c r="E428" s="285"/>
      <c r="F428" s="286"/>
      <c r="G428" s="232"/>
      <c r="H428" s="232"/>
      <c r="I428" s="232"/>
      <c r="J428" s="279">
        <f>J429</f>
        <v>7</v>
      </c>
      <c r="K428" s="279">
        <f t="shared" ref="K428:L428" si="119">K429</f>
        <v>0</v>
      </c>
      <c r="L428" s="279">
        <f t="shared" si="119"/>
        <v>0</v>
      </c>
    </row>
    <row r="429" spans="1:12" ht="33.75">
      <c r="A429" s="231" t="s">
        <v>85</v>
      </c>
      <c r="B429" s="285" t="s">
        <v>499</v>
      </c>
      <c r="C429" s="285" t="s">
        <v>258</v>
      </c>
      <c r="D429" s="285" t="s">
        <v>77</v>
      </c>
      <c r="E429" s="285" t="s">
        <v>248</v>
      </c>
      <c r="F429" s="286"/>
      <c r="G429" s="232"/>
      <c r="H429" s="232"/>
      <c r="I429" s="232"/>
      <c r="J429" s="235">
        <f t="shared" ref="J429:L433" si="120">J430</f>
        <v>7</v>
      </c>
      <c r="K429" s="235">
        <f t="shared" si="120"/>
        <v>0</v>
      </c>
      <c r="L429" s="235">
        <f t="shared" si="120"/>
        <v>0</v>
      </c>
    </row>
    <row r="430" spans="1:12" ht="33.75">
      <c r="A430" s="231" t="s">
        <v>86</v>
      </c>
      <c r="B430" s="297" t="s">
        <v>499</v>
      </c>
      <c r="C430" s="297">
        <v>0</v>
      </c>
      <c r="D430" s="297" t="s">
        <v>77</v>
      </c>
      <c r="E430" s="297" t="s">
        <v>248</v>
      </c>
      <c r="F430" s="298" t="s">
        <v>227</v>
      </c>
      <c r="G430" s="232"/>
      <c r="H430" s="232"/>
      <c r="I430" s="232"/>
      <c r="J430" s="235">
        <f t="shared" si="120"/>
        <v>7</v>
      </c>
      <c r="K430" s="235">
        <f t="shared" si="120"/>
        <v>0</v>
      </c>
      <c r="L430" s="235">
        <f t="shared" si="120"/>
        <v>0</v>
      </c>
    </row>
    <row r="431" spans="1:12" ht="33.75">
      <c r="A431" s="231" t="s">
        <v>87</v>
      </c>
      <c r="B431" s="297" t="s">
        <v>499</v>
      </c>
      <c r="C431" s="297">
        <v>0</v>
      </c>
      <c r="D431" s="297" t="s">
        <v>77</v>
      </c>
      <c r="E431" s="297" t="s">
        <v>248</v>
      </c>
      <c r="F431" s="298" t="s">
        <v>228</v>
      </c>
      <c r="G431" s="232"/>
      <c r="H431" s="232"/>
      <c r="I431" s="232"/>
      <c r="J431" s="235">
        <f t="shared" si="120"/>
        <v>7</v>
      </c>
      <c r="K431" s="235">
        <f t="shared" si="120"/>
        <v>0</v>
      </c>
      <c r="L431" s="235">
        <f t="shared" si="120"/>
        <v>0</v>
      </c>
    </row>
    <row r="432" spans="1:12">
      <c r="A432" s="231" t="s">
        <v>74</v>
      </c>
      <c r="B432" s="297" t="s">
        <v>499</v>
      </c>
      <c r="C432" s="297">
        <v>0</v>
      </c>
      <c r="D432" s="297" t="s">
        <v>77</v>
      </c>
      <c r="E432" s="297" t="s">
        <v>248</v>
      </c>
      <c r="F432" s="298" t="s">
        <v>228</v>
      </c>
      <c r="G432" s="232" t="s">
        <v>75</v>
      </c>
      <c r="H432" s="232"/>
      <c r="I432" s="232"/>
      <c r="J432" s="235">
        <f t="shared" si="120"/>
        <v>7</v>
      </c>
      <c r="K432" s="235">
        <f t="shared" si="120"/>
        <v>0</v>
      </c>
      <c r="L432" s="235">
        <f t="shared" si="120"/>
        <v>0</v>
      </c>
    </row>
    <row r="433" spans="1:12">
      <c r="A433" s="231" t="s">
        <v>103</v>
      </c>
      <c r="B433" s="297" t="s">
        <v>499</v>
      </c>
      <c r="C433" s="297">
        <v>0</v>
      </c>
      <c r="D433" s="297" t="s">
        <v>77</v>
      </c>
      <c r="E433" s="297" t="s">
        <v>248</v>
      </c>
      <c r="F433" s="298" t="s">
        <v>228</v>
      </c>
      <c r="G433" s="232" t="s">
        <v>75</v>
      </c>
      <c r="H433" s="232" t="s">
        <v>104</v>
      </c>
      <c r="I433" s="232"/>
      <c r="J433" s="235">
        <f t="shared" si="120"/>
        <v>7</v>
      </c>
      <c r="K433" s="235">
        <f t="shared" si="120"/>
        <v>0</v>
      </c>
      <c r="L433" s="235">
        <f t="shared" si="120"/>
        <v>0</v>
      </c>
    </row>
    <row r="434" spans="1:12" ht="33.75">
      <c r="A434" s="231" t="s">
        <v>312</v>
      </c>
      <c r="B434" s="297" t="s">
        <v>499</v>
      </c>
      <c r="C434" s="297">
        <v>0</v>
      </c>
      <c r="D434" s="297" t="s">
        <v>77</v>
      </c>
      <c r="E434" s="297" t="s">
        <v>248</v>
      </c>
      <c r="F434" s="298" t="s">
        <v>228</v>
      </c>
      <c r="G434" s="232" t="s">
        <v>75</v>
      </c>
      <c r="H434" s="232" t="s">
        <v>104</v>
      </c>
      <c r="I434" s="232" t="s">
        <v>73</v>
      </c>
      <c r="J434" s="279">
        <f>'Приложение 3'!J86</f>
        <v>7</v>
      </c>
      <c r="K434" s="279">
        <f>'Приложение 3'!K86</f>
        <v>0</v>
      </c>
      <c r="L434" s="279">
        <f>'Приложение 3'!L86</f>
        <v>0</v>
      </c>
    </row>
    <row r="435" spans="1:12" ht="78.75">
      <c r="A435" s="231" t="s">
        <v>84</v>
      </c>
      <c r="B435" s="297" t="s">
        <v>499</v>
      </c>
      <c r="C435" s="297">
        <v>0</v>
      </c>
      <c r="D435" s="297" t="s">
        <v>98</v>
      </c>
      <c r="E435" s="297"/>
      <c r="F435" s="298"/>
      <c r="G435" s="232"/>
      <c r="H435" s="232"/>
      <c r="I435" s="232"/>
      <c r="J435" s="279">
        <f>J436+J442</f>
        <v>405.9</v>
      </c>
      <c r="K435" s="279">
        <f t="shared" ref="K435:L435" si="121">K436+K442</f>
        <v>428.3</v>
      </c>
      <c r="L435" s="279">
        <f t="shared" si="121"/>
        <v>445.40000000000003</v>
      </c>
    </row>
    <row r="436" spans="1:12" ht="33.75">
      <c r="A436" s="231" t="s">
        <v>85</v>
      </c>
      <c r="B436" s="297" t="s">
        <v>499</v>
      </c>
      <c r="C436" s="297">
        <v>0</v>
      </c>
      <c r="D436" s="297" t="s">
        <v>98</v>
      </c>
      <c r="E436" s="297" t="s">
        <v>248</v>
      </c>
      <c r="F436" s="298"/>
      <c r="G436" s="232"/>
      <c r="H436" s="232"/>
      <c r="I436" s="232"/>
      <c r="J436" s="235">
        <f t="shared" ref="J436:L440" si="122">J437</f>
        <v>2</v>
      </c>
      <c r="K436" s="235">
        <f t="shared" si="122"/>
        <v>2</v>
      </c>
      <c r="L436" s="235">
        <f t="shared" si="122"/>
        <v>2</v>
      </c>
    </row>
    <row r="437" spans="1:12" ht="33.75">
      <c r="A437" s="231" t="s">
        <v>86</v>
      </c>
      <c r="B437" s="297" t="s">
        <v>499</v>
      </c>
      <c r="C437" s="297">
        <v>0</v>
      </c>
      <c r="D437" s="297" t="s">
        <v>98</v>
      </c>
      <c r="E437" s="297" t="s">
        <v>248</v>
      </c>
      <c r="F437" s="298" t="s">
        <v>227</v>
      </c>
      <c r="G437" s="232"/>
      <c r="H437" s="232"/>
      <c r="I437" s="232"/>
      <c r="J437" s="235">
        <f t="shared" si="122"/>
        <v>2</v>
      </c>
      <c r="K437" s="235">
        <f t="shared" si="122"/>
        <v>2</v>
      </c>
      <c r="L437" s="235">
        <f t="shared" si="122"/>
        <v>2</v>
      </c>
    </row>
    <row r="438" spans="1:12" ht="33.75">
      <c r="A438" s="231" t="s">
        <v>87</v>
      </c>
      <c r="B438" s="297" t="s">
        <v>499</v>
      </c>
      <c r="C438" s="297">
        <v>0</v>
      </c>
      <c r="D438" s="297" t="s">
        <v>98</v>
      </c>
      <c r="E438" s="297" t="s">
        <v>248</v>
      </c>
      <c r="F438" s="298" t="s">
        <v>228</v>
      </c>
      <c r="G438" s="232"/>
      <c r="H438" s="232"/>
      <c r="I438" s="232"/>
      <c r="J438" s="235">
        <f t="shared" si="122"/>
        <v>2</v>
      </c>
      <c r="K438" s="235">
        <f t="shared" si="122"/>
        <v>2</v>
      </c>
      <c r="L438" s="235">
        <f t="shared" si="122"/>
        <v>2</v>
      </c>
    </row>
    <row r="439" spans="1:12">
      <c r="A439" s="231" t="s">
        <v>74</v>
      </c>
      <c r="B439" s="297" t="s">
        <v>499</v>
      </c>
      <c r="C439" s="297">
        <v>0</v>
      </c>
      <c r="D439" s="297" t="s">
        <v>98</v>
      </c>
      <c r="E439" s="297" t="s">
        <v>248</v>
      </c>
      <c r="F439" s="298" t="s">
        <v>228</v>
      </c>
      <c r="G439" s="232" t="s">
        <v>75</v>
      </c>
      <c r="H439" s="232"/>
      <c r="I439" s="232"/>
      <c r="J439" s="235">
        <f t="shared" si="122"/>
        <v>2</v>
      </c>
      <c r="K439" s="235">
        <f t="shared" si="122"/>
        <v>2</v>
      </c>
      <c r="L439" s="235">
        <f t="shared" si="122"/>
        <v>2</v>
      </c>
    </row>
    <row r="440" spans="1:12">
      <c r="A440" s="231" t="s">
        <v>103</v>
      </c>
      <c r="B440" s="297" t="s">
        <v>499</v>
      </c>
      <c r="C440" s="297">
        <v>0</v>
      </c>
      <c r="D440" s="297" t="s">
        <v>98</v>
      </c>
      <c r="E440" s="297" t="s">
        <v>248</v>
      </c>
      <c r="F440" s="298" t="s">
        <v>228</v>
      </c>
      <c r="G440" s="232" t="s">
        <v>75</v>
      </c>
      <c r="H440" s="232" t="s">
        <v>104</v>
      </c>
      <c r="I440" s="232"/>
      <c r="J440" s="235">
        <f t="shared" si="122"/>
        <v>2</v>
      </c>
      <c r="K440" s="235">
        <f t="shared" si="122"/>
        <v>2</v>
      </c>
      <c r="L440" s="235">
        <f t="shared" si="122"/>
        <v>2</v>
      </c>
    </row>
    <row r="441" spans="1:12" ht="33.75">
      <c r="A441" s="231" t="s">
        <v>312</v>
      </c>
      <c r="B441" s="297" t="s">
        <v>499</v>
      </c>
      <c r="C441" s="297">
        <v>0</v>
      </c>
      <c r="D441" s="297" t="s">
        <v>98</v>
      </c>
      <c r="E441" s="297" t="s">
        <v>248</v>
      </c>
      <c r="F441" s="298" t="s">
        <v>228</v>
      </c>
      <c r="G441" s="232" t="s">
        <v>75</v>
      </c>
      <c r="H441" s="232" t="s">
        <v>104</v>
      </c>
      <c r="I441" s="232" t="s">
        <v>73</v>
      </c>
      <c r="J441" s="282">
        <f>'Приложение 3'!J90</f>
        <v>2</v>
      </c>
      <c r="K441" s="282">
        <f>'Приложение 3'!K90</f>
        <v>2</v>
      </c>
      <c r="L441" s="282">
        <f>'Приложение 3'!L90</f>
        <v>2</v>
      </c>
    </row>
    <row r="442" spans="1:12" ht="165.75">
      <c r="A442" s="146" t="s">
        <v>59</v>
      </c>
      <c r="B442" s="169" t="s">
        <v>499</v>
      </c>
      <c r="C442" s="169" t="s">
        <v>258</v>
      </c>
      <c r="D442" s="169" t="s">
        <v>98</v>
      </c>
      <c r="E442" s="169" t="s">
        <v>252</v>
      </c>
      <c r="F442" s="298"/>
      <c r="G442" s="232"/>
      <c r="H442" s="232"/>
      <c r="I442" s="232"/>
      <c r="J442" s="282">
        <f>J443+J448</f>
        <v>403.9</v>
      </c>
      <c r="K442" s="282">
        <f t="shared" ref="K442:L442" si="123">K443+K448</f>
        <v>426.3</v>
      </c>
      <c r="L442" s="282">
        <f t="shared" si="123"/>
        <v>443.40000000000003</v>
      </c>
    </row>
    <row r="443" spans="1:12" ht="102">
      <c r="A443" s="146" t="s">
        <v>80</v>
      </c>
      <c r="B443" s="169" t="s">
        <v>499</v>
      </c>
      <c r="C443" s="169" t="s">
        <v>258</v>
      </c>
      <c r="D443" s="169" t="s">
        <v>98</v>
      </c>
      <c r="E443" s="169" t="s">
        <v>252</v>
      </c>
      <c r="F443" s="298" t="s">
        <v>225</v>
      </c>
      <c r="G443" s="232"/>
      <c r="H443" s="232"/>
      <c r="I443" s="232"/>
      <c r="J443" s="282">
        <f t="shared" ref="J443:L446" si="124">J444</f>
        <v>399.7</v>
      </c>
      <c r="K443" s="282">
        <f t="shared" si="124"/>
        <v>368.1</v>
      </c>
      <c r="L443" s="282">
        <f t="shared" si="124"/>
        <v>382.8</v>
      </c>
    </row>
    <row r="444" spans="1:12" ht="38.25">
      <c r="A444" s="146" t="s">
        <v>81</v>
      </c>
      <c r="B444" s="169" t="s">
        <v>499</v>
      </c>
      <c r="C444" s="169" t="s">
        <v>258</v>
      </c>
      <c r="D444" s="169" t="s">
        <v>98</v>
      </c>
      <c r="E444" s="169" t="s">
        <v>252</v>
      </c>
      <c r="F444" s="298" t="s">
        <v>226</v>
      </c>
      <c r="G444" s="232"/>
      <c r="H444" s="232"/>
      <c r="I444" s="232"/>
      <c r="J444" s="282">
        <f t="shared" si="124"/>
        <v>399.7</v>
      </c>
      <c r="K444" s="282">
        <f t="shared" si="124"/>
        <v>368.1</v>
      </c>
      <c r="L444" s="282">
        <f t="shared" si="124"/>
        <v>382.8</v>
      </c>
    </row>
    <row r="445" spans="1:12">
      <c r="A445" s="231" t="s">
        <v>74</v>
      </c>
      <c r="B445" s="169" t="s">
        <v>499</v>
      </c>
      <c r="C445" s="169" t="s">
        <v>258</v>
      </c>
      <c r="D445" s="169" t="s">
        <v>98</v>
      </c>
      <c r="E445" s="169" t="s">
        <v>252</v>
      </c>
      <c r="F445" s="298" t="s">
        <v>226</v>
      </c>
      <c r="G445" s="232" t="s">
        <v>75</v>
      </c>
      <c r="H445" s="232"/>
      <c r="I445" s="232"/>
      <c r="J445" s="282">
        <f t="shared" si="124"/>
        <v>399.7</v>
      </c>
      <c r="K445" s="282">
        <f t="shared" si="124"/>
        <v>368.1</v>
      </c>
      <c r="L445" s="282">
        <f t="shared" si="124"/>
        <v>382.8</v>
      </c>
    </row>
    <row r="446" spans="1:12" ht="56.25">
      <c r="A446" s="231" t="s">
        <v>468</v>
      </c>
      <c r="B446" s="169" t="s">
        <v>499</v>
      </c>
      <c r="C446" s="169" t="s">
        <v>258</v>
      </c>
      <c r="D446" s="169" t="s">
        <v>98</v>
      </c>
      <c r="E446" s="169" t="s">
        <v>252</v>
      </c>
      <c r="F446" s="298" t="s">
        <v>226</v>
      </c>
      <c r="G446" s="232" t="s">
        <v>75</v>
      </c>
      <c r="H446" s="232" t="s">
        <v>82</v>
      </c>
      <c r="I446" s="232"/>
      <c r="J446" s="282">
        <f t="shared" si="124"/>
        <v>399.7</v>
      </c>
      <c r="K446" s="282">
        <f t="shared" si="124"/>
        <v>368.1</v>
      </c>
      <c r="L446" s="282">
        <f t="shared" si="124"/>
        <v>382.8</v>
      </c>
    </row>
    <row r="447" spans="1:12" ht="33.75">
      <c r="A447" s="231" t="s">
        <v>312</v>
      </c>
      <c r="B447" s="297" t="s">
        <v>499</v>
      </c>
      <c r="C447" s="297">
        <v>0</v>
      </c>
      <c r="D447" s="297" t="s">
        <v>98</v>
      </c>
      <c r="E447" s="169" t="s">
        <v>252</v>
      </c>
      <c r="F447" s="298" t="s">
        <v>226</v>
      </c>
      <c r="G447" s="232" t="s">
        <v>75</v>
      </c>
      <c r="H447" s="232" t="s">
        <v>82</v>
      </c>
      <c r="I447" s="232" t="s">
        <v>73</v>
      </c>
      <c r="J447" s="282">
        <f>'Приложение 3'!J25</f>
        <v>399.7</v>
      </c>
      <c r="K447" s="282">
        <f>'Приложение 3'!K25</f>
        <v>368.1</v>
      </c>
      <c r="L447" s="282">
        <f>'Приложение 3'!L25</f>
        <v>382.8</v>
      </c>
    </row>
    <row r="448" spans="1:12" ht="33.75">
      <c r="A448" s="231" t="s">
        <v>86</v>
      </c>
      <c r="B448" s="297" t="s">
        <v>499</v>
      </c>
      <c r="C448" s="297">
        <v>0</v>
      </c>
      <c r="D448" s="297" t="s">
        <v>98</v>
      </c>
      <c r="E448" s="169" t="s">
        <v>252</v>
      </c>
      <c r="F448" s="298" t="s">
        <v>227</v>
      </c>
      <c r="G448" s="232"/>
      <c r="H448" s="232"/>
      <c r="I448" s="232"/>
      <c r="J448" s="282">
        <f t="shared" ref="J448:L451" si="125">J449</f>
        <v>4.2</v>
      </c>
      <c r="K448" s="282">
        <f t="shared" si="125"/>
        <v>58.2</v>
      </c>
      <c r="L448" s="282">
        <f t="shared" si="125"/>
        <v>60.6</v>
      </c>
    </row>
    <row r="449" spans="1:12" ht="33.75">
      <c r="A449" s="231" t="s">
        <v>87</v>
      </c>
      <c r="B449" s="297" t="s">
        <v>499</v>
      </c>
      <c r="C449" s="297">
        <v>0</v>
      </c>
      <c r="D449" s="297" t="s">
        <v>98</v>
      </c>
      <c r="E449" s="169" t="s">
        <v>252</v>
      </c>
      <c r="F449" s="298" t="s">
        <v>228</v>
      </c>
      <c r="G449" s="232"/>
      <c r="H449" s="232"/>
      <c r="I449" s="232"/>
      <c r="J449" s="282">
        <f t="shared" si="125"/>
        <v>4.2</v>
      </c>
      <c r="K449" s="282">
        <f t="shared" si="125"/>
        <v>58.2</v>
      </c>
      <c r="L449" s="282">
        <f t="shared" si="125"/>
        <v>60.6</v>
      </c>
    </row>
    <row r="450" spans="1:12">
      <c r="A450" s="231" t="s">
        <v>74</v>
      </c>
      <c r="B450" s="297" t="s">
        <v>499</v>
      </c>
      <c r="C450" s="297">
        <v>0</v>
      </c>
      <c r="D450" s="297" t="s">
        <v>98</v>
      </c>
      <c r="E450" s="169" t="s">
        <v>252</v>
      </c>
      <c r="F450" s="298" t="s">
        <v>228</v>
      </c>
      <c r="G450" s="232" t="s">
        <v>75</v>
      </c>
      <c r="H450" s="232"/>
      <c r="I450" s="232"/>
      <c r="J450" s="282">
        <f t="shared" si="125"/>
        <v>4.2</v>
      </c>
      <c r="K450" s="282">
        <f t="shared" si="125"/>
        <v>58.2</v>
      </c>
      <c r="L450" s="282">
        <f t="shared" si="125"/>
        <v>60.6</v>
      </c>
    </row>
    <row r="451" spans="1:12" ht="56.25">
      <c r="A451" s="231" t="s">
        <v>468</v>
      </c>
      <c r="B451" s="297" t="s">
        <v>499</v>
      </c>
      <c r="C451" s="297">
        <v>0</v>
      </c>
      <c r="D451" s="297" t="s">
        <v>98</v>
      </c>
      <c r="E451" s="169" t="s">
        <v>252</v>
      </c>
      <c r="F451" s="298" t="s">
        <v>228</v>
      </c>
      <c r="G451" s="232" t="s">
        <v>75</v>
      </c>
      <c r="H451" s="232" t="s">
        <v>82</v>
      </c>
      <c r="I451" s="232"/>
      <c r="J451" s="282">
        <f t="shared" si="125"/>
        <v>4.2</v>
      </c>
      <c r="K451" s="282">
        <f t="shared" si="125"/>
        <v>58.2</v>
      </c>
      <c r="L451" s="282">
        <f t="shared" si="125"/>
        <v>60.6</v>
      </c>
    </row>
    <row r="452" spans="1:12" ht="33.75">
      <c r="A452" s="231" t="s">
        <v>312</v>
      </c>
      <c r="B452" s="297" t="s">
        <v>499</v>
      </c>
      <c r="C452" s="297">
        <v>0</v>
      </c>
      <c r="D452" s="297" t="s">
        <v>98</v>
      </c>
      <c r="E452" s="169" t="s">
        <v>252</v>
      </c>
      <c r="F452" s="298" t="s">
        <v>228</v>
      </c>
      <c r="G452" s="232" t="s">
        <v>75</v>
      </c>
      <c r="H452" s="232" t="s">
        <v>82</v>
      </c>
      <c r="I452" s="232" t="s">
        <v>73</v>
      </c>
      <c r="J452" s="282">
        <f>'Приложение 3'!J27</f>
        <v>4.2</v>
      </c>
      <c r="K452" s="282">
        <f>'Приложение 3'!K27</f>
        <v>58.2</v>
      </c>
      <c r="L452" s="282">
        <f>'Приложение 3'!L27</f>
        <v>60.6</v>
      </c>
    </row>
    <row r="453" spans="1:12" ht="56.25">
      <c r="A453" s="231" t="s">
        <v>88</v>
      </c>
      <c r="B453" s="299" t="s">
        <v>499</v>
      </c>
      <c r="C453" s="299">
        <v>0</v>
      </c>
      <c r="D453" s="299" t="s">
        <v>99</v>
      </c>
      <c r="E453" s="299"/>
      <c r="F453" s="300"/>
      <c r="G453" s="232"/>
      <c r="H453" s="232"/>
      <c r="I453" s="232"/>
      <c r="J453" s="279">
        <f t="shared" ref="J453:L458" si="126">J454</f>
        <v>5</v>
      </c>
      <c r="K453" s="279">
        <f t="shared" si="126"/>
        <v>2</v>
      </c>
      <c r="L453" s="279">
        <f t="shared" si="126"/>
        <v>2</v>
      </c>
    </row>
    <row r="454" spans="1:12" ht="33.75">
      <c r="A454" s="231" t="s">
        <v>85</v>
      </c>
      <c r="B454" s="299" t="s">
        <v>499</v>
      </c>
      <c r="C454" s="299">
        <v>0</v>
      </c>
      <c r="D454" s="299" t="s">
        <v>99</v>
      </c>
      <c r="E454" s="299" t="s">
        <v>248</v>
      </c>
      <c r="F454" s="300"/>
      <c r="G454" s="232"/>
      <c r="H454" s="232"/>
      <c r="I454" s="232"/>
      <c r="J454" s="235">
        <f t="shared" si="126"/>
        <v>5</v>
      </c>
      <c r="K454" s="235">
        <f t="shared" si="126"/>
        <v>2</v>
      </c>
      <c r="L454" s="235">
        <f t="shared" si="126"/>
        <v>2</v>
      </c>
    </row>
    <row r="455" spans="1:12" ht="33.75">
      <c r="A455" s="231" t="s">
        <v>86</v>
      </c>
      <c r="B455" s="299" t="s">
        <v>499</v>
      </c>
      <c r="C455" s="299">
        <v>0</v>
      </c>
      <c r="D455" s="299" t="s">
        <v>99</v>
      </c>
      <c r="E455" s="299" t="s">
        <v>248</v>
      </c>
      <c r="F455" s="300" t="s">
        <v>227</v>
      </c>
      <c r="G455" s="232"/>
      <c r="H455" s="232"/>
      <c r="I455" s="232"/>
      <c r="J455" s="235">
        <f t="shared" si="126"/>
        <v>5</v>
      </c>
      <c r="K455" s="235">
        <f t="shared" si="126"/>
        <v>2</v>
      </c>
      <c r="L455" s="235">
        <f t="shared" si="126"/>
        <v>2</v>
      </c>
    </row>
    <row r="456" spans="1:12" ht="33.75">
      <c r="A456" s="231" t="s">
        <v>87</v>
      </c>
      <c r="B456" s="299" t="s">
        <v>499</v>
      </c>
      <c r="C456" s="299">
        <v>0</v>
      </c>
      <c r="D456" s="299" t="s">
        <v>99</v>
      </c>
      <c r="E456" s="299" t="s">
        <v>248</v>
      </c>
      <c r="F456" s="300" t="s">
        <v>228</v>
      </c>
      <c r="G456" s="232"/>
      <c r="H456" s="232"/>
      <c r="I456" s="232"/>
      <c r="J456" s="235">
        <f t="shared" si="126"/>
        <v>5</v>
      </c>
      <c r="K456" s="235">
        <f t="shared" si="126"/>
        <v>2</v>
      </c>
      <c r="L456" s="235">
        <f t="shared" si="126"/>
        <v>2</v>
      </c>
    </row>
    <row r="457" spans="1:12">
      <c r="A457" s="231" t="s">
        <v>74</v>
      </c>
      <c r="B457" s="299" t="s">
        <v>499</v>
      </c>
      <c r="C457" s="299">
        <v>0</v>
      </c>
      <c r="D457" s="299" t="s">
        <v>99</v>
      </c>
      <c r="E457" s="299" t="s">
        <v>248</v>
      </c>
      <c r="F457" s="300" t="s">
        <v>228</v>
      </c>
      <c r="G457" s="232" t="s">
        <v>75</v>
      </c>
      <c r="H457" s="232"/>
      <c r="I457" s="232"/>
      <c r="J457" s="235">
        <f t="shared" si="126"/>
        <v>5</v>
      </c>
      <c r="K457" s="235">
        <f t="shared" si="126"/>
        <v>2</v>
      </c>
      <c r="L457" s="235">
        <f t="shared" si="126"/>
        <v>2</v>
      </c>
    </row>
    <row r="458" spans="1:12">
      <c r="A458" s="231" t="s">
        <v>103</v>
      </c>
      <c r="B458" s="299" t="s">
        <v>499</v>
      </c>
      <c r="C458" s="299">
        <v>0</v>
      </c>
      <c r="D458" s="299" t="s">
        <v>99</v>
      </c>
      <c r="E458" s="299" t="s">
        <v>248</v>
      </c>
      <c r="F458" s="300" t="s">
        <v>228</v>
      </c>
      <c r="G458" s="232" t="s">
        <v>75</v>
      </c>
      <c r="H458" s="232" t="s">
        <v>104</v>
      </c>
      <c r="I458" s="232"/>
      <c r="J458" s="235">
        <f t="shared" si="126"/>
        <v>5</v>
      </c>
      <c r="K458" s="235">
        <f t="shared" si="126"/>
        <v>2</v>
      </c>
      <c r="L458" s="235">
        <f t="shared" si="126"/>
        <v>2</v>
      </c>
    </row>
    <row r="459" spans="1:12" ht="33.75">
      <c r="A459" s="231" t="s">
        <v>312</v>
      </c>
      <c r="B459" s="299" t="s">
        <v>499</v>
      </c>
      <c r="C459" s="299">
        <v>0</v>
      </c>
      <c r="D459" s="299" t="s">
        <v>99</v>
      </c>
      <c r="E459" s="299" t="s">
        <v>248</v>
      </c>
      <c r="F459" s="300" t="s">
        <v>228</v>
      </c>
      <c r="G459" s="232" t="s">
        <v>75</v>
      </c>
      <c r="H459" s="232" t="s">
        <v>104</v>
      </c>
      <c r="I459" s="232" t="s">
        <v>73</v>
      </c>
      <c r="J459" s="282">
        <f>'Приложение 3'!J94</f>
        <v>5</v>
      </c>
      <c r="K459" s="282">
        <f>'Приложение 3'!K94</f>
        <v>2</v>
      </c>
      <c r="L459" s="282">
        <f>'Приложение 3'!L94</f>
        <v>2</v>
      </c>
    </row>
    <row r="460" spans="1:12" ht="56.25">
      <c r="A460" s="231" t="s">
        <v>89</v>
      </c>
      <c r="B460" s="301" t="s">
        <v>499</v>
      </c>
      <c r="C460" s="301">
        <v>0</v>
      </c>
      <c r="D460" s="301" t="s">
        <v>114</v>
      </c>
      <c r="E460" s="301"/>
      <c r="F460" s="302"/>
      <c r="G460" s="232"/>
      <c r="H460" s="232"/>
      <c r="I460" s="232"/>
      <c r="J460" s="279">
        <f t="shared" ref="J460:L465" si="127">J461</f>
        <v>2</v>
      </c>
      <c r="K460" s="279">
        <f t="shared" si="127"/>
        <v>2</v>
      </c>
      <c r="L460" s="279">
        <f t="shared" si="127"/>
        <v>2</v>
      </c>
    </row>
    <row r="461" spans="1:12" ht="33.75">
      <c r="A461" s="231" t="s">
        <v>85</v>
      </c>
      <c r="B461" s="301" t="s">
        <v>499</v>
      </c>
      <c r="C461" s="303">
        <v>0</v>
      </c>
      <c r="D461" s="303" t="s">
        <v>114</v>
      </c>
      <c r="E461" s="301" t="s">
        <v>248</v>
      </c>
      <c r="F461" s="302"/>
      <c r="G461" s="232"/>
      <c r="H461" s="232"/>
      <c r="I461" s="232"/>
      <c r="J461" s="235">
        <f t="shared" si="127"/>
        <v>2</v>
      </c>
      <c r="K461" s="235">
        <f t="shared" si="127"/>
        <v>2</v>
      </c>
      <c r="L461" s="235">
        <f t="shared" si="127"/>
        <v>2</v>
      </c>
    </row>
    <row r="462" spans="1:12" ht="33.75">
      <c r="A462" s="231" t="s">
        <v>86</v>
      </c>
      <c r="B462" s="301" t="s">
        <v>499</v>
      </c>
      <c r="C462" s="303">
        <v>0</v>
      </c>
      <c r="D462" s="303" t="s">
        <v>114</v>
      </c>
      <c r="E462" s="301" t="s">
        <v>248</v>
      </c>
      <c r="F462" s="302" t="s">
        <v>227</v>
      </c>
      <c r="G462" s="232"/>
      <c r="H462" s="232"/>
      <c r="I462" s="232"/>
      <c r="J462" s="235">
        <f t="shared" si="127"/>
        <v>2</v>
      </c>
      <c r="K462" s="235">
        <f t="shared" si="127"/>
        <v>2</v>
      </c>
      <c r="L462" s="235">
        <f t="shared" si="127"/>
        <v>2</v>
      </c>
    </row>
    <row r="463" spans="1:12" ht="33.75">
      <c r="A463" s="231" t="s">
        <v>87</v>
      </c>
      <c r="B463" s="301" t="s">
        <v>499</v>
      </c>
      <c r="C463" s="303">
        <v>0</v>
      </c>
      <c r="D463" s="303" t="s">
        <v>114</v>
      </c>
      <c r="E463" s="301" t="s">
        <v>248</v>
      </c>
      <c r="F463" s="302" t="s">
        <v>228</v>
      </c>
      <c r="G463" s="232"/>
      <c r="H463" s="232"/>
      <c r="I463" s="232"/>
      <c r="J463" s="235">
        <f t="shared" si="127"/>
        <v>2</v>
      </c>
      <c r="K463" s="235">
        <f t="shared" si="127"/>
        <v>2</v>
      </c>
      <c r="L463" s="235">
        <f t="shared" si="127"/>
        <v>2</v>
      </c>
    </row>
    <row r="464" spans="1:12">
      <c r="A464" s="231" t="s">
        <v>74</v>
      </c>
      <c r="B464" s="301" t="s">
        <v>499</v>
      </c>
      <c r="C464" s="303">
        <v>0</v>
      </c>
      <c r="D464" s="303" t="s">
        <v>114</v>
      </c>
      <c r="E464" s="301" t="s">
        <v>248</v>
      </c>
      <c r="F464" s="302" t="s">
        <v>228</v>
      </c>
      <c r="G464" s="232" t="s">
        <v>75</v>
      </c>
      <c r="H464" s="232"/>
      <c r="I464" s="232"/>
      <c r="J464" s="235">
        <f t="shared" si="127"/>
        <v>2</v>
      </c>
      <c r="K464" s="235">
        <f t="shared" si="127"/>
        <v>2</v>
      </c>
      <c r="L464" s="235">
        <f t="shared" si="127"/>
        <v>2</v>
      </c>
    </row>
    <row r="465" spans="1:12">
      <c r="A465" s="231" t="s">
        <v>103</v>
      </c>
      <c r="B465" s="301" t="s">
        <v>499</v>
      </c>
      <c r="C465" s="303">
        <v>0</v>
      </c>
      <c r="D465" s="303" t="s">
        <v>114</v>
      </c>
      <c r="E465" s="301" t="s">
        <v>248</v>
      </c>
      <c r="F465" s="302" t="s">
        <v>228</v>
      </c>
      <c r="G465" s="232" t="s">
        <v>75</v>
      </c>
      <c r="H465" s="232" t="s">
        <v>104</v>
      </c>
      <c r="I465" s="232"/>
      <c r="J465" s="235">
        <f t="shared" si="127"/>
        <v>2</v>
      </c>
      <c r="K465" s="235">
        <f t="shared" si="127"/>
        <v>2</v>
      </c>
      <c r="L465" s="235">
        <f t="shared" si="127"/>
        <v>2</v>
      </c>
    </row>
    <row r="466" spans="1:12" ht="33.75">
      <c r="A466" s="231" t="s">
        <v>312</v>
      </c>
      <c r="B466" s="301" t="s">
        <v>499</v>
      </c>
      <c r="C466" s="303">
        <v>0</v>
      </c>
      <c r="D466" s="303" t="s">
        <v>114</v>
      </c>
      <c r="E466" s="301" t="s">
        <v>248</v>
      </c>
      <c r="F466" s="302" t="s">
        <v>228</v>
      </c>
      <c r="G466" s="232" t="s">
        <v>75</v>
      </c>
      <c r="H466" s="232" t="s">
        <v>104</v>
      </c>
      <c r="I466" s="232" t="s">
        <v>73</v>
      </c>
      <c r="J466" s="282">
        <f>'Приложение 3'!J98</f>
        <v>2</v>
      </c>
      <c r="K466" s="282">
        <f>'Приложение 3'!K98</f>
        <v>2</v>
      </c>
      <c r="L466" s="282">
        <f>'Приложение 3'!L98</f>
        <v>2</v>
      </c>
    </row>
    <row r="467" spans="1:12" ht="38.25">
      <c r="A467" s="146" t="s">
        <v>500</v>
      </c>
      <c r="B467" s="169" t="s">
        <v>499</v>
      </c>
      <c r="C467" s="169" t="s">
        <v>258</v>
      </c>
      <c r="D467" s="169" t="s">
        <v>116</v>
      </c>
      <c r="E467" s="304"/>
      <c r="F467" s="302"/>
      <c r="G467" s="232"/>
      <c r="H467" s="232"/>
      <c r="I467" s="232"/>
      <c r="J467" s="282">
        <f>J468+J474</f>
        <v>230.5</v>
      </c>
      <c r="K467" s="282">
        <f t="shared" ref="K467:L467" si="128">K468+K474</f>
        <v>243.2</v>
      </c>
      <c r="L467" s="282">
        <f t="shared" si="128"/>
        <v>252.79999999999998</v>
      </c>
    </row>
    <row r="468" spans="1:12" ht="76.5">
      <c r="A468" s="146" t="s">
        <v>58</v>
      </c>
      <c r="B468" s="169" t="s">
        <v>499</v>
      </c>
      <c r="C468" s="169" t="s">
        <v>258</v>
      </c>
      <c r="D468" s="169" t="s">
        <v>116</v>
      </c>
      <c r="E468" s="169" t="s">
        <v>251</v>
      </c>
      <c r="F468" s="169"/>
      <c r="G468" s="169"/>
      <c r="H468" s="169"/>
      <c r="I468" s="232"/>
      <c r="J468" s="282">
        <f>J469</f>
        <v>226.2</v>
      </c>
      <c r="K468" s="282">
        <f t="shared" ref="K468:L468" si="129">K469</f>
        <v>238.6</v>
      </c>
      <c r="L468" s="282">
        <f t="shared" si="129"/>
        <v>248.1</v>
      </c>
    </row>
    <row r="469" spans="1:12" ht="102">
      <c r="A469" s="146" t="s">
        <v>80</v>
      </c>
      <c r="B469" s="169" t="s">
        <v>499</v>
      </c>
      <c r="C469" s="169" t="s">
        <v>258</v>
      </c>
      <c r="D469" s="169" t="s">
        <v>116</v>
      </c>
      <c r="E469" s="169" t="s">
        <v>251</v>
      </c>
      <c r="F469" s="298" t="s">
        <v>225</v>
      </c>
      <c r="G469" s="232"/>
      <c r="H469" s="232"/>
      <c r="I469" s="232"/>
      <c r="J469" s="282">
        <f>J470</f>
        <v>226.2</v>
      </c>
      <c r="K469" s="282">
        <f t="shared" ref="K469:L472" si="130">K470</f>
        <v>238.6</v>
      </c>
      <c r="L469" s="282">
        <f t="shared" si="130"/>
        <v>248.1</v>
      </c>
    </row>
    <row r="470" spans="1:12" ht="38.25">
      <c r="A470" s="146" t="s">
        <v>81</v>
      </c>
      <c r="B470" s="169" t="s">
        <v>499</v>
      </c>
      <c r="C470" s="169" t="s">
        <v>258</v>
      </c>
      <c r="D470" s="169" t="s">
        <v>116</v>
      </c>
      <c r="E470" s="169" t="s">
        <v>251</v>
      </c>
      <c r="F470" s="298" t="s">
        <v>226</v>
      </c>
      <c r="G470" s="232"/>
      <c r="H470" s="232"/>
      <c r="I470" s="232"/>
      <c r="J470" s="282">
        <f>J471</f>
        <v>226.2</v>
      </c>
      <c r="K470" s="282">
        <f t="shared" si="130"/>
        <v>238.6</v>
      </c>
      <c r="L470" s="282">
        <f t="shared" si="130"/>
        <v>248.1</v>
      </c>
    </row>
    <row r="471" spans="1:12">
      <c r="A471" s="231" t="s">
        <v>74</v>
      </c>
      <c r="B471" s="169" t="s">
        <v>499</v>
      </c>
      <c r="C471" s="169" t="s">
        <v>258</v>
      </c>
      <c r="D471" s="169" t="s">
        <v>116</v>
      </c>
      <c r="E471" s="169" t="s">
        <v>251</v>
      </c>
      <c r="F471" s="298" t="s">
        <v>226</v>
      </c>
      <c r="G471" s="232" t="s">
        <v>75</v>
      </c>
      <c r="H471" s="232"/>
      <c r="I471" s="232"/>
      <c r="J471" s="282">
        <f>J472</f>
        <v>226.2</v>
      </c>
      <c r="K471" s="282">
        <f t="shared" si="130"/>
        <v>238.6</v>
      </c>
      <c r="L471" s="282">
        <f t="shared" si="130"/>
        <v>248.1</v>
      </c>
    </row>
    <row r="472" spans="1:12" ht="56.25">
      <c r="A472" s="231" t="s">
        <v>468</v>
      </c>
      <c r="B472" s="169" t="s">
        <v>499</v>
      </c>
      <c r="C472" s="169" t="s">
        <v>258</v>
      </c>
      <c r="D472" s="169" t="s">
        <v>116</v>
      </c>
      <c r="E472" s="169" t="s">
        <v>251</v>
      </c>
      <c r="F472" s="298" t="s">
        <v>226</v>
      </c>
      <c r="G472" s="232" t="s">
        <v>75</v>
      </c>
      <c r="H472" s="232" t="s">
        <v>82</v>
      </c>
      <c r="I472" s="232"/>
      <c r="J472" s="282">
        <f>J473</f>
        <v>226.2</v>
      </c>
      <c r="K472" s="282">
        <f t="shared" si="130"/>
        <v>238.6</v>
      </c>
      <c r="L472" s="282">
        <f t="shared" si="130"/>
        <v>248.1</v>
      </c>
    </row>
    <row r="473" spans="1:12" ht="33.75">
      <c r="A473" s="231" t="s">
        <v>312</v>
      </c>
      <c r="B473" s="169" t="s">
        <v>499</v>
      </c>
      <c r="C473" s="169" t="s">
        <v>258</v>
      </c>
      <c r="D473" s="169" t="s">
        <v>116</v>
      </c>
      <c r="E473" s="169" t="s">
        <v>251</v>
      </c>
      <c r="F473" s="298" t="s">
        <v>226</v>
      </c>
      <c r="G473" s="232" t="s">
        <v>75</v>
      </c>
      <c r="H473" s="232" t="s">
        <v>82</v>
      </c>
      <c r="I473" s="232" t="s">
        <v>73</v>
      </c>
      <c r="J473" s="282">
        <f>'Приложение 3'!J31</f>
        <v>226.2</v>
      </c>
      <c r="K473" s="282">
        <f>'Приложение 3'!K31</f>
        <v>238.6</v>
      </c>
      <c r="L473" s="282">
        <f>'Приложение 3'!L31</f>
        <v>248.1</v>
      </c>
    </row>
    <row r="474" spans="1:12" ht="129.75" customHeight="1">
      <c r="A474" s="146" t="s">
        <v>52</v>
      </c>
      <c r="B474" s="169" t="s">
        <v>499</v>
      </c>
      <c r="C474" s="169" t="s">
        <v>258</v>
      </c>
      <c r="D474" s="169" t="s">
        <v>116</v>
      </c>
      <c r="E474" s="169" t="s">
        <v>253</v>
      </c>
      <c r="F474" s="302"/>
      <c r="G474" s="232"/>
      <c r="H474" s="232"/>
      <c r="I474" s="232"/>
      <c r="J474" s="282">
        <f t="shared" ref="J474:L478" si="131">J475</f>
        <v>4.3</v>
      </c>
      <c r="K474" s="282">
        <f t="shared" si="131"/>
        <v>4.5999999999999996</v>
      </c>
      <c r="L474" s="282">
        <f t="shared" si="131"/>
        <v>4.7</v>
      </c>
    </row>
    <row r="475" spans="1:12" ht="33.75">
      <c r="A475" s="231" t="s">
        <v>86</v>
      </c>
      <c r="B475" s="169" t="s">
        <v>499</v>
      </c>
      <c r="C475" s="169" t="s">
        <v>258</v>
      </c>
      <c r="D475" s="169" t="s">
        <v>116</v>
      </c>
      <c r="E475" s="169" t="s">
        <v>253</v>
      </c>
      <c r="F475" s="298" t="s">
        <v>227</v>
      </c>
      <c r="G475" s="232"/>
      <c r="H475" s="232"/>
      <c r="I475" s="232"/>
      <c r="J475" s="282">
        <f t="shared" si="131"/>
        <v>4.3</v>
      </c>
      <c r="K475" s="282">
        <f t="shared" si="131"/>
        <v>4.5999999999999996</v>
      </c>
      <c r="L475" s="282">
        <f t="shared" si="131"/>
        <v>4.7</v>
      </c>
    </row>
    <row r="476" spans="1:12" ht="33.75">
      <c r="A476" s="231" t="s">
        <v>87</v>
      </c>
      <c r="B476" s="169" t="s">
        <v>499</v>
      </c>
      <c r="C476" s="169" t="s">
        <v>258</v>
      </c>
      <c r="D476" s="169" t="s">
        <v>116</v>
      </c>
      <c r="E476" s="169" t="s">
        <v>253</v>
      </c>
      <c r="F476" s="298" t="s">
        <v>228</v>
      </c>
      <c r="G476" s="232"/>
      <c r="H476" s="232"/>
      <c r="I476" s="232"/>
      <c r="J476" s="282">
        <f t="shared" si="131"/>
        <v>4.3</v>
      </c>
      <c r="K476" s="282">
        <f t="shared" si="131"/>
        <v>4.5999999999999996</v>
      </c>
      <c r="L476" s="282">
        <f t="shared" si="131"/>
        <v>4.7</v>
      </c>
    </row>
    <row r="477" spans="1:12">
      <c r="A477" s="231" t="s">
        <v>74</v>
      </c>
      <c r="B477" s="169" t="s">
        <v>499</v>
      </c>
      <c r="C477" s="169" t="s">
        <v>258</v>
      </c>
      <c r="D477" s="169" t="s">
        <v>116</v>
      </c>
      <c r="E477" s="169" t="s">
        <v>253</v>
      </c>
      <c r="F477" s="298" t="s">
        <v>228</v>
      </c>
      <c r="G477" s="232" t="s">
        <v>75</v>
      </c>
      <c r="H477" s="232"/>
      <c r="I477" s="232"/>
      <c r="J477" s="282">
        <f t="shared" si="131"/>
        <v>4.3</v>
      </c>
      <c r="K477" s="282">
        <f t="shared" si="131"/>
        <v>4.5999999999999996</v>
      </c>
      <c r="L477" s="282">
        <f t="shared" si="131"/>
        <v>4.7</v>
      </c>
    </row>
    <row r="478" spans="1:12" ht="56.25">
      <c r="A478" s="231" t="s">
        <v>468</v>
      </c>
      <c r="B478" s="169" t="s">
        <v>499</v>
      </c>
      <c r="C478" s="169" t="s">
        <v>258</v>
      </c>
      <c r="D478" s="169" t="s">
        <v>116</v>
      </c>
      <c r="E478" s="169" t="s">
        <v>253</v>
      </c>
      <c r="F478" s="298" t="s">
        <v>228</v>
      </c>
      <c r="G478" s="232" t="s">
        <v>75</v>
      </c>
      <c r="H478" s="232" t="s">
        <v>82</v>
      </c>
      <c r="I478" s="232"/>
      <c r="J478" s="282">
        <f t="shared" si="131"/>
        <v>4.3</v>
      </c>
      <c r="K478" s="282">
        <f t="shared" si="131"/>
        <v>4.5999999999999996</v>
      </c>
      <c r="L478" s="282">
        <f t="shared" si="131"/>
        <v>4.7</v>
      </c>
    </row>
    <row r="479" spans="1:12" ht="33.75">
      <c r="A479" s="231" t="s">
        <v>312</v>
      </c>
      <c r="B479" s="169" t="s">
        <v>499</v>
      </c>
      <c r="C479" s="169" t="s">
        <v>258</v>
      </c>
      <c r="D479" s="169" t="s">
        <v>116</v>
      </c>
      <c r="E479" s="169" t="s">
        <v>253</v>
      </c>
      <c r="F479" s="298" t="s">
        <v>228</v>
      </c>
      <c r="G479" s="232" t="s">
        <v>75</v>
      </c>
      <c r="H479" s="232" t="s">
        <v>82</v>
      </c>
      <c r="I479" s="232" t="s">
        <v>73</v>
      </c>
      <c r="J479" s="282">
        <f>'Приложение 3'!J34</f>
        <v>4.3</v>
      </c>
      <c r="K479" s="282">
        <f>'Приложение 3'!K34</f>
        <v>4.5999999999999996</v>
      </c>
      <c r="L479" s="282">
        <f>'Приложение 3'!L34</f>
        <v>4.7</v>
      </c>
    </row>
    <row r="480" spans="1:12" ht="45">
      <c r="A480" s="231" t="s">
        <v>126</v>
      </c>
      <c r="B480" s="305" t="s">
        <v>267</v>
      </c>
      <c r="C480" s="305" t="s">
        <v>258</v>
      </c>
      <c r="D480" s="305"/>
      <c r="E480" s="305"/>
      <c r="F480" s="306"/>
      <c r="G480" s="232"/>
      <c r="H480" s="232"/>
      <c r="I480" s="232"/>
      <c r="J480" s="279">
        <f>J481+J496</f>
        <v>5451.7999999999993</v>
      </c>
      <c r="K480" s="279">
        <f t="shared" ref="K480:L480" si="132">K481+K496</f>
        <v>30.8</v>
      </c>
      <c r="L480" s="279">
        <f t="shared" si="132"/>
        <v>0</v>
      </c>
    </row>
    <row r="481" spans="1:12" ht="33.75">
      <c r="A481" s="231" t="s">
        <v>332</v>
      </c>
      <c r="B481" s="307" t="s">
        <v>267</v>
      </c>
      <c r="C481" s="305" t="s">
        <v>8</v>
      </c>
      <c r="D481" s="305"/>
      <c r="E481" s="305"/>
      <c r="F481" s="306"/>
      <c r="G481" s="232"/>
      <c r="H481" s="232"/>
      <c r="I481" s="232"/>
      <c r="J481" s="235">
        <f>J482+J489</f>
        <v>3861.2999999999997</v>
      </c>
      <c r="K481" s="235">
        <f t="shared" ref="K481:L481" si="133">K482+K489</f>
        <v>30.8</v>
      </c>
      <c r="L481" s="235">
        <f t="shared" si="133"/>
        <v>0</v>
      </c>
    </row>
    <row r="482" spans="1:12" ht="33.75">
      <c r="A482" s="231" t="s">
        <v>333</v>
      </c>
      <c r="B482" s="307" t="s">
        <v>267</v>
      </c>
      <c r="C482" s="305" t="s">
        <v>8</v>
      </c>
      <c r="D482" s="305" t="s">
        <v>75</v>
      </c>
      <c r="E482" s="305"/>
      <c r="F482" s="306"/>
      <c r="G482" s="232"/>
      <c r="H482" s="232"/>
      <c r="I482" s="232"/>
      <c r="J482" s="235">
        <f t="shared" ref="J482:L487" si="134">J483</f>
        <v>33.1</v>
      </c>
      <c r="K482" s="235">
        <f t="shared" si="134"/>
        <v>30.8</v>
      </c>
      <c r="L482" s="235">
        <f t="shared" si="134"/>
        <v>0</v>
      </c>
    </row>
    <row r="483" spans="1:12" ht="22.5">
      <c r="A483" s="231" t="s">
        <v>331</v>
      </c>
      <c r="B483" s="305" t="s">
        <v>267</v>
      </c>
      <c r="C483" s="305" t="s">
        <v>8</v>
      </c>
      <c r="D483" s="305" t="s">
        <v>75</v>
      </c>
      <c r="E483" s="305" t="s">
        <v>330</v>
      </c>
      <c r="F483" s="306"/>
      <c r="G483" s="232"/>
      <c r="H483" s="232"/>
      <c r="I483" s="232"/>
      <c r="J483" s="235">
        <f t="shared" si="134"/>
        <v>33.1</v>
      </c>
      <c r="K483" s="235">
        <f t="shared" si="134"/>
        <v>30.8</v>
      </c>
      <c r="L483" s="235">
        <f t="shared" si="134"/>
        <v>0</v>
      </c>
    </row>
    <row r="484" spans="1:12" ht="22.5">
      <c r="A484" s="231" t="s">
        <v>112</v>
      </c>
      <c r="B484" s="305" t="s">
        <v>267</v>
      </c>
      <c r="C484" s="305" t="s">
        <v>8</v>
      </c>
      <c r="D484" s="305" t="s">
        <v>75</v>
      </c>
      <c r="E484" s="305" t="s">
        <v>330</v>
      </c>
      <c r="F484" s="306" t="s">
        <v>232</v>
      </c>
      <c r="G484" s="232"/>
      <c r="H484" s="232"/>
      <c r="I484" s="232"/>
      <c r="J484" s="235">
        <f t="shared" si="134"/>
        <v>33.1</v>
      </c>
      <c r="K484" s="235">
        <f t="shared" si="134"/>
        <v>30.8</v>
      </c>
      <c r="L484" s="235">
        <f t="shared" si="134"/>
        <v>0</v>
      </c>
    </row>
    <row r="485" spans="1:12" ht="33.75">
      <c r="A485" s="231" t="s">
        <v>135</v>
      </c>
      <c r="B485" s="305" t="s">
        <v>267</v>
      </c>
      <c r="C485" s="305" t="s">
        <v>8</v>
      </c>
      <c r="D485" s="305" t="s">
        <v>75</v>
      </c>
      <c r="E485" s="305" t="s">
        <v>330</v>
      </c>
      <c r="F485" s="306" t="s">
        <v>237</v>
      </c>
      <c r="G485" s="232"/>
      <c r="H485" s="232"/>
      <c r="I485" s="232"/>
      <c r="J485" s="235">
        <f t="shared" si="134"/>
        <v>33.1</v>
      </c>
      <c r="K485" s="235">
        <f t="shared" si="134"/>
        <v>30.8</v>
      </c>
      <c r="L485" s="235">
        <f t="shared" si="134"/>
        <v>0</v>
      </c>
    </row>
    <row r="486" spans="1:12">
      <c r="A486" s="231" t="s">
        <v>129</v>
      </c>
      <c r="B486" s="305" t="s">
        <v>267</v>
      </c>
      <c r="C486" s="305" t="s">
        <v>8</v>
      </c>
      <c r="D486" s="305" t="s">
        <v>75</v>
      </c>
      <c r="E486" s="305" t="s">
        <v>330</v>
      </c>
      <c r="F486" s="306" t="s">
        <v>237</v>
      </c>
      <c r="G486" s="232" t="s">
        <v>17</v>
      </c>
      <c r="H486" s="232"/>
      <c r="I486" s="232"/>
      <c r="J486" s="235">
        <f t="shared" si="134"/>
        <v>33.1</v>
      </c>
      <c r="K486" s="235">
        <f t="shared" si="134"/>
        <v>30.8</v>
      </c>
      <c r="L486" s="235">
        <f t="shared" si="134"/>
        <v>0</v>
      </c>
    </row>
    <row r="487" spans="1:12">
      <c r="A487" s="231" t="s">
        <v>133</v>
      </c>
      <c r="B487" s="305" t="s">
        <v>267</v>
      </c>
      <c r="C487" s="305" t="s">
        <v>8</v>
      </c>
      <c r="D487" s="305" t="s">
        <v>75</v>
      </c>
      <c r="E487" s="305" t="s">
        <v>330</v>
      </c>
      <c r="F487" s="306" t="s">
        <v>237</v>
      </c>
      <c r="G487" s="232" t="s">
        <v>17</v>
      </c>
      <c r="H487" s="232" t="s">
        <v>106</v>
      </c>
      <c r="I487" s="232"/>
      <c r="J487" s="235">
        <f t="shared" si="134"/>
        <v>33.1</v>
      </c>
      <c r="K487" s="235">
        <f t="shared" si="134"/>
        <v>30.8</v>
      </c>
      <c r="L487" s="235">
        <f t="shared" si="134"/>
        <v>0</v>
      </c>
    </row>
    <row r="488" spans="1:12" ht="33.75">
      <c r="A488" s="231" t="s">
        <v>312</v>
      </c>
      <c r="B488" s="305" t="s">
        <v>267</v>
      </c>
      <c r="C488" s="305" t="s">
        <v>8</v>
      </c>
      <c r="D488" s="305" t="s">
        <v>75</v>
      </c>
      <c r="E488" s="305" t="s">
        <v>330</v>
      </c>
      <c r="F488" s="306" t="s">
        <v>237</v>
      </c>
      <c r="G488" s="232" t="s">
        <v>17</v>
      </c>
      <c r="H488" s="232" t="s">
        <v>106</v>
      </c>
      <c r="I488" s="232" t="s">
        <v>73</v>
      </c>
      <c r="J488" s="279">
        <f>'Приложение 3'!J235</f>
        <v>33.1</v>
      </c>
      <c r="K488" s="279">
        <f>'Приложение 3'!K235</f>
        <v>30.8</v>
      </c>
      <c r="L488" s="279">
        <f>'Приложение 3'!L235</f>
        <v>0</v>
      </c>
    </row>
    <row r="489" spans="1:12" ht="33.75">
      <c r="A489" s="308" t="s">
        <v>486</v>
      </c>
      <c r="B489" s="169" t="s">
        <v>267</v>
      </c>
      <c r="C489" s="169" t="s">
        <v>8</v>
      </c>
      <c r="D489" s="169" t="s">
        <v>77</v>
      </c>
      <c r="E489" s="305"/>
      <c r="F489" s="306"/>
      <c r="G489" s="232"/>
      <c r="H489" s="232"/>
      <c r="I489" s="232"/>
      <c r="J489" s="279">
        <f t="shared" ref="J489:J494" si="135">J490</f>
        <v>3828.2</v>
      </c>
      <c r="K489" s="279">
        <f t="shared" ref="K489:L494" si="136">K490</f>
        <v>0</v>
      </c>
      <c r="L489" s="279">
        <f t="shared" si="136"/>
        <v>0</v>
      </c>
    </row>
    <row r="490" spans="1:12" ht="22.5">
      <c r="A490" s="308" t="s">
        <v>488</v>
      </c>
      <c r="B490" s="169" t="s">
        <v>267</v>
      </c>
      <c r="C490" s="169" t="s">
        <v>8</v>
      </c>
      <c r="D490" s="169" t="s">
        <v>77</v>
      </c>
      <c r="E490" s="169" t="s">
        <v>487</v>
      </c>
      <c r="F490" s="306"/>
      <c r="G490" s="232"/>
      <c r="H490" s="232"/>
      <c r="I490" s="232"/>
      <c r="J490" s="279">
        <f t="shared" si="135"/>
        <v>3828.2</v>
      </c>
      <c r="K490" s="279">
        <f t="shared" si="136"/>
        <v>0</v>
      </c>
      <c r="L490" s="279">
        <f t="shared" si="136"/>
        <v>0</v>
      </c>
    </row>
    <row r="491" spans="1:12" ht="33.75">
      <c r="A491" s="231" t="s">
        <v>119</v>
      </c>
      <c r="B491" s="169" t="s">
        <v>267</v>
      </c>
      <c r="C491" s="169" t="s">
        <v>8</v>
      </c>
      <c r="D491" s="169" t="s">
        <v>77</v>
      </c>
      <c r="E491" s="169" t="s">
        <v>487</v>
      </c>
      <c r="F491" s="306" t="s">
        <v>234</v>
      </c>
      <c r="G491" s="232"/>
      <c r="H491" s="232"/>
      <c r="I491" s="232"/>
      <c r="J491" s="279">
        <f t="shared" si="135"/>
        <v>3828.2</v>
      </c>
      <c r="K491" s="279">
        <f t="shared" si="136"/>
        <v>0</v>
      </c>
      <c r="L491" s="279">
        <f t="shared" si="136"/>
        <v>0</v>
      </c>
    </row>
    <row r="492" spans="1:12">
      <c r="A492" s="231" t="s">
        <v>120</v>
      </c>
      <c r="B492" s="169" t="s">
        <v>267</v>
      </c>
      <c r="C492" s="169" t="s">
        <v>8</v>
      </c>
      <c r="D492" s="169" t="s">
        <v>77</v>
      </c>
      <c r="E492" s="169" t="s">
        <v>487</v>
      </c>
      <c r="F492" s="306" t="s">
        <v>235</v>
      </c>
      <c r="G492" s="232"/>
      <c r="H492" s="232"/>
      <c r="I492" s="232"/>
      <c r="J492" s="279">
        <f t="shared" si="135"/>
        <v>3828.2</v>
      </c>
      <c r="K492" s="279">
        <f t="shared" si="136"/>
        <v>0</v>
      </c>
      <c r="L492" s="279">
        <f t="shared" si="136"/>
        <v>0</v>
      </c>
    </row>
    <row r="493" spans="1:12">
      <c r="A493" s="231" t="s">
        <v>307</v>
      </c>
      <c r="B493" s="169" t="s">
        <v>267</v>
      </c>
      <c r="C493" s="169" t="s">
        <v>8</v>
      </c>
      <c r="D493" s="169" t="s">
        <v>77</v>
      </c>
      <c r="E493" s="169" t="s">
        <v>487</v>
      </c>
      <c r="F493" s="306" t="s">
        <v>235</v>
      </c>
      <c r="G493" s="232" t="s">
        <v>98</v>
      </c>
      <c r="H493" s="232"/>
      <c r="I493" s="232"/>
      <c r="J493" s="279">
        <f t="shared" si="135"/>
        <v>3828.2</v>
      </c>
      <c r="K493" s="279">
        <f t="shared" si="136"/>
        <v>0</v>
      </c>
      <c r="L493" s="279">
        <f t="shared" si="136"/>
        <v>0</v>
      </c>
    </row>
    <row r="494" spans="1:12">
      <c r="A494" s="231" t="s">
        <v>125</v>
      </c>
      <c r="B494" s="169" t="s">
        <v>267</v>
      </c>
      <c r="C494" s="169" t="s">
        <v>8</v>
      </c>
      <c r="D494" s="169" t="s">
        <v>77</v>
      </c>
      <c r="E494" s="169" t="s">
        <v>487</v>
      </c>
      <c r="F494" s="306" t="s">
        <v>235</v>
      </c>
      <c r="G494" s="232" t="s">
        <v>98</v>
      </c>
      <c r="H494" s="232" t="s">
        <v>75</v>
      </c>
      <c r="I494" s="232"/>
      <c r="J494" s="279">
        <f t="shared" si="135"/>
        <v>3828.2</v>
      </c>
      <c r="K494" s="279">
        <f t="shared" si="136"/>
        <v>0</v>
      </c>
      <c r="L494" s="279">
        <f t="shared" si="136"/>
        <v>0</v>
      </c>
    </row>
    <row r="495" spans="1:12" ht="33.75">
      <c r="A495" s="231" t="s">
        <v>312</v>
      </c>
      <c r="B495" s="169" t="s">
        <v>267</v>
      </c>
      <c r="C495" s="169" t="s">
        <v>8</v>
      </c>
      <c r="D495" s="169" t="s">
        <v>77</v>
      </c>
      <c r="E495" s="169" t="s">
        <v>487</v>
      </c>
      <c r="F495" s="306" t="s">
        <v>235</v>
      </c>
      <c r="G495" s="232" t="s">
        <v>98</v>
      </c>
      <c r="H495" s="232" t="s">
        <v>75</v>
      </c>
      <c r="I495" s="232" t="s">
        <v>73</v>
      </c>
      <c r="J495" s="279">
        <f>'Приложение 3'!J192</f>
        <v>3828.2</v>
      </c>
      <c r="K495" s="279">
        <f>'Приложение 3'!K192</f>
        <v>0</v>
      </c>
      <c r="L495" s="279">
        <f>'Приложение 3'!L192</f>
        <v>0</v>
      </c>
    </row>
    <row r="496" spans="1:12" ht="33.75">
      <c r="A496" s="309" t="s">
        <v>562</v>
      </c>
      <c r="B496" s="310" t="s">
        <v>267</v>
      </c>
      <c r="C496" s="310" t="s">
        <v>9</v>
      </c>
      <c r="D496" s="310"/>
      <c r="E496" s="310"/>
      <c r="F496" s="311"/>
      <c r="G496" s="232"/>
      <c r="H496" s="232"/>
      <c r="I496" s="232"/>
      <c r="J496" s="279">
        <f t="shared" ref="J496:L502" si="137">J497</f>
        <v>1590.5</v>
      </c>
      <c r="K496" s="279">
        <f t="shared" si="137"/>
        <v>0</v>
      </c>
      <c r="L496" s="279">
        <f t="shared" si="137"/>
        <v>0</v>
      </c>
    </row>
    <row r="497" spans="1:12" ht="38.25">
      <c r="A497" s="161" t="s">
        <v>563</v>
      </c>
      <c r="B497" s="310" t="s">
        <v>267</v>
      </c>
      <c r="C497" s="310" t="s">
        <v>9</v>
      </c>
      <c r="D497" s="310" t="s">
        <v>75</v>
      </c>
      <c r="E497" s="310"/>
      <c r="F497" s="311"/>
      <c r="G497" s="232"/>
      <c r="H497" s="232"/>
      <c r="I497" s="232"/>
      <c r="J497" s="279">
        <f t="shared" si="137"/>
        <v>1590.5</v>
      </c>
      <c r="K497" s="279">
        <f t="shared" si="137"/>
        <v>0</v>
      </c>
      <c r="L497" s="279">
        <f t="shared" si="137"/>
        <v>0</v>
      </c>
    </row>
    <row r="498" spans="1:12" ht="120.75" customHeight="1">
      <c r="A498" s="161" t="s">
        <v>564</v>
      </c>
      <c r="B498" s="310" t="s">
        <v>267</v>
      </c>
      <c r="C498" s="310" t="s">
        <v>9</v>
      </c>
      <c r="D498" s="310" t="s">
        <v>75</v>
      </c>
      <c r="E498" s="310" t="s">
        <v>565</v>
      </c>
      <c r="F498" s="311"/>
      <c r="G498" s="232"/>
      <c r="H498" s="232"/>
      <c r="I498" s="232"/>
      <c r="J498" s="279">
        <f t="shared" si="137"/>
        <v>1590.5</v>
      </c>
      <c r="K498" s="279">
        <f t="shared" si="137"/>
        <v>0</v>
      </c>
      <c r="L498" s="279">
        <f t="shared" si="137"/>
        <v>0</v>
      </c>
    </row>
    <row r="499" spans="1:12">
      <c r="A499" s="309" t="s">
        <v>154</v>
      </c>
      <c r="B499" s="310" t="s">
        <v>267</v>
      </c>
      <c r="C499" s="310" t="s">
        <v>9</v>
      </c>
      <c r="D499" s="310" t="s">
        <v>75</v>
      </c>
      <c r="E499" s="310" t="s">
        <v>565</v>
      </c>
      <c r="F499" s="311" t="s">
        <v>240</v>
      </c>
      <c r="G499" s="232"/>
      <c r="H499" s="232"/>
      <c r="I499" s="232"/>
      <c r="J499" s="279">
        <f t="shared" si="137"/>
        <v>1590.5</v>
      </c>
      <c r="K499" s="279">
        <f t="shared" si="137"/>
        <v>0</v>
      </c>
      <c r="L499" s="279">
        <f t="shared" si="137"/>
        <v>0</v>
      </c>
    </row>
    <row r="500" spans="1:12">
      <c r="A500" s="309" t="s">
        <v>72</v>
      </c>
      <c r="B500" s="310" t="s">
        <v>267</v>
      </c>
      <c r="C500" s="310" t="s">
        <v>9</v>
      </c>
      <c r="D500" s="310" t="s">
        <v>75</v>
      </c>
      <c r="E500" s="310" t="s">
        <v>565</v>
      </c>
      <c r="F500" s="311" t="s">
        <v>241</v>
      </c>
      <c r="G500" s="232"/>
      <c r="H500" s="232"/>
      <c r="I500" s="232"/>
      <c r="J500" s="279">
        <f t="shared" si="137"/>
        <v>1590.5</v>
      </c>
      <c r="K500" s="279">
        <f t="shared" si="137"/>
        <v>0</v>
      </c>
      <c r="L500" s="279">
        <f t="shared" si="137"/>
        <v>0</v>
      </c>
    </row>
    <row r="501" spans="1:12">
      <c r="A501" s="312" t="s">
        <v>307</v>
      </c>
      <c r="B501" s="310" t="s">
        <v>267</v>
      </c>
      <c r="C501" s="310" t="s">
        <v>9</v>
      </c>
      <c r="D501" s="310" t="s">
        <v>75</v>
      </c>
      <c r="E501" s="310" t="s">
        <v>565</v>
      </c>
      <c r="F501" s="311" t="s">
        <v>241</v>
      </c>
      <c r="G501" s="232" t="s">
        <v>98</v>
      </c>
      <c r="H501" s="232"/>
      <c r="I501" s="232"/>
      <c r="J501" s="279">
        <f t="shared" si="137"/>
        <v>1590.5</v>
      </c>
      <c r="K501" s="279">
        <f t="shared" si="137"/>
        <v>0</v>
      </c>
      <c r="L501" s="279">
        <f t="shared" si="137"/>
        <v>0</v>
      </c>
    </row>
    <row r="502" spans="1:12">
      <c r="A502" s="172" t="s">
        <v>561</v>
      </c>
      <c r="B502" s="310" t="s">
        <v>267</v>
      </c>
      <c r="C502" s="310" t="s">
        <v>9</v>
      </c>
      <c r="D502" s="310" t="s">
        <v>75</v>
      </c>
      <c r="E502" s="310" t="s">
        <v>565</v>
      </c>
      <c r="F502" s="311" t="s">
        <v>241</v>
      </c>
      <c r="G502" s="232" t="s">
        <v>98</v>
      </c>
      <c r="H502" s="232" t="s">
        <v>106</v>
      </c>
      <c r="I502" s="232"/>
      <c r="J502" s="279">
        <f t="shared" si="137"/>
        <v>1590.5</v>
      </c>
      <c r="K502" s="279">
        <f t="shared" si="137"/>
        <v>0</v>
      </c>
      <c r="L502" s="279">
        <f t="shared" si="137"/>
        <v>0</v>
      </c>
    </row>
    <row r="503" spans="1:12" ht="51">
      <c r="A503" s="201" t="s">
        <v>336</v>
      </c>
      <c r="B503" s="310" t="s">
        <v>267</v>
      </c>
      <c r="C503" s="310" t="s">
        <v>9</v>
      </c>
      <c r="D503" s="310" t="s">
        <v>75</v>
      </c>
      <c r="E503" s="310" t="s">
        <v>565</v>
      </c>
      <c r="F503" s="311" t="s">
        <v>241</v>
      </c>
      <c r="G503" s="232" t="s">
        <v>98</v>
      </c>
      <c r="H503" s="232" t="s">
        <v>106</v>
      </c>
      <c r="I503" s="232" t="s">
        <v>146</v>
      </c>
      <c r="J503" s="279">
        <f>'Приложение 3'!J303</f>
        <v>1590.5</v>
      </c>
      <c r="K503" s="279">
        <f>'Приложение 3'!K303</f>
        <v>0</v>
      </c>
      <c r="L503" s="279">
        <f>'Приложение 3'!L303</f>
        <v>0</v>
      </c>
    </row>
    <row r="504" spans="1:12" ht="63.75">
      <c r="A504" s="146" t="s">
        <v>541</v>
      </c>
      <c r="B504" s="169" t="s">
        <v>542</v>
      </c>
      <c r="C504" s="169" t="s">
        <v>258</v>
      </c>
      <c r="D504" s="169"/>
      <c r="E504" s="169"/>
      <c r="F504" s="12"/>
      <c r="G504" s="232"/>
      <c r="H504" s="232"/>
      <c r="I504" s="232"/>
      <c r="J504" s="279">
        <f t="shared" ref="J504:L510" si="138">J505</f>
        <v>114.1</v>
      </c>
      <c r="K504" s="279">
        <f t="shared" si="138"/>
        <v>0</v>
      </c>
      <c r="L504" s="279">
        <f t="shared" si="138"/>
        <v>0</v>
      </c>
    </row>
    <row r="505" spans="1:12" ht="63.75">
      <c r="A505" s="146" t="s">
        <v>543</v>
      </c>
      <c r="B505" s="169" t="s">
        <v>542</v>
      </c>
      <c r="C505" s="169" t="s">
        <v>258</v>
      </c>
      <c r="D505" s="169" t="s">
        <v>75</v>
      </c>
      <c r="E505" s="169"/>
      <c r="F505" s="12"/>
      <c r="G505" s="232"/>
      <c r="H505" s="232"/>
      <c r="I505" s="232"/>
      <c r="J505" s="279">
        <f t="shared" si="138"/>
        <v>114.1</v>
      </c>
      <c r="K505" s="279">
        <f t="shared" si="138"/>
        <v>0</v>
      </c>
      <c r="L505" s="279">
        <f t="shared" si="138"/>
        <v>0</v>
      </c>
    </row>
    <row r="506" spans="1:12" ht="25.5">
      <c r="A506" s="146" t="s">
        <v>489</v>
      </c>
      <c r="B506" s="169" t="s">
        <v>542</v>
      </c>
      <c r="C506" s="169" t="s">
        <v>258</v>
      </c>
      <c r="D506" s="169" t="s">
        <v>75</v>
      </c>
      <c r="E506" s="169" t="s">
        <v>490</v>
      </c>
      <c r="F506" s="12"/>
      <c r="G506" s="232"/>
      <c r="H506" s="232"/>
      <c r="I506" s="232"/>
      <c r="J506" s="279">
        <f t="shared" si="138"/>
        <v>114.1</v>
      </c>
      <c r="K506" s="279">
        <f t="shared" si="138"/>
        <v>0</v>
      </c>
      <c r="L506" s="279">
        <f t="shared" si="138"/>
        <v>0</v>
      </c>
    </row>
    <row r="507" spans="1:12" ht="38.25">
      <c r="A507" s="146" t="s">
        <v>86</v>
      </c>
      <c r="B507" s="169" t="s">
        <v>542</v>
      </c>
      <c r="C507" s="169" t="s">
        <v>258</v>
      </c>
      <c r="D507" s="169" t="s">
        <v>75</v>
      </c>
      <c r="E507" s="169" t="s">
        <v>490</v>
      </c>
      <c r="F507" s="12" t="s">
        <v>227</v>
      </c>
      <c r="G507" s="232"/>
      <c r="H507" s="232"/>
      <c r="I507" s="232"/>
      <c r="J507" s="279">
        <f t="shared" si="138"/>
        <v>114.1</v>
      </c>
      <c r="K507" s="279">
        <f t="shared" si="138"/>
        <v>0</v>
      </c>
      <c r="L507" s="279">
        <f t="shared" si="138"/>
        <v>0</v>
      </c>
    </row>
    <row r="508" spans="1:12" ht="38.25">
      <c r="A508" s="146" t="s">
        <v>87</v>
      </c>
      <c r="B508" s="169" t="s">
        <v>542</v>
      </c>
      <c r="C508" s="169" t="s">
        <v>258</v>
      </c>
      <c r="D508" s="169" t="s">
        <v>75</v>
      </c>
      <c r="E508" s="169" t="s">
        <v>490</v>
      </c>
      <c r="F508" s="12" t="s">
        <v>228</v>
      </c>
      <c r="G508" s="232"/>
      <c r="H508" s="232"/>
      <c r="I508" s="232"/>
      <c r="J508" s="279">
        <f t="shared" si="138"/>
        <v>114.1</v>
      </c>
      <c r="K508" s="279">
        <f t="shared" si="138"/>
        <v>0</v>
      </c>
      <c r="L508" s="279">
        <f t="shared" si="138"/>
        <v>0</v>
      </c>
    </row>
    <row r="509" spans="1:12">
      <c r="A509" s="231" t="s">
        <v>74</v>
      </c>
      <c r="B509" s="169" t="s">
        <v>542</v>
      </c>
      <c r="C509" s="169" t="s">
        <v>258</v>
      </c>
      <c r="D509" s="169" t="s">
        <v>75</v>
      </c>
      <c r="E509" s="169" t="s">
        <v>490</v>
      </c>
      <c r="F509" s="256" t="s">
        <v>228</v>
      </c>
      <c r="G509" s="257" t="s">
        <v>82</v>
      </c>
      <c r="H509" s="257"/>
      <c r="I509" s="257"/>
      <c r="J509" s="279">
        <f t="shared" si="138"/>
        <v>114.1</v>
      </c>
      <c r="K509" s="279">
        <f t="shared" si="138"/>
        <v>0</v>
      </c>
      <c r="L509" s="279">
        <f t="shared" si="138"/>
        <v>0</v>
      </c>
    </row>
    <row r="510" spans="1:12">
      <c r="A510" s="231" t="s">
        <v>103</v>
      </c>
      <c r="B510" s="169" t="s">
        <v>542</v>
      </c>
      <c r="C510" s="169" t="s">
        <v>258</v>
      </c>
      <c r="D510" s="169" t="s">
        <v>75</v>
      </c>
      <c r="E510" s="169" t="s">
        <v>490</v>
      </c>
      <c r="F510" s="256" t="s">
        <v>228</v>
      </c>
      <c r="G510" s="257" t="s">
        <v>82</v>
      </c>
      <c r="H510" s="257" t="s">
        <v>20</v>
      </c>
      <c r="I510" s="257"/>
      <c r="J510" s="279">
        <f t="shared" si="138"/>
        <v>114.1</v>
      </c>
      <c r="K510" s="279">
        <f t="shared" si="138"/>
        <v>0</v>
      </c>
      <c r="L510" s="279">
        <f t="shared" si="138"/>
        <v>0</v>
      </c>
    </row>
    <row r="511" spans="1:12" ht="33.75">
      <c r="A511" s="231" t="s">
        <v>312</v>
      </c>
      <c r="B511" s="169" t="s">
        <v>542</v>
      </c>
      <c r="C511" s="169" t="s">
        <v>258</v>
      </c>
      <c r="D511" s="169" t="s">
        <v>75</v>
      </c>
      <c r="E511" s="169" t="s">
        <v>490</v>
      </c>
      <c r="F511" s="256" t="s">
        <v>228</v>
      </c>
      <c r="G511" s="257" t="s">
        <v>82</v>
      </c>
      <c r="H511" s="257" t="s">
        <v>20</v>
      </c>
      <c r="I511" s="257" t="s">
        <v>73</v>
      </c>
      <c r="J511" s="279">
        <f>'Приложение 3'!J179</f>
        <v>114.1</v>
      </c>
      <c r="K511" s="279">
        <f>'Приложение 3'!K179</f>
        <v>0</v>
      </c>
      <c r="L511" s="279">
        <f>'Приложение 3'!L179</f>
        <v>0</v>
      </c>
    </row>
    <row r="512" spans="1:12" ht="67.5">
      <c r="A512" s="231" t="s">
        <v>483</v>
      </c>
      <c r="B512" s="313" t="s">
        <v>268</v>
      </c>
      <c r="C512" s="313" t="s">
        <v>258</v>
      </c>
      <c r="D512" s="313"/>
      <c r="E512" s="313"/>
      <c r="F512" s="314"/>
      <c r="G512" s="232"/>
      <c r="H512" s="232"/>
      <c r="I512" s="232"/>
      <c r="J512" s="282">
        <f t="shared" ref="J512:J518" si="139">J513</f>
        <v>703.9</v>
      </c>
      <c r="K512" s="282">
        <f t="shared" ref="K512:L518" si="140">K513</f>
        <v>703.9</v>
      </c>
      <c r="L512" s="282">
        <f t="shared" si="140"/>
        <v>703.9</v>
      </c>
    </row>
    <row r="513" spans="1:12" ht="45">
      <c r="A513" s="231" t="s">
        <v>127</v>
      </c>
      <c r="B513" s="313" t="s">
        <v>268</v>
      </c>
      <c r="C513" s="313" t="s">
        <v>258</v>
      </c>
      <c r="D513" s="313" t="s">
        <v>106</v>
      </c>
      <c r="E513" s="313"/>
      <c r="F513" s="314"/>
      <c r="G513" s="232"/>
      <c r="H513" s="232"/>
      <c r="I513" s="232"/>
      <c r="J513" s="282">
        <f t="shared" si="139"/>
        <v>703.9</v>
      </c>
      <c r="K513" s="282">
        <f t="shared" si="140"/>
        <v>703.9</v>
      </c>
      <c r="L513" s="282">
        <f t="shared" si="140"/>
        <v>703.9</v>
      </c>
    </row>
    <row r="514" spans="1:12" ht="22.5">
      <c r="A514" s="231" t="s">
        <v>128</v>
      </c>
      <c r="B514" s="313" t="s">
        <v>268</v>
      </c>
      <c r="C514" s="313" t="s">
        <v>258</v>
      </c>
      <c r="D514" s="313" t="s">
        <v>106</v>
      </c>
      <c r="E514" s="313" t="s">
        <v>269</v>
      </c>
      <c r="F514" s="314"/>
      <c r="G514" s="232"/>
      <c r="H514" s="232"/>
      <c r="I514" s="232"/>
      <c r="J514" s="315">
        <f t="shared" si="139"/>
        <v>703.9</v>
      </c>
      <c r="K514" s="315">
        <f t="shared" si="140"/>
        <v>703.9</v>
      </c>
      <c r="L514" s="315">
        <f t="shared" si="140"/>
        <v>703.9</v>
      </c>
    </row>
    <row r="515" spans="1:12" ht="33.75">
      <c r="A515" s="231" t="s">
        <v>86</v>
      </c>
      <c r="B515" s="313" t="s">
        <v>268</v>
      </c>
      <c r="C515" s="313" t="s">
        <v>258</v>
      </c>
      <c r="D515" s="313" t="s">
        <v>106</v>
      </c>
      <c r="E515" s="313" t="s">
        <v>269</v>
      </c>
      <c r="F515" s="314" t="s">
        <v>227</v>
      </c>
      <c r="G515" s="232"/>
      <c r="H515" s="232"/>
      <c r="I515" s="232"/>
      <c r="J515" s="315">
        <f t="shared" si="139"/>
        <v>703.9</v>
      </c>
      <c r="K515" s="315">
        <f t="shared" si="140"/>
        <v>703.9</v>
      </c>
      <c r="L515" s="315">
        <f t="shared" si="140"/>
        <v>703.9</v>
      </c>
    </row>
    <row r="516" spans="1:12" ht="33.75">
      <c r="A516" s="231" t="s">
        <v>87</v>
      </c>
      <c r="B516" s="313" t="s">
        <v>268</v>
      </c>
      <c r="C516" s="313" t="s">
        <v>258</v>
      </c>
      <c r="D516" s="313" t="s">
        <v>106</v>
      </c>
      <c r="E516" s="313" t="s">
        <v>269</v>
      </c>
      <c r="F516" s="314" t="s">
        <v>228</v>
      </c>
      <c r="G516" s="232"/>
      <c r="H516" s="232"/>
      <c r="I516" s="232"/>
      <c r="J516" s="315">
        <f t="shared" si="139"/>
        <v>703.9</v>
      </c>
      <c r="K516" s="315">
        <f t="shared" si="140"/>
        <v>703.9</v>
      </c>
      <c r="L516" s="315">
        <f t="shared" si="140"/>
        <v>703.9</v>
      </c>
    </row>
    <row r="517" spans="1:12">
      <c r="A517" s="231" t="s">
        <v>307</v>
      </c>
      <c r="B517" s="313" t="s">
        <v>268</v>
      </c>
      <c r="C517" s="313" t="s">
        <v>258</v>
      </c>
      <c r="D517" s="313" t="s">
        <v>106</v>
      </c>
      <c r="E517" s="313" t="s">
        <v>269</v>
      </c>
      <c r="F517" s="314" t="s">
        <v>228</v>
      </c>
      <c r="G517" s="232" t="s">
        <v>98</v>
      </c>
      <c r="H517" s="232"/>
      <c r="I517" s="232"/>
      <c r="J517" s="315">
        <f t="shared" si="139"/>
        <v>703.9</v>
      </c>
      <c r="K517" s="315">
        <f t="shared" si="140"/>
        <v>703.9</v>
      </c>
      <c r="L517" s="315">
        <f t="shared" si="140"/>
        <v>703.9</v>
      </c>
    </row>
    <row r="518" spans="1:12">
      <c r="A518" s="231" t="s">
        <v>125</v>
      </c>
      <c r="B518" s="313" t="s">
        <v>268</v>
      </c>
      <c r="C518" s="313" t="s">
        <v>258</v>
      </c>
      <c r="D518" s="313" t="s">
        <v>106</v>
      </c>
      <c r="E518" s="313" t="s">
        <v>269</v>
      </c>
      <c r="F518" s="314" t="s">
        <v>228</v>
      </c>
      <c r="G518" s="232" t="s">
        <v>98</v>
      </c>
      <c r="H518" s="232" t="s">
        <v>75</v>
      </c>
      <c r="I518" s="232"/>
      <c r="J518" s="315">
        <f t="shared" si="139"/>
        <v>703.9</v>
      </c>
      <c r="K518" s="315">
        <f t="shared" si="140"/>
        <v>703.9</v>
      </c>
      <c r="L518" s="315">
        <f t="shared" si="140"/>
        <v>703.9</v>
      </c>
    </row>
    <row r="519" spans="1:12" ht="33.75">
      <c r="A519" s="231" t="s">
        <v>312</v>
      </c>
      <c r="B519" s="313" t="s">
        <v>268</v>
      </c>
      <c r="C519" s="313" t="s">
        <v>258</v>
      </c>
      <c r="D519" s="313" t="s">
        <v>106</v>
      </c>
      <c r="E519" s="313" t="s">
        <v>269</v>
      </c>
      <c r="F519" s="314" t="s">
        <v>228</v>
      </c>
      <c r="G519" s="232" t="s">
        <v>98</v>
      </c>
      <c r="H519" s="232" t="s">
        <v>75</v>
      </c>
      <c r="I519" s="232" t="s">
        <v>73</v>
      </c>
      <c r="J519" s="282">
        <f>'Приложение 3'!J197</f>
        <v>703.9</v>
      </c>
      <c r="K519" s="282">
        <f>'Приложение 3'!K197</f>
        <v>703.9</v>
      </c>
      <c r="L519" s="282">
        <f>'Приложение 3'!L197</f>
        <v>703.9</v>
      </c>
    </row>
    <row r="520" spans="1:12" ht="56.25">
      <c r="A520" s="231" t="s">
        <v>575</v>
      </c>
      <c r="B520" s="169" t="s">
        <v>576</v>
      </c>
      <c r="C520" s="169" t="s">
        <v>258</v>
      </c>
      <c r="D520" s="169"/>
      <c r="E520" s="169"/>
      <c r="F520" s="12"/>
      <c r="G520" s="232"/>
      <c r="H520" s="232"/>
      <c r="I520" s="232"/>
      <c r="J520" s="282">
        <f>J521+J528</f>
        <v>5962.4000000000005</v>
      </c>
      <c r="K520" s="282">
        <f t="shared" ref="K520:L520" si="141">K521+K528</f>
        <v>0</v>
      </c>
      <c r="L520" s="282">
        <f t="shared" si="141"/>
        <v>0</v>
      </c>
    </row>
    <row r="521" spans="1:12" ht="82.5" customHeight="1">
      <c r="A521" s="231" t="s">
        <v>577</v>
      </c>
      <c r="B521" s="169" t="s">
        <v>576</v>
      </c>
      <c r="C521" s="169" t="s">
        <v>258</v>
      </c>
      <c r="D521" s="169" t="s">
        <v>106</v>
      </c>
      <c r="E521" s="169"/>
      <c r="F521" s="12"/>
      <c r="G521" s="232"/>
      <c r="H521" s="232"/>
      <c r="I521" s="232"/>
      <c r="J521" s="282">
        <f t="shared" ref="J521:L526" si="142">J522</f>
        <v>155.80000000000001</v>
      </c>
      <c r="K521" s="282">
        <f t="shared" si="142"/>
        <v>0</v>
      </c>
      <c r="L521" s="282">
        <f t="shared" si="142"/>
        <v>0</v>
      </c>
    </row>
    <row r="522" spans="1:12" ht="82.5" customHeight="1">
      <c r="A522" s="231" t="s">
        <v>578</v>
      </c>
      <c r="B522" s="169" t="s">
        <v>576</v>
      </c>
      <c r="C522" s="169" t="s">
        <v>258</v>
      </c>
      <c r="D522" s="169" t="s">
        <v>106</v>
      </c>
      <c r="E522" s="169" t="s">
        <v>579</v>
      </c>
      <c r="F522" s="12"/>
      <c r="G522" s="232"/>
      <c r="H522" s="232"/>
      <c r="I522" s="232"/>
      <c r="J522" s="282">
        <f t="shared" si="142"/>
        <v>155.80000000000001</v>
      </c>
      <c r="K522" s="282">
        <f t="shared" si="142"/>
        <v>0</v>
      </c>
      <c r="L522" s="282">
        <f t="shared" si="142"/>
        <v>0</v>
      </c>
    </row>
    <row r="523" spans="1:12">
      <c r="A523" s="231" t="s">
        <v>154</v>
      </c>
      <c r="B523" s="169" t="s">
        <v>576</v>
      </c>
      <c r="C523" s="169" t="s">
        <v>258</v>
      </c>
      <c r="D523" s="169" t="s">
        <v>106</v>
      </c>
      <c r="E523" s="169" t="s">
        <v>579</v>
      </c>
      <c r="F523" s="12" t="s">
        <v>240</v>
      </c>
      <c r="G523" s="232"/>
      <c r="H523" s="232"/>
      <c r="I523" s="232"/>
      <c r="J523" s="282">
        <f t="shared" si="142"/>
        <v>155.80000000000001</v>
      </c>
      <c r="K523" s="282">
        <f t="shared" si="142"/>
        <v>0</v>
      </c>
      <c r="L523" s="282">
        <f t="shared" si="142"/>
        <v>0</v>
      </c>
    </row>
    <row r="524" spans="1:12">
      <c r="A524" s="231" t="s">
        <v>72</v>
      </c>
      <c r="B524" s="169" t="s">
        <v>576</v>
      </c>
      <c r="C524" s="169" t="s">
        <v>258</v>
      </c>
      <c r="D524" s="169" t="s">
        <v>106</v>
      </c>
      <c r="E524" s="169" t="s">
        <v>579</v>
      </c>
      <c r="F524" s="12" t="s">
        <v>241</v>
      </c>
      <c r="G524" s="232"/>
      <c r="H524" s="232"/>
      <c r="I524" s="232"/>
      <c r="J524" s="282">
        <f t="shared" si="142"/>
        <v>155.80000000000001</v>
      </c>
      <c r="K524" s="282">
        <f t="shared" si="142"/>
        <v>0</v>
      </c>
      <c r="L524" s="282">
        <f t="shared" si="142"/>
        <v>0</v>
      </c>
    </row>
    <row r="525" spans="1:12">
      <c r="A525" s="231" t="s">
        <v>307</v>
      </c>
      <c r="B525" s="169" t="s">
        <v>576</v>
      </c>
      <c r="C525" s="169" t="s">
        <v>258</v>
      </c>
      <c r="D525" s="169" t="s">
        <v>106</v>
      </c>
      <c r="E525" s="169" t="s">
        <v>579</v>
      </c>
      <c r="F525" s="12" t="s">
        <v>241</v>
      </c>
      <c r="G525" s="232" t="s">
        <v>98</v>
      </c>
      <c r="H525" s="232"/>
      <c r="I525" s="232"/>
      <c r="J525" s="282">
        <f t="shared" si="142"/>
        <v>155.80000000000001</v>
      </c>
      <c r="K525" s="282">
        <f t="shared" si="142"/>
        <v>0</v>
      </c>
      <c r="L525" s="282">
        <f t="shared" si="142"/>
        <v>0</v>
      </c>
    </row>
    <row r="526" spans="1:12">
      <c r="A526" s="231" t="s">
        <v>574</v>
      </c>
      <c r="B526" s="169" t="s">
        <v>576</v>
      </c>
      <c r="C526" s="169" t="s">
        <v>258</v>
      </c>
      <c r="D526" s="169" t="s">
        <v>106</v>
      </c>
      <c r="E526" s="169" t="s">
        <v>579</v>
      </c>
      <c r="F526" s="12" t="s">
        <v>241</v>
      </c>
      <c r="G526" s="232" t="s">
        <v>98</v>
      </c>
      <c r="H526" s="232" t="s">
        <v>77</v>
      </c>
      <c r="I526" s="232"/>
      <c r="J526" s="282">
        <f t="shared" si="142"/>
        <v>155.80000000000001</v>
      </c>
      <c r="K526" s="282">
        <f t="shared" si="142"/>
        <v>0</v>
      </c>
      <c r="L526" s="282">
        <f t="shared" si="142"/>
        <v>0</v>
      </c>
    </row>
    <row r="527" spans="1:12" ht="45">
      <c r="A527" s="231" t="s">
        <v>336</v>
      </c>
      <c r="B527" s="169" t="s">
        <v>576</v>
      </c>
      <c r="C527" s="169" t="s">
        <v>258</v>
      </c>
      <c r="D527" s="186" t="s">
        <v>106</v>
      </c>
      <c r="E527" s="186" t="s">
        <v>579</v>
      </c>
      <c r="F527" s="12" t="s">
        <v>241</v>
      </c>
      <c r="G527" s="232" t="s">
        <v>98</v>
      </c>
      <c r="H527" s="232" t="s">
        <v>77</v>
      </c>
      <c r="I527" s="232" t="s">
        <v>146</v>
      </c>
      <c r="J527" s="282">
        <f>'Приложение 3'!J296</f>
        <v>155.80000000000001</v>
      </c>
      <c r="K527" s="282">
        <f>'Приложение 3'!K296</f>
        <v>0</v>
      </c>
      <c r="L527" s="282">
        <f>'Приложение 3'!L296</f>
        <v>0</v>
      </c>
    </row>
    <row r="528" spans="1:12" ht="25.5">
      <c r="A528" s="333" t="s">
        <v>589</v>
      </c>
      <c r="B528" s="335" t="s">
        <v>576</v>
      </c>
      <c r="C528" s="354" t="s">
        <v>258</v>
      </c>
      <c r="D528" s="355" t="s">
        <v>18</v>
      </c>
      <c r="E528" s="355"/>
      <c r="F528" s="336"/>
      <c r="G528" s="340"/>
      <c r="H528" s="340"/>
      <c r="I528" s="340"/>
      <c r="J528" s="341">
        <f t="shared" ref="J528:J533" si="143">J529</f>
        <v>5806.6</v>
      </c>
      <c r="K528" s="341">
        <f t="shared" ref="K528:L533" si="144">K529</f>
        <v>0</v>
      </c>
      <c r="L528" s="341">
        <f t="shared" si="144"/>
        <v>0</v>
      </c>
    </row>
    <row r="529" spans="1:12" ht="25.5">
      <c r="A529" s="333" t="s">
        <v>327</v>
      </c>
      <c r="B529" s="335" t="s">
        <v>576</v>
      </c>
      <c r="C529" s="354" t="s">
        <v>258</v>
      </c>
      <c r="D529" s="355" t="s">
        <v>18</v>
      </c>
      <c r="E529" s="335" t="s">
        <v>326</v>
      </c>
      <c r="F529" s="336"/>
      <c r="G529" s="340"/>
      <c r="H529" s="340"/>
      <c r="I529" s="340"/>
      <c r="J529" s="341">
        <f t="shared" si="143"/>
        <v>5806.6</v>
      </c>
      <c r="K529" s="341">
        <f t="shared" si="144"/>
        <v>0</v>
      </c>
      <c r="L529" s="341">
        <f t="shared" si="144"/>
        <v>0</v>
      </c>
    </row>
    <row r="530" spans="1:12" ht="33.75">
      <c r="A530" s="337" t="s">
        <v>86</v>
      </c>
      <c r="B530" s="335" t="s">
        <v>576</v>
      </c>
      <c r="C530" s="354" t="s">
        <v>258</v>
      </c>
      <c r="D530" s="355" t="s">
        <v>18</v>
      </c>
      <c r="E530" s="335" t="s">
        <v>326</v>
      </c>
      <c r="F530" s="356" t="s">
        <v>227</v>
      </c>
      <c r="G530" s="340"/>
      <c r="H530" s="340"/>
      <c r="I530" s="340"/>
      <c r="J530" s="341">
        <f t="shared" si="143"/>
        <v>5806.6</v>
      </c>
      <c r="K530" s="341">
        <f t="shared" si="144"/>
        <v>0</v>
      </c>
      <c r="L530" s="341">
        <f t="shared" si="144"/>
        <v>0</v>
      </c>
    </row>
    <row r="531" spans="1:12" ht="33.75">
      <c r="A531" s="337" t="s">
        <v>87</v>
      </c>
      <c r="B531" s="335" t="s">
        <v>576</v>
      </c>
      <c r="C531" s="354" t="s">
        <v>258</v>
      </c>
      <c r="D531" s="355" t="s">
        <v>18</v>
      </c>
      <c r="E531" s="335" t="s">
        <v>326</v>
      </c>
      <c r="F531" s="356" t="s">
        <v>228</v>
      </c>
      <c r="G531" s="340"/>
      <c r="H531" s="340"/>
      <c r="I531" s="340"/>
      <c r="J531" s="341">
        <f t="shared" si="143"/>
        <v>5806.6</v>
      </c>
      <c r="K531" s="341">
        <f t="shared" si="144"/>
        <v>0</v>
      </c>
      <c r="L531" s="341">
        <f t="shared" si="144"/>
        <v>0</v>
      </c>
    </row>
    <row r="532" spans="1:12">
      <c r="A532" s="333" t="s">
        <v>328</v>
      </c>
      <c r="B532" s="335" t="s">
        <v>576</v>
      </c>
      <c r="C532" s="354" t="s">
        <v>258</v>
      </c>
      <c r="D532" s="355" t="s">
        <v>18</v>
      </c>
      <c r="E532" s="335" t="s">
        <v>326</v>
      </c>
      <c r="F532" s="356" t="s">
        <v>228</v>
      </c>
      <c r="G532" s="353" t="s">
        <v>148</v>
      </c>
      <c r="H532" s="353"/>
      <c r="I532" s="353"/>
      <c r="J532" s="341">
        <f t="shared" si="143"/>
        <v>5806.6</v>
      </c>
      <c r="K532" s="341">
        <f t="shared" si="144"/>
        <v>0</v>
      </c>
      <c r="L532" s="341">
        <f t="shared" si="144"/>
        <v>0</v>
      </c>
    </row>
    <row r="533" spans="1:12" ht="25.5">
      <c r="A533" s="333" t="s">
        <v>329</v>
      </c>
      <c r="B533" s="335" t="s">
        <v>576</v>
      </c>
      <c r="C533" s="354" t="s">
        <v>258</v>
      </c>
      <c r="D533" s="355" t="s">
        <v>18</v>
      </c>
      <c r="E533" s="335" t="s">
        <v>326</v>
      </c>
      <c r="F533" s="356" t="s">
        <v>228</v>
      </c>
      <c r="G533" s="353" t="s">
        <v>148</v>
      </c>
      <c r="H533" s="353" t="s">
        <v>98</v>
      </c>
      <c r="I533" s="353"/>
      <c r="J533" s="341">
        <f t="shared" si="143"/>
        <v>5806.6</v>
      </c>
      <c r="K533" s="341">
        <f t="shared" si="144"/>
        <v>0</v>
      </c>
      <c r="L533" s="341">
        <f t="shared" si="144"/>
        <v>0</v>
      </c>
    </row>
    <row r="534" spans="1:12" ht="33.75">
      <c r="A534" s="337" t="s">
        <v>312</v>
      </c>
      <c r="B534" s="335" t="s">
        <v>576</v>
      </c>
      <c r="C534" s="354" t="s">
        <v>258</v>
      </c>
      <c r="D534" s="355" t="s">
        <v>18</v>
      </c>
      <c r="E534" s="335" t="s">
        <v>326</v>
      </c>
      <c r="F534" s="356" t="s">
        <v>228</v>
      </c>
      <c r="G534" s="353" t="s">
        <v>148</v>
      </c>
      <c r="H534" s="353" t="s">
        <v>98</v>
      </c>
      <c r="I534" s="353" t="s">
        <v>73</v>
      </c>
      <c r="J534" s="341">
        <f>'Приложение 3'!J204</f>
        <v>5806.6</v>
      </c>
      <c r="K534" s="341">
        <f>'Приложение 3'!K204</f>
        <v>0</v>
      </c>
      <c r="L534" s="341">
        <f>'Приложение 3'!L204</f>
        <v>0</v>
      </c>
    </row>
    <row r="535" spans="1:12" ht="45">
      <c r="A535" s="231" t="s">
        <v>314</v>
      </c>
      <c r="B535" s="316">
        <v>65</v>
      </c>
      <c r="C535" s="316">
        <v>0</v>
      </c>
      <c r="D535" s="316"/>
      <c r="E535" s="316"/>
      <c r="F535" s="317"/>
      <c r="G535" s="232"/>
      <c r="H535" s="232"/>
      <c r="I535" s="232"/>
      <c r="J535" s="282">
        <f>J536+J549+J584</f>
        <v>37715.700000000004</v>
      </c>
      <c r="K535" s="282">
        <f>K536+K549+K584</f>
        <v>29399</v>
      </c>
      <c r="L535" s="282">
        <f>L536+L549+L584</f>
        <v>25535.499999999996</v>
      </c>
    </row>
    <row r="536" spans="1:12">
      <c r="A536" s="231" t="s">
        <v>78</v>
      </c>
      <c r="B536" s="316">
        <v>65</v>
      </c>
      <c r="C536" s="316">
        <v>1</v>
      </c>
      <c r="D536" s="316"/>
      <c r="E536" s="316"/>
      <c r="F536" s="317"/>
      <c r="G536" s="232"/>
      <c r="H536" s="232"/>
      <c r="I536" s="232"/>
      <c r="J536" s="282">
        <f>J537+J543</f>
        <v>2666.8</v>
      </c>
      <c r="K536" s="282">
        <f>K537</f>
        <v>2143.9</v>
      </c>
      <c r="L536" s="282">
        <f>L537</f>
        <v>1843.1</v>
      </c>
    </row>
    <row r="537" spans="1:12" ht="22.5">
      <c r="A537" s="231" t="s">
        <v>79</v>
      </c>
      <c r="B537" s="316">
        <v>65</v>
      </c>
      <c r="C537" s="316">
        <v>1</v>
      </c>
      <c r="D537" s="316" t="s">
        <v>153</v>
      </c>
      <c r="E537" s="316" t="s">
        <v>247</v>
      </c>
      <c r="F537" s="317"/>
      <c r="G537" s="232"/>
      <c r="H537" s="232"/>
      <c r="I537" s="232"/>
      <c r="J537" s="315">
        <f t="shared" ref="J537:L541" si="145">J538</f>
        <v>2588</v>
      </c>
      <c r="K537" s="315">
        <f t="shared" si="145"/>
        <v>2143.9</v>
      </c>
      <c r="L537" s="315">
        <f t="shared" si="145"/>
        <v>1843.1</v>
      </c>
    </row>
    <row r="538" spans="1:12" ht="67.5">
      <c r="A538" s="231" t="s">
        <v>80</v>
      </c>
      <c r="B538" s="316">
        <v>65</v>
      </c>
      <c r="C538" s="316">
        <v>1</v>
      </c>
      <c r="D538" s="316" t="s">
        <v>153</v>
      </c>
      <c r="E538" s="316" t="s">
        <v>247</v>
      </c>
      <c r="F538" s="317" t="s">
        <v>225</v>
      </c>
      <c r="G538" s="232"/>
      <c r="H538" s="232"/>
      <c r="I538" s="232"/>
      <c r="J538" s="315">
        <f t="shared" si="145"/>
        <v>2588</v>
      </c>
      <c r="K538" s="315">
        <f t="shared" ref="K538:L541" si="146">K539</f>
        <v>2143.9</v>
      </c>
      <c r="L538" s="315">
        <f t="shared" si="146"/>
        <v>1843.1</v>
      </c>
    </row>
    <row r="539" spans="1:12" ht="33.75">
      <c r="A539" s="231" t="s">
        <v>81</v>
      </c>
      <c r="B539" s="316">
        <v>65</v>
      </c>
      <c r="C539" s="316">
        <v>1</v>
      </c>
      <c r="D539" s="316" t="s">
        <v>153</v>
      </c>
      <c r="E539" s="316" t="s">
        <v>247</v>
      </c>
      <c r="F539" s="317" t="s">
        <v>226</v>
      </c>
      <c r="G539" s="232"/>
      <c r="H539" s="232"/>
      <c r="I539" s="232"/>
      <c r="J539" s="315">
        <f t="shared" si="145"/>
        <v>2588</v>
      </c>
      <c r="K539" s="315">
        <f t="shared" si="146"/>
        <v>2143.9</v>
      </c>
      <c r="L539" s="315">
        <f t="shared" si="146"/>
        <v>1843.1</v>
      </c>
    </row>
    <row r="540" spans="1:12">
      <c r="A540" s="231" t="s">
        <v>74</v>
      </c>
      <c r="B540" s="316">
        <v>65</v>
      </c>
      <c r="C540" s="316">
        <v>1</v>
      </c>
      <c r="D540" s="316" t="s">
        <v>153</v>
      </c>
      <c r="E540" s="316" t="s">
        <v>247</v>
      </c>
      <c r="F540" s="317" t="s">
        <v>226</v>
      </c>
      <c r="G540" s="232" t="s">
        <v>75</v>
      </c>
      <c r="H540" s="232"/>
      <c r="I540" s="232"/>
      <c r="J540" s="315">
        <f t="shared" si="145"/>
        <v>2588</v>
      </c>
      <c r="K540" s="315">
        <f t="shared" si="146"/>
        <v>2143.9</v>
      </c>
      <c r="L540" s="315">
        <f t="shared" si="146"/>
        <v>1843.1</v>
      </c>
    </row>
    <row r="541" spans="1:12" ht="33.75">
      <c r="A541" s="231" t="s">
        <v>76</v>
      </c>
      <c r="B541" s="316">
        <v>65</v>
      </c>
      <c r="C541" s="316">
        <v>1</v>
      </c>
      <c r="D541" s="316" t="s">
        <v>153</v>
      </c>
      <c r="E541" s="316" t="s">
        <v>247</v>
      </c>
      <c r="F541" s="317" t="s">
        <v>226</v>
      </c>
      <c r="G541" s="232" t="s">
        <v>75</v>
      </c>
      <c r="H541" s="232" t="s">
        <v>77</v>
      </c>
      <c r="I541" s="232"/>
      <c r="J541" s="315">
        <f t="shared" si="145"/>
        <v>2588</v>
      </c>
      <c r="K541" s="315">
        <f t="shared" si="146"/>
        <v>2143.9</v>
      </c>
      <c r="L541" s="315">
        <f t="shared" si="146"/>
        <v>1843.1</v>
      </c>
    </row>
    <row r="542" spans="1:12" ht="33.75">
      <c r="A542" s="231" t="s">
        <v>312</v>
      </c>
      <c r="B542" s="316">
        <v>65</v>
      </c>
      <c r="C542" s="316">
        <v>1</v>
      </c>
      <c r="D542" s="316" t="s">
        <v>153</v>
      </c>
      <c r="E542" s="316" t="s">
        <v>247</v>
      </c>
      <c r="F542" s="317" t="s">
        <v>226</v>
      </c>
      <c r="G542" s="232" t="s">
        <v>75</v>
      </c>
      <c r="H542" s="232" t="s">
        <v>77</v>
      </c>
      <c r="I542" s="232" t="s">
        <v>73</v>
      </c>
      <c r="J542" s="282">
        <f>'Приложение 3'!J16</f>
        <v>2588</v>
      </c>
      <c r="K542" s="282">
        <f>'Приложение 3'!K16</f>
        <v>2143.9</v>
      </c>
      <c r="L542" s="282">
        <f>'Приложение 3'!L16</f>
        <v>1843.1</v>
      </c>
    </row>
    <row r="543" spans="1:12" ht="45">
      <c r="A543" s="337" t="s">
        <v>587</v>
      </c>
      <c r="B543" s="338">
        <v>65</v>
      </c>
      <c r="C543" s="338">
        <v>1</v>
      </c>
      <c r="D543" s="338" t="s">
        <v>153</v>
      </c>
      <c r="E543" s="338" t="s">
        <v>588</v>
      </c>
      <c r="F543" s="339"/>
      <c r="G543" s="340"/>
      <c r="H543" s="340"/>
      <c r="I543" s="340"/>
      <c r="J543" s="341">
        <f>J544</f>
        <v>78.8</v>
      </c>
      <c r="K543" s="341">
        <f t="shared" ref="K543:L547" si="147">K544</f>
        <v>0</v>
      </c>
      <c r="L543" s="341">
        <f t="shared" si="147"/>
        <v>0</v>
      </c>
    </row>
    <row r="544" spans="1:12" ht="67.5">
      <c r="A544" s="337" t="s">
        <v>80</v>
      </c>
      <c r="B544" s="338">
        <v>65</v>
      </c>
      <c r="C544" s="338">
        <v>1</v>
      </c>
      <c r="D544" s="338" t="s">
        <v>153</v>
      </c>
      <c r="E544" s="338" t="s">
        <v>588</v>
      </c>
      <c r="F544" s="339" t="s">
        <v>225</v>
      </c>
      <c r="G544" s="340"/>
      <c r="H544" s="340"/>
      <c r="I544" s="340"/>
      <c r="J544" s="341">
        <f>J545</f>
        <v>78.8</v>
      </c>
      <c r="K544" s="341">
        <f t="shared" si="147"/>
        <v>0</v>
      </c>
      <c r="L544" s="341">
        <f t="shared" si="147"/>
        <v>0</v>
      </c>
    </row>
    <row r="545" spans="1:12" ht="33.75">
      <c r="A545" s="337" t="s">
        <v>81</v>
      </c>
      <c r="B545" s="338">
        <v>65</v>
      </c>
      <c r="C545" s="338">
        <v>1</v>
      </c>
      <c r="D545" s="338" t="s">
        <v>153</v>
      </c>
      <c r="E545" s="338" t="s">
        <v>588</v>
      </c>
      <c r="F545" s="339" t="s">
        <v>226</v>
      </c>
      <c r="G545" s="340"/>
      <c r="H545" s="340"/>
      <c r="I545" s="340"/>
      <c r="J545" s="341">
        <f>J546</f>
        <v>78.8</v>
      </c>
      <c r="K545" s="341">
        <f t="shared" si="147"/>
        <v>0</v>
      </c>
      <c r="L545" s="341">
        <f t="shared" si="147"/>
        <v>0</v>
      </c>
    </row>
    <row r="546" spans="1:12">
      <c r="A546" s="337" t="s">
        <v>74</v>
      </c>
      <c r="B546" s="338">
        <v>65</v>
      </c>
      <c r="C546" s="338">
        <v>1</v>
      </c>
      <c r="D546" s="338" t="s">
        <v>153</v>
      </c>
      <c r="E546" s="338" t="s">
        <v>588</v>
      </c>
      <c r="F546" s="339" t="s">
        <v>226</v>
      </c>
      <c r="G546" s="340" t="s">
        <v>75</v>
      </c>
      <c r="H546" s="340"/>
      <c r="I546" s="340"/>
      <c r="J546" s="341">
        <f>J547</f>
        <v>78.8</v>
      </c>
      <c r="K546" s="341">
        <f t="shared" si="147"/>
        <v>0</v>
      </c>
      <c r="L546" s="341">
        <f t="shared" si="147"/>
        <v>0</v>
      </c>
    </row>
    <row r="547" spans="1:12" ht="33.75">
      <c r="A547" s="337" t="s">
        <v>76</v>
      </c>
      <c r="B547" s="338">
        <v>65</v>
      </c>
      <c r="C547" s="338">
        <v>1</v>
      </c>
      <c r="D547" s="338" t="s">
        <v>153</v>
      </c>
      <c r="E547" s="338" t="s">
        <v>588</v>
      </c>
      <c r="F547" s="339" t="s">
        <v>226</v>
      </c>
      <c r="G547" s="340" t="s">
        <v>75</v>
      </c>
      <c r="H547" s="340" t="s">
        <v>77</v>
      </c>
      <c r="I547" s="340"/>
      <c r="J547" s="341">
        <f>J548</f>
        <v>78.8</v>
      </c>
      <c r="K547" s="341">
        <f t="shared" si="147"/>
        <v>0</v>
      </c>
      <c r="L547" s="341">
        <f t="shared" si="147"/>
        <v>0</v>
      </c>
    </row>
    <row r="548" spans="1:12" ht="33.75">
      <c r="A548" s="337" t="s">
        <v>312</v>
      </c>
      <c r="B548" s="338">
        <v>65</v>
      </c>
      <c r="C548" s="338">
        <v>1</v>
      </c>
      <c r="D548" s="338" t="s">
        <v>153</v>
      </c>
      <c r="E548" s="338" t="s">
        <v>588</v>
      </c>
      <c r="F548" s="339" t="s">
        <v>226</v>
      </c>
      <c r="G548" s="340" t="s">
        <v>75</v>
      </c>
      <c r="H548" s="340" t="s">
        <v>77</v>
      </c>
      <c r="I548" s="340" t="s">
        <v>73</v>
      </c>
      <c r="J548" s="341">
        <f>'Приложение 3'!J19</f>
        <v>78.8</v>
      </c>
      <c r="K548" s="341">
        <f>'Приложение 3'!K19</f>
        <v>0</v>
      </c>
      <c r="L548" s="341">
        <f>'Приложение 3'!L19</f>
        <v>0</v>
      </c>
    </row>
    <row r="549" spans="1:12" ht="22.5">
      <c r="A549" s="231" t="s">
        <v>90</v>
      </c>
      <c r="B549" s="318">
        <v>65</v>
      </c>
      <c r="C549" s="318">
        <v>2</v>
      </c>
      <c r="D549" s="318"/>
      <c r="E549" s="318"/>
      <c r="F549" s="319"/>
      <c r="G549" s="232"/>
      <c r="H549" s="232"/>
      <c r="I549" s="232"/>
      <c r="J549" s="282">
        <f>J550+J556+J578+J572</f>
        <v>30206.6</v>
      </c>
      <c r="K549" s="282">
        <f t="shared" ref="K549:L549" si="148">K550+K556+K578+K572</f>
        <v>22921</v>
      </c>
      <c r="L549" s="282">
        <f t="shared" si="148"/>
        <v>20358.3</v>
      </c>
    </row>
    <row r="550" spans="1:12" ht="33.75">
      <c r="A550" s="231" t="s">
        <v>91</v>
      </c>
      <c r="B550" s="318">
        <v>65</v>
      </c>
      <c r="C550" s="318">
        <v>2</v>
      </c>
      <c r="D550" s="318" t="s">
        <v>153</v>
      </c>
      <c r="E550" s="318" t="s">
        <v>249</v>
      </c>
      <c r="F550" s="319"/>
      <c r="G550" s="232"/>
      <c r="H550" s="232"/>
      <c r="I550" s="232"/>
      <c r="J550" s="315">
        <f>J551</f>
        <v>23825.1</v>
      </c>
      <c r="K550" s="315">
        <f t="shared" ref="K550:L554" si="149">K551</f>
        <v>20070.3</v>
      </c>
      <c r="L550" s="315">
        <f t="shared" si="149"/>
        <v>18070.3</v>
      </c>
    </row>
    <row r="551" spans="1:12" ht="67.5">
      <c r="A551" s="231" t="s">
        <v>80</v>
      </c>
      <c r="B551" s="318">
        <v>65</v>
      </c>
      <c r="C551" s="318">
        <v>2</v>
      </c>
      <c r="D551" s="318" t="s">
        <v>153</v>
      </c>
      <c r="E551" s="318" t="s">
        <v>249</v>
      </c>
      <c r="F551" s="319" t="s">
        <v>225</v>
      </c>
      <c r="G551" s="232"/>
      <c r="H551" s="232"/>
      <c r="I551" s="232"/>
      <c r="J551" s="315">
        <f>J552</f>
        <v>23825.1</v>
      </c>
      <c r="K551" s="315">
        <f t="shared" si="149"/>
        <v>20070.3</v>
      </c>
      <c r="L551" s="315">
        <f t="shared" si="149"/>
        <v>18070.3</v>
      </c>
    </row>
    <row r="552" spans="1:12" ht="30" customHeight="1">
      <c r="A552" s="231" t="s">
        <v>81</v>
      </c>
      <c r="B552" s="318">
        <v>65</v>
      </c>
      <c r="C552" s="318">
        <v>2</v>
      </c>
      <c r="D552" s="318" t="s">
        <v>153</v>
      </c>
      <c r="E552" s="318" t="s">
        <v>249</v>
      </c>
      <c r="F552" s="319" t="s">
        <v>226</v>
      </c>
      <c r="G552" s="232"/>
      <c r="H552" s="232"/>
      <c r="I552" s="232"/>
      <c r="J552" s="315">
        <f>J553</f>
        <v>23825.1</v>
      </c>
      <c r="K552" s="315">
        <f t="shared" si="149"/>
        <v>20070.3</v>
      </c>
      <c r="L552" s="315">
        <f t="shared" si="149"/>
        <v>18070.3</v>
      </c>
    </row>
    <row r="553" spans="1:12">
      <c r="A553" s="231" t="s">
        <v>74</v>
      </c>
      <c r="B553" s="318">
        <v>65</v>
      </c>
      <c r="C553" s="318">
        <v>2</v>
      </c>
      <c r="D553" s="318" t="s">
        <v>153</v>
      </c>
      <c r="E553" s="318" t="s">
        <v>249</v>
      </c>
      <c r="F553" s="319" t="s">
        <v>226</v>
      </c>
      <c r="G553" s="232" t="s">
        <v>75</v>
      </c>
      <c r="H553" s="232"/>
      <c r="I553" s="232"/>
      <c r="J553" s="315">
        <f>J554</f>
        <v>23825.1</v>
      </c>
      <c r="K553" s="315">
        <f t="shared" si="149"/>
        <v>20070.3</v>
      </c>
      <c r="L553" s="315">
        <f t="shared" si="149"/>
        <v>18070.3</v>
      </c>
    </row>
    <row r="554" spans="1:12" ht="56.25">
      <c r="A554" s="231" t="s">
        <v>468</v>
      </c>
      <c r="B554" s="318">
        <v>65</v>
      </c>
      <c r="C554" s="318">
        <v>2</v>
      </c>
      <c r="D554" s="318" t="s">
        <v>153</v>
      </c>
      <c r="E554" s="318" t="s">
        <v>249</v>
      </c>
      <c r="F554" s="319" t="s">
        <v>226</v>
      </c>
      <c r="G554" s="232" t="s">
        <v>75</v>
      </c>
      <c r="H554" s="232" t="s">
        <v>82</v>
      </c>
      <c r="I554" s="232"/>
      <c r="J554" s="315">
        <f>J555</f>
        <v>23825.1</v>
      </c>
      <c r="K554" s="315">
        <f t="shared" si="149"/>
        <v>20070.3</v>
      </c>
      <c r="L554" s="315">
        <f t="shared" si="149"/>
        <v>18070.3</v>
      </c>
    </row>
    <row r="555" spans="1:12" ht="33.75">
      <c r="A555" s="231" t="s">
        <v>312</v>
      </c>
      <c r="B555" s="318">
        <v>65</v>
      </c>
      <c r="C555" s="318">
        <v>2</v>
      </c>
      <c r="D555" s="318" t="s">
        <v>153</v>
      </c>
      <c r="E555" s="318" t="s">
        <v>249</v>
      </c>
      <c r="F555" s="319" t="s">
        <v>226</v>
      </c>
      <c r="G555" s="232" t="s">
        <v>75</v>
      </c>
      <c r="H555" s="232" t="s">
        <v>82</v>
      </c>
      <c r="I555" s="232" t="s">
        <v>73</v>
      </c>
      <c r="J555" s="282">
        <f>'Приложение 3'!J39</f>
        <v>23825.1</v>
      </c>
      <c r="K555" s="282">
        <f>'Приложение 3'!K39</f>
        <v>20070.3</v>
      </c>
      <c r="L555" s="282">
        <f>'Приложение 3'!L39</f>
        <v>18070.3</v>
      </c>
    </row>
    <row r="556" spans="1:12" ht="22.5">
      <c r="A556" s="231" t="s">
        <v>92</v>
      </c>
      <c r="B556" s="318">
        <v>65</v>
      </c>
      <c r="C556" s="318">
        <v>2</v>
      </c>
      <c r="D556" s="318" t="s">
        <v>153</v>
      </c>
      <c r="E556" s="318" t="s">
        <v>250</v>
      </c>
      <c r="F556" s="319"/>
      <c r="G556" s="232"/>
      <c r="H556" s="232"/>
      <c r="I556" s="232"/>
      <c r="J556" s="282">
        <f>J557+J567+J562</f>
        <v>2438.1999999999998</v>
      </c>
      <c r="K556" s="282">
        <f t="shared" ref="K556:L556" si="150">K557+K567+K562</f>
        <v>2850.7000000000003</v>
      </c>
      <c r="L556" s="282">
        <f t="shared" si="150"/>
        <v>2288</v>
      </c>
    </row>
    <row r="557" spans="1:12" ht="67.5">
      <c r="A557" s="231" t="s">
        <v>80</v>
      </c>
      <c r="B557" s="318">
        <v>65</v>
      </c>
      <c r="C557" s="318">
        <v>2</v>
      </c>
      <c r="D557" s="318" t="s">
        <v>153</v>
      </c>
      <c r="E557" s="318" t="s">
        <v>250</v>
      </c>
      <c r="F557" s="319" t="s">
        <v>225</v>
      </c>
      <c r="G557" s="232"/>
      <c r="H557" s="232"/>
      <c r="I557" s="232"/>
      <c r="J557" s="315">
        <f>J558</f>
        <v>87</v>
      </c>
      <c r="K557" s="315">
        <f t="shared" ref="K557:L560" si="151">K558</f>
        <v>60.9</v>
      </c>
      <c r="L557" s="315">
        <f t="shared" si="151"/>
        <v>63.7</v>
      </c>
    </row>
    <row r="558" spans="1:12" ht="27" customHeight="1">
      <c r="A558" s="231" t="s">
        <v>81</v>
      </c>
      <c r="B558" s="318">
        <v>65</v>
      </c>
      <c r="C558" s="318">
        <v>2</v>
      </c>
      <c r="D558" s="318" t="s">
        <v>153</v>
      </c>
      <c r="E558" s="318" t="s">
        <v>250</v>
      </c>
      <c r="F558" s="319" t="s">
        <v>226</v>
      </c>
      <c r="G558" s="232"/>
      <c r="H558" s="232"/>
      <c r="I558" s="232"/>
      <c r="J558" s="315">
        <f>J559</f>
        <v>87</v>
      </c>
      <c r="K558" s="315">
        <f t="shared" si="151"/>
        <v>60.9</v>
      </c>
      <c r="L558" s="315">
        <f t="shared" si="151"/>
        <v>63.7</v>
      </c>
    </row>
    <row r="559" spans="1:12">
      <c r="A559" s="231" t="s">
        <v>74</v>
      </c>
      <c r="B559" s="318">
        <v>65</v>
      </c>
      <c r="C559" s="318">
        <v>2</v>
      </c>
      <c r="D559" s="318" t="s">
        <v>153</v>
      </c>
      <c r="E559" s="318" t="s">
        <v>250</v>
      </c>
      <c r="F559" s="319" t="s">
        <v>226</v>
      </c>
      <c r="G559" s="232" t="s">
        <v>75</v>
      </c>
      <c r="H559" s="232"/>
      <c r="I559" s="232"/>
      <c r="J559" s="315">
        <f>J560</f>
        <v>87</v>
      </c>
      <c r="K559" s="315">
        <f t="shared" si="151"/>
        <v>60.9</v>
      </c>
      <c r="L559" s="315">
        <f t="shared" si="151"/>
        <v>63.7</v>
      </c>
    </row>
    <row r="560" spans="1:12" ht="56.25">
      <c r="A560" s="231" t="s">
        <v>468</v>
      </c>
      <c r="B560" s="318">
        <v>65</v>
      </c>
      <c r="C560" s="318">
        <v>2</v>
      </c>
      <c r="D560" s="318" t="s">
        <v>153</v>
      </c>
      <c r="E560" s="318" t="s">
        <v>250</v>
      </c>
      <c r="F560" s="319" t="s">
        <v>226</v>
      </c>
      <c r="G560" s="232" t="s">
        <v>75</v>
      </c>
      <c r="H560" s="232" t="s">
        <v>82</v>
      </c>
      <c r="I560" s="232"/>
      <c r="J560" s="315">
        <f>J561</f>
        <v>87</v>
      </c>
      <c r="K560" s="315">
        <f t="shared" si="151"/>
        <v>60.9</v>
      </c>
      <c r="L560" s="315">
        <f t="shared" si="151"/>
        <v>63.7</v>
      </c>
    </row>
    <row r="561" spans="1:12" ht="33.75">
      <c r="A561" s="231" t="s">
        <v>312</v>
      </c>
      <c r="B561" s="318">
        <v>65</v>
      </c>
      <c r="C561" s="318">
        <v>2</v>
      </c>
      <c r="D561" s="318" t="s">
        <v>153</v>
      </c>
      <c r="E561" s="318" t="s">
        <v>250</v>
      </c>
      <c r="F561" s="319" t="s">
        <v>226</v>
      </c>
      <c r="G561" s="232" t="s">
        <v>75</v>
      </c>
      <c r="H561" s="232" t="s">
        <v>82</v>
      </c>
      <c r="I561" s="232" t="s">
        <v>73</v>
      </c>
      <c r="J561" s="315">
        <f>'Приложение 3'!J42</f>
        <v>87</v>
      </c>
      <c r="K561" s="315">
        <f>'Приложение 3'!K42</f>
        <v>60.9</v>
      </c>
      <c r="L561" s="315">
        <f>'Приложение 3'!L42</f>
        <v>63.7</v>
      </c>
    </row>
    <row r="562" spans="1:12" ht="33.75">
      <c r="A562" s="231" t="s">
        <v>86</v>
      </c>
      <c r="B562" s="318">
        <v>65</v>
      </c>
      <c r="C562" s="318">
        <v>2</v>
      </c>
      <c r="D562" s="318" t="s">
        <v>153</v>
      </c>
      <c r="E562" s="318" t="s">
        <v>250</v>
      </c>
      <c r="F562" s="319" t="s">
        <v>227</v>
      </c>
      <c r="G562" s="232"/>
      <c r="H562" s="232"/>
      <c r="I562" s="232"/>
      <c r="J562" s="315">
        <f>J563</f>
        <v>2268.1999999999998</v>
      </c>
      <c r="K562" s="315">
        <f t="shared" ref="K562:L565" si="152">K563</f>
        <v>2594.8000000000002</v>
      </c>
      <c r="L562" s="315">
        <f t="shared" si="152"/>
        <v>2224.3000000000002</v>
      </c>
    </row>
    <row r="563" spans="1:12" ht="33.75">
      <c r="A563" s="231" t="s">
        <v>87</v>
      </c>
      <c r="B563" s="318">
        <v>65</v>
      </c>
      <c r="C563" s="318">
        <v>2</v>
      </c>
      <c r="D563" s="318" t="s">
        <v>153</v>
      </c>
      <c r="E563" s="318" t="s">
        <v>250</v>
      </c>
      <c r="F563" s="319" t="s">
        <v>228</v>
      </c>
      <c r="G563" s="232"/>
      <c r="H563" s="232"/>
      <c r="I563" s="232"/>
      <c r="J563" s="315">
        <f>J564</f>
        <v>2268.1999999999998</v>
      </c>
      <c r="K563" s="315">
        <f t="shared" si="152"/>
        <v>2594.8000000000002</v>
      </c>
      <c r="L563" s="315">
        <f t="shared" si="152"/>
        <v>2224.3000000000002</v>
      </c>
    </row>
    <row r="564" spans="1:12">
      <c r="A564" s="231" t="s">
        <v>74</v>
      </c>
      <c r="B564" s="318">
        <v>65</v>
      </c>
      <c r="C564" s="318">
        <v>2</v>
      </c>
      <c r="D564" s="318" t="s">
        <v>153</v>
      </c>
      <c r="E564" s="318" t="s">
        <v>250</v>
      </c>
      <c r="F564" s="319" t="s">
        <v>228</v>
      </c>
      <c r="G564" s="232" t="s">
        <v>75</v>
      </c>
      <c r="H564" s="232"/>
      <c r="I564" s="232"/>
      <c r="J564" s="315">
        <f>J565</f>
        <v>2268.1999999999998</v>
      </c>
      <c r="K564" s="315">
        <f t="shared" si="152"/>
        <v>2594.8000000000002</v>
      </c>
      <c r="L564" s="315">
        <f t="shared" si="152"/>
        <v>2224.3000000000002</v>
      </c>
    </row>
    <row r="565" spans="1:12" ht="56.25">
      <c r="A565" s="231" t="s">
        <v>468</v>
      </c>
      <c r="B565" s="318">
        <v>65</v>
      </c>
      <c r="C565" s="318">
        <v>2</v>
      </c>
      <c r="D565" s="318" t="s">
        <v>153</v>
      </c>
      <c r="E565" s="318" t="s">
        <v>250</v>
      </c>
      <c r="F565" s="319" t="s">
        <v>228</v>
      </c>
      <c r="G565" s="232" t="s">
        <v>75</v>
      </c>
      <c r="H565" s="232" t="s">
        <v>82</v>
      </c>
      <c r="I565" s="232"/>
      <c r="J565" s="315">
        <f>J566</f>
        <v>2268.1999999999998</v>
      </c>
      <c r="K565" s="315">
        <f t="shared" si="152"/>
        <v>2594.8000000000002</v>
      </c>
      <c r="L565" s="315">
        <f t="shared" si="152"/>
        <v>2224.3000000000002</v>
      </c>
    </row>
    <row r="566" spans="1:12" ht="33.75">
      <c r="A566" s="231" t="s">
        <v>312</v>
      </c>
      <c r="B566" s="318">
        <v>65</v>
      </c>
      <c r="C566" s="318">
        <v>2</v>
      </c>
      <c r="D566" s="318" t="s">
        <v>153</v>
      </c>
      <c r="E566" s="318" t="s">
        <v>250</v>
      </c>
      <c r="F566" s="319" t="s">
        <v>228</v>
      </c>
      <c r="G566" s="232" t="s">
        <v>75</v>
      </c>
      <c r="H566" s="232" t="s">
        <v>82</v>
      </c>
      <c r="I566" s="232" t="s">
        <v>73</v>
      </c>
      <c r="J566" s="282">
        <f>'Приложение 3'!J44</f>
        <v>2268.1999999999998</v>
      </c>
      <c r="K566" s="282">
        <f>'Приложение 3'!K44</f>
        <v>2594.8000000000002</v>
      </c>
      <c r="L566" s="282">
        <f>'Приложение 3'!L44</f>
        <v>2224.3000000000002</v>
      </c>
    </row>
    <row r="567" spans="1:12">
      <c r="A567" s="231" t="s">
        <v>93</v>
      </c>
      <c r="B567" s="318">
        <v>65</v>
      </c>
      <c r="C567" s="318">
        <v>2</v>
      </c>
      <c r="D567" s="318" t="s">
        <v>153</v>
      </c>
      <c r="E567" s="318" t="s">
        <v>250</v>
      </c>
      <c r="F567" s="319" t="s">
        <v>229</v>
      </c>
      <c r="G567" s="232"/>
      <c r="H567" s="232"/>
      <c r="I567" s="232"/>
      <c r="J567" s="315">
        <f>J568</f>
        <v>83</v>
      </c>
      <c r="K567" s="315">
        <f t="shared" ref="K567:L570" si="153">K568</f>
        <v>195</v>
      </c>
      <c r="L567" s="315">
        <f t="shared" si="153"/>
        <v>0</v>
      </c>
    </row>
    <row r="568" spans="1:12">
      <c r="A568" s="231" t="s">
        <v>94</v>
      </c>
      <c r="B568" s="318">
        <v>65</v>
      </c>
      <c r="C568" s="318">
        <v>2</v>
      </c>
      <c r="D568" s="318" t="s">
        <v>153</v>
      </c>
      <c r="E568" s="318" t="s">
        <v>250</v>
      </c>
      <c r="F568" s="319" t="s">
        <v>230</v>
      </c>
      <c r="G568" s="232"/>
      <c r="H568" s="232"/>
      <c r="I568" s="232"/>
      <c r="J568" s="315">
        <f>J569</f>
        <v>83</v>
      </c>
      <c r="K568" s="315">
        <f t="shared" si="153"/>
        <v>195</v>
      </c>
      <c r="L568" s="315">
        <f t="shared" si="153"/>
        <v>0</v>
      </c>
    </row>
    <row r="569" spans="1:12">
      <c r="A569" s="231" t="s">
        <v>74</v>
      </c>
      <c r="B569" s="318">
        <v>65</v>
      </c>
      <c r="C569" s="318">
        <v>2</v>
      </c>
      <c r="D569" s="318" t="s">
        <v>153</v>
      </c>
      <c r="E569" s="318" t="s">
        <v>250</v>
      </c>
      <c r="F569" s="319" t="s">
        <v>230</v>
      </c>
      <c r="G569" s="232" t="s">
        <v>75</v>
      </c>
      <c r="H569" s="232"/>
      <c r="I569" s="232"/>
      <c r="J569" s="315">
        <f>J570</f>
        <v>83</v>
      </c>
      <c r="K569" s="315">
        <f t="shared" si="153"/>
        <v>195</v>
      </c>
      <c r="L569" s="315">
        <f t="shared" si="153"/>
        <v>0</v>
      </c>
    </row>
    <row r="570" spans="1:12" ht="56.25">
      <c r="A570" s="231" t="s">
        <v>468</v>
      </c>
      <c r="B570" s="318">
        <v>65</v>
      </c>
      <c r="C570" s="318">
        <v>2</v>
      </c>
      <c r="D570" s="318" t="s">
        <v>153</v>
      </c>
      <c r="E570" s="318" t="s">
        <v>250</v>
      </c>
      <c r="F570" s="319" t="s">
        <v>230</v>
      </c>
      <c r="G570" s="232" t="s">
        <v>75</v>
      </c>
      <c r="H570" s="232" t="s">
        <v>82</v>
      </c>
      <c r="I570" s="232"/>
      <c r="J570" s="315">
        <f>J571</f>
        <v>83</v>
      </c>
      <c r="K570" s="315">
        <f t="shared" si="153"/>
        <v>195</v>
      </c>
      <c r="L570" s="315">
        <f t="shared" si="153"/>
        <v>0</v>
      </c>
    </row>
    <row r="571" spans="1:12" ht="33.75">
      <c r="A571" s="231" t="s">
        <v>312</v>
      </c>
      <c r="B571" s="318">
        <v>65</v>
      </c>
      <c r="C571" s="318">
        <v>2</v>
      </c>
      <c r="D571" s="318" t="s">
        <v>153</v>
      </c>
      <c r="E571" s="318" t="s">
        <v>250</v>
      </c>
      <c r="F571" s="319" t="s">
        <v>230</v>
      </c>
      <c r="G571" s="232" t="s">
        <v>75</v>
      </c>
      <c r="H571" s="232" t="s">
        <v>82</v>
      </c>
      <c r="I571" s="232" t="s">
        <v>73</v>
      </c>
      <c r="J571" s="282">
        <f>'Приложение 3'!J46</f>
        <v>83</v>
      </c>
      <c r="K571" s="282">
        <f>'Приложение 3'!K46</f>
        <v>195</v>
      </c>
      <c r="L571" s="282">
        <f>'Приложение 3'!L46</f>
        <v>0</v>
      </c>
    </row>
    <row r="572" spans="1:12" ht="45">
      <c r="A572" s="337" t="s">
        <v>587</v>
      </c>
      <c r="B572" s="343">
        <v>65</v>
      </c>
      <c r="C572" s="343">
        <v>2</v>
      </c>
      <c r="D572" s="343" t="s">
        <v>153</v>
      </c>
      <c r="E572" s="338" t="s">
        <v>588</v>
      </c>
      <c r="F572" s="342"/>
      <c r="G572" s="340"/>
      <c r="H572" s="340"/>
      <c r="I572" s="340"/>
      <c r="J572" s="341">
        <f>J573</f>
        <v>858</v>
      </c>
      <c r="K572" s="341">
        <f t="shared" ref="K572:L572" si="154">K573</f>
        <v>0</v>
      </c>
      <c r="L572" s="341">
        <f t="shared" si="154"/>
        <v>0</v>
      </c>
    </row>
    <row r="573" spans="1:12" ht="67.5">
      <c r="A573" s="337" t="s">
        <v>80</v>
      </c>
      <c r="B573" s="343">
        <v>65</v>
      </c>
      <c r="C573" s="343">
        <v>2</v>
      </c>
      <c r="D573" s="343" t="s">
        <v>153</v>
      </c>
      <c r="E573" s="338" t="s">
        <v>588</v>
      </c>
      <c r="F573" s="342" t="s">
        <v>225</v>
      </c>
      <c r="G573" s="340"/>
      <c r="H573" s="340"/>
      <c r="I573" s="340"/>
      <c r="J573" s="341">
        <f>J574</f>
        <v>858</v>
      </c>
      <c r="K573" s="341"/>
      <c r="L573" s="341"/>
    </row>
    <row r="574" spans="1:12" ht="33.75">
      <c r="A574" s="337" t="s">
        <v>81</v>
      </c>
      <c r="B574" s="343">
        <v>65</v>
      </c>
      <c r="C574" s="343">
        <v>2</v>
      </c>
      <c r="D574" s="343" t="s">
        <v>153</v>
      </c>
      <c r="E574" s="338" t="s">
        <v>588</v>
      </c>
      <c r="F574" s="342" t="s">
        <v>226</v>
      </c>
      <c r="G574" s="340"/>
      <c r="H574" s="340"/>
      <c r="I574" s="340"/>
      <c r="J574" s="341">
        <f>J575</f>
        <v>858</v>
      </c>
      <c r="K574" s="341"/>
      <c r="L574" s="341"/>
    </row>
    <row r="575" spans="1:12">
      <c r="A575" s="337" t="s">
        <v>74</v>
      </c>
      <c r="B575" s="343">
        <v>65</v>
      </c>
      <c r="C575" s="343">
        <v>2</v>
      </c>
      <c r="D575" s="343" t="s">
        <v>153</v>
      </c>
      <c r="E575" s="338" t="s">
        <v>588</v>
      </c>
      <c r="F575" s="342" t="s">
        <v>226</v>
      </c>
      <c r="G575" s="340" t="s">
        <v>75</v>
      </c>
      <c r="H575" s="340"/>
      <c r="I575" s="340"/>
      <c r="J575" s="341">
        <f>J576</f>
        <v>858</v>
      </c>
      <c r="K575" s="341"/>
      <c r="L575" s="341"/>
    </row>
    <row r="576" spans="1:12" ht="56.25">
      <c r="A576" s="337" t="s">
        <v>468</v>
      </c>
      <c r="B576" s="343">
        <v>65</v>
      </c>
      <c r="C576" s="343">
        <v>2</v>
      </c>
      <c r="D576" s="343" t="s">
        <v>153</v>
      </c>
      <c r="E576" s="338" t="s">
        <v>588</v>
      </c>
      <c r="F576" s="342" t="s">
        <v>226</v>
      </c>
      <c r="G576" s="340" t="s">
        <v>75</v>
      </c>
      <c r="H576" s="340" t="s">
        <v>82</v>
      </c>
      <c r="I576" s="340"/>
      <c r="J576" s="341">
        <f>J577</f>
        <v>858</v>
      </c>
      <c r="K576" s="341"/>
      <c r="L576" s="341"/>
    </row>
    <row r="577" spans="1:12" ht="33.75">
      <c r="A577" s="337" t="s">
        <v>312</v>
      </c>
      <c r="B577" s="343">
        <v>65</v>
      </c>
      <c r="C577" s="343">
        <v>2</v>
      </c>
      <c r="D577" s="343" t="s">
        <v>153</v>
      </c>
      <c r="E577" s="338" t="s">
        <v>588</v>
      </c>
      <c r="F577" s="342" t="s">
        <v>226</v>
      </c>
      <c r="G577" s="340" t="s">
        <v>75</v>
      </c>
      <c r="H577" s="340" t="s">
        <v>82</v>
      </c>
      <c r="I577" s="340" t="s">
        <v>73</v>
      </c>
      <c r="J577" s="341">
        <f>'Приложение 3'!J49</f>
        <v>858</v>
      </c>
      <c r="K577" s="341">
        <f>'Приложение 3'!K49</f>
        <v>0</v>
      </c>
      <c r="L577" s="341">
        <f>'Приложение 3'!L49</f>
        <v>0</v>
      </c>
    </row>
    <row r="578" spans="1:12" ht="38.25">
      <c r="A578" s="146" t="s">
        <v>528</v>
      </c>
      <c r="B578" s="169">
        <v>65</v>
      </c>
      <c r="C578" s="169">
        <v>2</v>
      </c>
      <c r="D578" s="169" t="s">
        <v>153</v>
      </c>
      <c r="E578" s="169" t="s">
        <v>529</v>
      </c>
      <c r="F578" s="319"/>
      <c r="G578" s="232"/>
      <c r="H578" s="232"/>
      <c r="I578" s="232"/>
      <c r="J578" s="282">
        <f t="shared" ref="J578:L582" si="155">J579</f>
        <v>3085.3</v>
      </c>
      <c r="K578" s="282">
        <f t="shared" si="155"/>
        <v>0</v>
      </c>
      <c r="L578" s="282">
        <f t="shared" si="155"/>
        <v>0</v>
      </c>
    </row>
    <row r="579" spans="1:12" ht="67.5">
      <c r="A579" s="231" t="s">
        <v>80</v>
      </c>
      <c r="B579" s="169">
        <v>65</v>
      </c>
      <c r="C579" s="169">
        <v>2</v>
      </c>
      <c r="D579" s="169" t="s">
        <v>153</v>
      </c>
      <c r="E579" s="169" t="s">
        <v>529</v>
      </c>
      <c r="F579" s="319" t="s">
        <v>225</v>
      </c>
      <c r="G579" s="232"/>
      <c r="H579" s="232"/>
      <c r="I579" s="232"/>
      <c r="J579" s="282">
        <f t="shared" si="155"/>
        <v>3085.3</v>
      </c>
      <c r="K579" s="282">
        <f t="shared" si="155"/>
        <v>0</v>
      </c>
      <c r="L579" s="282">
        <f t="shared" si="155"/>
        <v>0</v>
      </c>
    </row>
    <row r="580" spans="1:12" ht="33.75">
      <c r="A580" s="231" t="s">
        <v>81</v>
      </c>
      <c r="B580" s="169">
        <v>65</v>
      </c>
      <c r="C580" s="169">
        <v>2</v>
      </c>
      <c r="D580" s="169" t="s">
        <v>153</v>
      </c>
      <c r="E580" s="169" t="s">
        <v>529</v>
      </c>
      <c r="F580" s="319" t="s">
        <v>226</v>
      </c>
      <c r="G580" s="232"/>
      <c r="H580" s="232"/>
      <c r="I580" s="232"/>
      <c r="J580" s="282">
        <f t="shared" si="155"/>
        <v>3085.3</v>
      </c>
      <c r="K580" s="282">
        <f t="shared" si="155"/>
        <v>0</v>
      </c>
      <c r="L580" s="282">
        <f t="shared" si="155"/>
        <v>0</v>
      </c>
    </row>
    <row r="581" spans="1:12">
      <c r="A581" s="231" t="s">
        <v>74</v>
      </c>
      <c r="B581" s="169">
        <v>65</v>
      </c>
      <c r="C581" s="169">
        <v>2</v>
      </c>
      <c r="D581" s="169" t="s">
        <v>153</v>
      </c>
      <c r="E581" s="169" t="s">
        <v>529</v>
      </c>
      <c r="F581" s="319" t="s">
        <v>226</v>
      </c>
      <c r="G581" s="232" t="s">
        <v>75</v>
      </c>
      <c r="H581" s="232"/>
      <c r="I581" s="232"/>
      <c r="J581" s="282">
        <f t="shared" si="155"/>
        <v>3085.3</v>
      </c>
      <c r="K581" s="282">
        <f t="shared" si="155"/>
        <v>0</v>
      </c>
      <c r="L581" s="282">
        <f t="shared" si="155"/>
        <v>0</v>
      </c>
    </row>
    <row r="582" spans="1:12" ht="56.25">
      <c r="A582" s="231" t="s">
        <v>468</v>
      </c>
      <c r="B582" s="169">
        <v>65</v>
      </c>
      <c r="C582" s="169">
        <v>2</v>
      </c>
      <c r="D582" s="169" t="s">
        <v>153</v>
      </c>
      <c r="E582" s="169" t="s">
        <v>529</v>
      </c>
      <c r="F582" s="319" t="s">
        <v>226</v>
      </c>
      <c r="G582" s="232" t="s">
        <v>75</v>
      </c>
      <c r="H582" s="232" t="s">
        <v>82</v>
      </c>
      <c r="I582" s="232"/>
      <c r="J582" s="282">
        <f t="shared" si="155"/>
        <v>3085.3</v>
      </c>
      <c r="K582" s="282">
        <f t="shared" si="155"/>
        <v>0</v>
      </c>
      <c r="L582" s="282">
        <f t="shared" si="155"/>
        <v>0</v>
      </c>
    </row>
    <row r="583" spans="1:12" ht="33.75">
      <c r="A583" s="231" t="s">
        <v>312</v>
      </c>
      <c r="B583" s="169">
        <v>65</v>
      </c>
      <c r="C583" s="169">
        <v>2</v>
      </c>
      <c r="D583" s="169" t="s">
        <v>153</v>
      </c>
      <c r="E583" s="169" t="s">
        <v>529</v>
      </c>
      <c r="F583" s="319" t="s">
        <v>226</v>
      </c>
      <c r="G583" s="232" t="s">
        <v>75</v>
      </c>
      <c r="H583" s="232" t="s">
        <v>82</v>
      </c>
      <c r="I583" s="232" t="s">
        <v>73</v>
      </c>
      <c r="J583" s="282">
        <f>'Приложение 3'!J52</f>
        <v>3085.3</v>
      </c>
      <c r="K583" s="282">
        <f>'Приложение 3'!K52</f>
        <v>0</v>
      </c>
      <c r="L583" s="282">
        <f>'Приложение 3'!L52</f>
        <v>0</v>
      </c>
    </row>
    <row r="584" spans="1:12" ht="33.75">
      <c r="A584" s="231" t="s">
        <v>175</v>
      </c>
      <c r="B584" s="320" t="s">
        <v>280</v>
      </c>
      <c r="C584" s="320" t="s">
        <v>10</v>
      </c>
      <c r="D584" s="320"/>
      <c r="E584" s="320"/>
      <c r="F584" s="321"/>
      <c r="G584" s="232"/>
      <c r="H584" s="232"/>
      <c r="I584" s="232"/>
      <c r="J584" s="282">
        <f>J585+J591+J602</f>
        <v>4842.3</v>
      </c>
      <c r="K584" s="282">
        <f t="shared" ref="K584:L584" si="156">K585+K591+K602</f>
        <v>4334.0999999999995</v>
      </c>
      <c r="L584" s="282">
        <f t="shared" si="156"/>
        <v>3334.1</v>
      </c>
    </row>
    <row r="585" spans="1:12" ht="33.75">
      <c r="A585" s="231" t="s">
        <v>152</v>
      </c>
      <c r="B585" s="320" t="s">
        <v>280</v>
      </c>
      <c r="C585" s="320" t="s">
        <v>10</v>
      </c>
      <c r="D585" s="320" t="s">
        <v>153</v>
      </c>
      <c r="E585" s="320" t="s">
        <v>249</v>
      </c>
      <c r="F585" s="321"/>
      <c r="G585" s="232"/>
      <c r="H585" s="232"/>
      <c r="I585" s="232"/>
      <c r="J585" s="315">
        <f>J586</f>
        <v>4567.3999999999996</v>
      </c>
      <c r="K585" s="315">
        <f t="shared" ref="K585:L589" si="157">K586</f>
        <v>4177.3999999999996</v>
      </c>
      <c r="L585" s="315">
        <f t="shared" si="157"/>
        <v>3177.4</v>
      </c>
    </row>
    <row r="586" spans="1:12" ht="67.5">
      <c r="A586" s="231" t="s">
        <v>80</v>
      </c>
      <c r="B586" s="320" t="s">
        <v>280</v>
      </c>
      <c r="C586" s="320" t="s">
        <v>10</v>
      </c>
      <c r="D586" s="320" t="s">
        <v>153</v>
      </c>
      <c r="E586" s="320" t="s">
        <v>249</v>
      </c>
      <c r="F586" s="321" t="s">
        <v>225</v>
      </c>
      <c r="G586" s="232"/>
      <c r="H586" s="232"/>
      <c r="I586" s="232"/>
      <c r="J586" s="315">
        <f>J587</f>
        <v>4567.3999999999996</v>
      </c>
      <c r="K586" s="315">
        <f t="shared" si="157"/>
        <v>4177.3999999999996</v>
      </c>
      <c r="L586" s="315">
        <f t="shared" si="157"/>
        <v>3177.4</v>
      </c>
    </row>
    <row r="587" spans="1:12" ht="33.75">
      <c r="A587" s="231" t="s">
        <v>81</v>
      </c>
      <c r="B587" s="320" t="s">
        <v>280</v>
      </c>
      <c r="C587" s="320" t="s">
        <v>10</v>
      </c>
      <c r="D587" s="320" t="s">
        <v>153</v>
      </c>
      <c r="E587" s="320" t="s">
        <v>249</v>
      </c>
      <c r="F587" s="321" t="s">
        <v>226</v>
      </c>
      <c r="G587" s="232"/>
      <c r="H587" s="232"/>
      <c r="I587" s="232"/>
      <c r="J587" s="315">
        <f>J588</f>
        <v>4567.3999999999996</v>
      </c>
      <c r="K587" s="315">
        <f t="shared" si="157"/>
        <v>4177.3999999999996</v>
      </c>
      <c r="L587" s="315">
        <f t="shared" si="157"/>
        <v>3177.4</v>
      </c>
    </row>
    <row r="588" spans="1:12">
      <c r="A588" s="231" t="s">
        <v>74</v>
      </c>
      <c r="B588" s="320" t="s">
        <v>280</v>
      </c>
      <c r="C588" s="320" t="s">
        <v>10</v>
      </c>
      <c r="D588" s="320" t="s">
        <v>153</v>
      </c>
      <c r="E588" s="320" t="s">
        <v>249</v>
      </c>
      <c r="F588" s="321" t="s">
        <v>226</v>
      </c>
      <c r="G588" s="232" t="s">
        <v>75</v>
      </c>
      <c r="H588" s="232"/>
      <c r="I588" s="232"/>
      <c r="J588" s="315">
        <f>J589</f>
        <v>4567.3999999999996</v>
      </c>
      <c r="K588" s="315">
        <f t="shared" si="157"/>
        <v>4177.3999999999996</v>
      </c>
      <c r="L588" s="315">
        <f t="shared" si="157"/>
        <v>3177.4</v>
      </c>
    </row>
    <row r="589" spans="1:12" ht="56.25">
      <c r="A589" s="231" t="s">
        <v>468</v>
      </c>
      <c r="B589" s="320" t="s">
        <v>280</v>
      </c>
      <c r="C589" s="320" t="s">
        <v>10</v>
      </c>
      <c r="D589" s="320" t="s">
        <v>153</v>
      </c>
      <c r="E589" s="320" t="s">
        <v>249</v>
      </c>
      <c r="F589" s="321" t="s">
        <v>226</v>
      </c>
      <c r="G589" s="232" t="s">
        <v>75</v>
      </c>
      <c r="H589" s="232" t="s">
        <v>82</v>
      </c>
      <c r="I589" s="232"/>
      <c r="J589" s="315">
        <f>J590</f>
        <v>4567.3999999999996</v>
      </c>
      <c r="K589" s="315">
        <f t="shared" si="157"/>
        <v>4177.3999999999996</v>
      </c>
      <c r="L589" s="315">
        <f t="shared" si="157"/>
        <v>3177.4</v>
      </c>
    </row>
    <row r="590" spans="1:12" ht="45">
      <c r="A590" s="231" t="s">
        <v>337</v>
      </c>
      <c r="B590" s="320" t="s">
        <v>280</v>
      </c>
      <c r="C590" s="320" t="s">
        <v>10</v>
      </c>
      <c r="D590" s="320" t="s">
        <v>153</v>
      </c>
      <c r="E590" s="320" t="s">
        <v>249</v>
      </c>
      <c r="F590" s="321" t="s">
        <v>226</v>
      </c>
      <c r="G590" s="232" t="s">
        <v>75</v>
      </c>
      <c r="H590" s="232" t="s">
        <v>82</v>
      </c>
      <c r="I590" s="232" t="s">
        <v>172</v>
      </c>
      <c r="J590" s="282">
        <f>'Приложение 3'!J347</f>
        <v>4567.3999999999996</v>
      </c>
      <c r="K590" s="282">
        <f>'Приложение 3'!K347</f>
        <v>4177.3999999999996</v>
      </c>
      <c r="L590" s="282">
        <f>'Приложение 3'!L347</f>
        <v>3177.4</v>
      </c>
    </row>
    <row r="591" spans="1:12" ht="22.5">
      <c r="A591" s="231" t="s">
        <v>301</v>
      </c>
      <c r="B591" s="320" t="s">
        <v>280</v>
      </c>
      <c r="C591" s="320" t="s">
        <v>10</v>
      </c>
      <c r="D591" s="320" t="s">
        <v>153</v>
      </c>
      <c r="E591" s="320" t="s">
        <v>250</v>
      </c>
      <c r="F591" s="321"/>
      <c r="G591" s="232"/>
      <c r="H591" s="232"/>
      <c r="I591" s="232"/>
      <c r="J591" s="315">
        <f>J592+J597</f>
        <v>125.1</v>
      </c>
      <c r="K591" s="315">
        <f t="shared" ref="K591:L591" si="158">K592+K597</f>
        <v>156.69999999999999</v>
      </c>
      <c r="L591" s="315">
        <f t="shared" si="158"/>
        <v>156.69999999999999</v>
      </c>
    </row>
    <row r="592" spans="1:12" ht="33.75">
      <c r="A592" s="231" t="s">
        <v>86</v>
      </c>
      <c r="B592" s="320" t="s">
        <v>280</v>
      </c>
      <c r="C592" s="320" t="s">
        <v>10</v>
      </c>
      <c r="D592" s="320" t="s">
        <v>153</v>
      </c>
      <c r="E592" s="320" t="s">
        <v>250</v>
      </c>
      <c r="F592" s="321" t="s">
        <v>227</v>
      </c>
      <c r="G592" s="232"/>
      <c r="H592" s="232"/>
      <c r="I592" s="232"/>
      <c r="J592" s="315">
        <f>J593</f>
        <v>125</v>
      </c>
      <c r="K592" s="315">
        <f t="shared" ref="K592:L595" si="159">K593</f>
        <v>115</v>
      </c>
      <c r="L592" s="315">
        <f t="shared" si="159"/>
        <v>115</v>
      </c>
    </row>
    <row r="593" spans="1:12" ht="33.75">
      <c r="A593" s="231" t="s">
        <v>87</v>
      </c>
      <c r="B593" s="320" t="s">
        <v>280</v>
      </c>
      <c r="C593" s="320" t="s">
        <v>10</v>
      </c>
      <c r="D593" s="320" t="s">
        <v>153</v>
      </c>
      <c r="E593" s="320" t="s">
        <v>250</v>
      </c>
      <c r="F593" s="321" t="s">
        <v>228</v>
      </c>
      <c r="G593" s="232"/>
      <c r="H593" s="232"/>
      <c r="I593" s="232"/>
      <c r="J593" s="315">
        <f>J594</f>
        <v>125</v>
      </c>
      <c r="K593" s="315">
        <f t="shared" si="159"/>
        <v>115</v>
      </c>
      <c r="L593" s="315">
        <f t="shared" si="159"/>
        <v>115</v>
      </c>
    </row>
    <row r="594" spans="1:12">
      <c r="A594" s="231" t="s">
        <v>74</v>
      </c>
      <c r="B594" s="320" t="s">
        <v>280</v>
      </c>
      <c r="C594" s="320" t="s">
        <v>10</v>
      </c>
      <c r="D594" s="320" t="s">
        <v>153</v>
      </c>
      <c r="E594" s="320" t="s">
        <v>250</v>
      </c>
      <c r="F594" s="321" t="s">
        <v>228</v>
      </c>
      <c r="G594" s="232" t="s">
        <v>75</v>
      </c>
      <c r="H594" s="232"/>
      <c r="I594" s="232"/>
      <c r="J594" s="315">
        <f>J595</f>
        <v>125</v>
      </c>
      <c r="K594" s="315">
        <f t="shared" si="159"/>
        <v>115</v>
      </c>
      <c r="L594" s="315">
        <f t="shared" si="159"/>
        <v>115</v>
      </c>
    </row>
    <row r="595" spans="1:12" ht="56.25">
      <c r="A595" s="231" t="s">
        <v>468</v>
      </c>
      <c r="B595" s="320" t="s">
        <v>280</v>
      </c>
      <c r="C595" s="320" t="s">
        <v>10</v>
      </c>
      <c r="D595" s="320" t="s">
        <v>153</v>
      </c>
      <c r="E595" s="320" t="s">
        <v>250</v>
      </c>
      <c r="F595" s="321" t="s">
        <v>228</v>
      </c>
      <c r="G595" s="232" t="s">
        <v>75</v>
      </c>
      <c r="H595" s="232" t="s">
        <v>82</v>
      </c>
      <c r="I595" s="232"/>
      <c r="J595" s="315">
        <f>J596</f>
        <v>125</v>
      </c>
      <c r="K595" s="315">
        <f t="shared" si="159"/>
        <v>115</v>
      </c>
      <c r="L595" s="315">
        <f t="shared" si="159"/>
        <v>115</v>
      </c>
    </row>
    <row r="596" spans="1:12" ht="45">
      <c r="A596" s="231" t="s">
        <v>337</v>
      </c>
      <c r="B596" s="320" t="s">
        <v>280</v>
      </c>
      <c r="C596" s="320" t="s">
        <v>10</v>
      </c>
      <c r="D596" s="320" t="s">
        <v>153</v>
      </c>
      <c r="E596" s="320" t="s">
        <v>250</v>
      </c>
      <c r="F596" s="321" t="s">
        <v>228</v>
      </c>
      <c r="G596" s="232" t="s">
        <v>75</v>
      </c>
      <c r="H596" s="232" t="s">
        <v>82</v>
      </c>
      <c r="I596" s="232" t="s">
        <v>172</v>
      </c>
      <c r="J596" s="282">
        <f>'Приложение 3'!J350</f>
        <v>125</v>
      </c>
      <c r="K596" s="282">
        <f>'Приложение 3'!K350</f>
        <v>115</v>
      </c>
      <c r="L596" s="282">
        <f>'Приложение 3'!L350</f>
        <v>115</v>
      </c>
    </row>
    <row r="597" spans="1:12">
      <c r="A597" s="231" t="s">
        <v>93</v>
      </c>
      <c r="B597" s="320" t="s">
        <v>280</v>
      </c>
      <c r="C597" s="320" t="s">
        <v>10</v>
      </c>
      <c r="D597" s="320" t="s">
        <v>153</v>
      </c>
      <c r="E597" s="320" t="s">
        <v>250</v>
      </c>
      <c r="F597" s="321" t="s">
        <v>229</v>
      </c>
      <c r="G597" s="232"/>
      <c r="H597" s="232"/>
      <c r="I597" s="232"/>
      <c r="J597" s="315">
        <f>J598</f>
        <v>0.1</v>
      </c>
      <c r="K597" s="315">
        <f t="shared" ref="K597:L600" si="160">K598</f>
        <v>41.7</v>
      </c>
      <c r="L597" s="315">
        <f t="shared" si="160"/>
        <v>41.7</v>
      </c>
    </row>
    <row r="598" spans="1:12">
      <c r="A598" s="231" t="s">
        <v>94</v>
      </c>
      <c r="B598" s="320" t="s">
        <v>280</v>
      </c>
      <c r="C598" s="320" t="s">
        <v>10</v>
      </c>
      <c r="D598" s="320" t="s">
        <v>153</v>
      </c>
      <c r="E598" s="320" t="s">
        <v>250</v>
      </c>
      <c r="F598" s="321" t="s">
        <v>230</v>
      </c>
      <c r="G598" s="232"/>
      <c r="H598" s="232"/>
      <c r="I598" s="232"/>
      <c r="J598" s="315">
        <f>J599</f>
        <v>0.1</v>
      </c>
      <c r="K598" s="315">
        <f t="shared" si="160"/>
        <v>41.7</v>
      </c>
      <c r="L598" s="315">
        <f t="shared" si="160"/>
        <v>41.7</v>
      </c>
    </row>
    <row r="599" spans="1:12">
      <c r="A599" s="231" t="s">
        <v>74</v>
      </c>
      <c r="B599" s="320" t="s">
        <v>280</v>
      </c>
      <c r="C599" s="320" t="s">
        <v>10</v>
      </c>
      <c r="D599" s="320" t="s">
        <v>153</v>
      </c>
      <c r="E599" s="320" t="s">
        <v>250</v>
      </c>
      <c r="F599" s="321" t="s">
        <v>230</v>
      </c>
      <c r="G599" s="232" t="s">
        <v>75</v>
      </c>
      <c r="H599" s="232"/>
      <c r="I599" s="232"/>
      <c r="J599" s="315">
        <f>J600</f>
        <v>0.1</v>
      </c>
      <c r="K599" s="315">
        <f t="shared" si="160"/>
        <v>41.7</v>
      </c>
      <c r="L599" s="315">
        <f t="shared" si="160"/>
        <v>41.7</v>
      </c>
    </row>
    <row r="600" spans="1:12" ht="56.25">
      <c r="A600" s="231" t="s">
        <v>468</v>
      </c>
      <c r="B600" s="320" t="s">
        <v>280</v>
      </c>
      <c r="C600" s="320" t="s">
        <v>10</v>
      </c>
      <c r="D600" s="320" t="s">
        <v>153</v>
      </c>
      <c r="E600" s="320" t="s">
        <v>250</v>
      </c>
      <c r="F600" s="321" t="s">
        <v>230</v>
      </c>
      <c r="G600" s="232" t="s">
        <v>75</v>
      </c>
      <c r="H600" s="232" t="s">
        <v>82</v>
      </c>
      <c r="I600" s="232"/>
      <c r="J600" s="315">
        <f>J601</f>
        <v>0.1</v>
      </c>
      <c r="K600" s="315">
        <f t="shared" si="160"/>
        <v>41.7</v>
      </c>
      <c r="L600" s="315">
        <f t="shared" si="160"/>
        <v>41.7</v>
      </c>
    </row>
    <row r="601" spans="1:12" ht="45">
      <c r="A601" s="231" t="s">
        <v>337</v>
      </c>
      <c r="B601" s="320" t="s">
        <v>280</v>
      </c>
      <c r="C601" s="320" t="s">
        <v>10</v>
      </c>
      <c r="D601" s="320" t="s">
        <v>153</v>
      </c>
      <c r="E601" s="320" t="s">
        <v>250</v>
      </c>
      <c r="F601" s="321" t="s">
        <v>230</v>
      </c>
      <c r="G601" s="232" t="s">
        <v>75</v>
      </c>
      <c r="H601" s="232" t="s">
        <v>82</v>
      </c>
      <c r="I601" s="232" t="s">
        <v>172</v>
      </c>
      <c r="J601" s="282">
        <f>'Приложение 3'!J352</f>
        <v>0.1</v>
      </c>
      <c r="K601" s="282">
        <f>'Приложение 3'!K352</f>
        <v>41.7</v>
      </c>
      <c r="L601" s="282">
        <f>'Приложение 3'!L352</f>
        <v>41.7</v>
      </c>
    </row>
    <row r="602" spans="1:12" ht="45">
      <c r="A602" s="337" t="s">
        <v>587</v>
      </c>
      <c r="B602" s="344" t="s">
        <v>280</v>
      </c>
      <c r="C602" s="344" t="s">
        <v>10</v>
      </c>
      <c r="D602" s="344" t="s">
        <v>153</v>
      </c>
      <c r="E602" s="344" t="s">
        <v>588</v>
      </c>
      <c r="F602" s="345"/>
      <c r="G602" s="340"/>
      <c r="H602" s="340"/>
      <c r="I602" s="340"/>
      <c r="J602" s="341">
        <f>J603</f>
        <v>149.80000000000001</v>
      </c>
      <c r="K602" s="341">
        <f t="shared" ref="K602:L606" si="161">K603</f>
        <v>0</v>
      </c>
      <c r="L602" s="341">
        <f t="shared" si="161"/>
        <v>0</v>
      </c>
    </row>
    <row r="603" spans="1:12" ht="67.5">
      <c r="A603" s="337" t="s">
        <v>80</v>
      </c>
      <c r="B603" s="344" t="s">
        <v>280</v>
      </c>
      <c r="C603" s="344" t="s">
        <v>10</v>
      </c>
      <c r="D603" s="344" t="s">
        <v>153</v>
      </c>
      <c r="E603" s="344" t="s">
        <v>588</v>
      </c>
      <c r="F603" s="345" t="s">
        <v>225</v>
      </c>
      <c r="G603" s="340"/>
      <c r="H603" s="340"/>
      <c r="I603" s="340"/>
      <c r="J603" s="341">
        <f>J604</f>
        <v>149.80000000000001</v>
      </c>
      <c r="K603" s="341">
        <f t="shared" si="161"/>
        <v>0</v>
      </c>
      <c r="L603" s="341">
        <f t="shared" si="161"/>
        <v>0</v>
      </c>
    </row>
    <row r="604" spans="1:12" ht="33.75">
      <c r="A604" s="337" t="s">
        <v>81</v>
      </c>
      <c r="B604" s="344" t="s">
        <v>280</v>
      </c>
      <c r="C604" s="344" t="s">
        <v>10</v>
      </c>
      <c r="D604" s="344" t="s">
        <v>153</v>
      </c>
      <c r="E604" s="344" t="s">
        <v>588</v>
      </c>
      <c r="F604" s="345" t="s">
        <v>226</v>
      </c>
      <c r="G604" s="340"/>
      <c r="H604" s="340"/>
      <c r="I604" s="340"/>
      <c r="J604" s="341">
        <f>J605</f>
        <v>149.80000000000001</v>
      </c>
      <c r="K604" s="341">
        <f t="shared" si="161"/>
        <v>0</v>
      </c>
      <c r="L604" s="341">
        <f t="shared" si="161"/>
        <v>0</v>
      </c>
    </row>
    <row r="605" spans="1:12">
      <c r="A605" s="337" t="s">
        <v>74</v>
      </c>
      <c r="B605" s="344" t="s">
        <v>280</v>
      </c>
      <c r="C605" s="344" t="s">
        <v>10</v>
      </c>
      <c r="D605" s="344" t="s">
        <v>153</v>
      </c>
      <c r="E605" s="344" t="s">
        <v>588</v>
      </c>
      <c r="F605" s="345" t="s">
        <v>226</v>
      </c>
      <c r="G605" s="340" t="s">
        <v>75</v>
      </c>
      <c r="H605" s="340"/>
      <c r="I605" s="340"/>
      <c r="J605" s="341">
        <f>J606</f>
        <v>149.80000000000001</v>
      </c>
      <c r="K605" s="341">
        <f t="shared" si="161"/>
        <v>0</v>
      </c>
      <c r="L605" s="341">
        <f t="shared" si="161"/>
        <v>0</v>
      </c>
    </row>
    <row r="606" spans="1:12" ht="56.25">
      <c r="A606" s="337" t="s">
        <v>468</v>
      </c>
      <c r="B606" s="344" t="s">
        <v>280</v>
      </c>
      <c r="C606" s="344" t="s">
        <v>10</v>
      </c>
      <c r="D606" s="344" t="s">
        <v>153</v>
      </c>
      <c r="E606" s="344" t="s">
        <v>588</v>
      </c>
      <c r="F606" s="345" t="s">
        <v>226</v>
      </c>
      <c r="G606" s="340" t="s">
        <v>75</v>
      </c>
      <c r="H606" s="340" t="s">
        <v>82</v>
      </c>
      <c r="I606" s="340"/>
      <c r="J606" s="341">
        <f>J607</f>
        <v>149.80000000000001</v>
      </c>
      <c r="K606" s="341">
        <f t="shared" si="161"/>
        <v>0</v>
      </c>
      <c r="L606" s="341">
        <f t="shared" si="161"/>
        <v>0</v>
      </c>
    </row>
    <row r="607" spans="1:12" ht="45">
      <c r="A607" s="337" t="s">
        <v>337</v>
      </c>
      <c r="B607" s="344" t="s">
        <v>280</v>
      </c>
      <c r="C607" s="344" t="s">
        <v>10</v>
      </c>
      <c r="D607" s="344" t="s">
        <v>153</v>
      </c>
      <c r="E607" s="344" t="s">
        <v>588</v>
      </c>
      <c r="F607" s="345" t="s">
        <v>226</v>
      </c>
      <c r="G607" s="340" t="s">
        <v>75</v>
      </c>
      <c r="H607" s="340" t="s">
        <v>82</v>
      </c>
      <c r="I607" s="340" t="s">
        <v>172</v>
      </c>
      <c r="J607" s="341">
        <f>'Приложение 3'!J355</f>
        <v>149.80000000000001</v>
      </c>
      <c r="K607" s="341">
        <f>'Приложение 3'!K355</f>
        <v>0</v>
      </c>
      <c r="L607" s="341">
        <f>'Приложение 3'!L355</f>
        <v>0</v>
      </c>
    </row>
    <row r="608" spans="1:12" ht="45">
      <c r="A608" s="231" t="s">
        <v>334</v>
      </c>
      <c r="B608" s="320" t="s">
        <v>254</v>
      </c>
      <c r="C608" s="320" t="s">
        <v>258</v>
      </c>
      <c r="D608" s="320"/>
      <c r="E608" s="320"/>
      <c r="F608" s="321"/>
      <c r="G608" s="232"/>
      <c r="H608" s="232"/>
      <c r="I608" s="232"/>
      <c r="J608" s="282">
        <f>J609</f>
        <v>44286.3</v>
      </c>
      <c r="K608" s="282">
        <f t="shared" ref="K608:L608" si="162">K609</f>
        <v>31244.9</v>
      </c>
      <c r="L608" s="282">
        <f t="shared" si="162"/>
        <v>25351.999999999996</v>
      </c>
    </row>
    <row r="609" spans="1:12" ht="56.25">
      <c r="A609" s="231" t="s">
        <v>335</v>
      </c>
      <c r="B609" s="320" t="s">
        <v>254</v>
      </c>
      <c r="C609" s="320" t="s">
        <v>8</v>
      </c>
      <c r="D609" s="320"/>
      <c r="E609" s="320"/>
      <c r="F609" s="321"/>
      <c r="G609" s="232"/>
      <c r="H609" s="232"/>
      <c r="I609" s="232"/>
      <c r="J609" s="282">
        <f>J610+J616+J622+J668+J674+J690+J706+J722+J728+J734+J740+J746+J757+J628+J656+J662+J650+J769+J763+J644</f>
        <v>44286.3</v>
      </c>
      <c r="K609" s="282">
        <f t="shared" ref="K609:L609" si="163">K610+K616+K622+K668+K674+K690+K706+K722+K728+K734+K740+K746+K757+K628+K656+K662+K650+K769+K763+K644</f>
        <v>31244.9</v>
      </c>
      <c r="L609" s="282">
        <f t="shared" si="163"/>
        <v>25351.999999999996</v>
      </c>
    </row>
    <row r="610" spans="1:12" ht="21.75" customHeight="1">
      <c r="A610" s="231" t="s">
        <v>220</v>
      </c>
      <c r="B610" s="322" t="s">
        <v>254</v>
      </c>
      <c r="C610" s="322" t="s">
        <v>8</v>
      </c>
      <c r="D610" s="322" t="s">
        <v>153</v>
      </c>
      <c r="E610" s="322" t="s">
        <v>299</v>
      </c>
      <c r="F610" s="323"/>
      <c r="G610" s="257"/>
      <c r="H610" s="257"/>
      <c r="I610" s="257"/>
      <c r="J610" s="324">
        <f t="shared" ref="J610:J614" si="164">J611</f>
        <v>5</v>
      </c>
      <c r="K610" s="324">
        <f t="shared" ref="K610:K614" si="165">K611</f>
        <v>5</v>
      </c>
      <c r="L610" s="324">
        <f t="shared" ref="L610:L614" si="166">L611</f>
        <v>5</v>
      </c>
    </row>
    <row r="611" spans="1:12" ht="22.5">
      <c r="A611" s="231" t="s">
        <v>112</v>
      </c>
      <c r="B611" s="322" t="s">
        <v>254</v>
      </c>
      <c r="C611" s="322" t="s">
        <v>8</v>
      </c>
      <c r="D611" s="322" t="s">
        <v>153</v>
      </c>
      <c r="E611" s="322" t="s">
        <v>299</v>
      </c>
      <c r="F611" s="323" t="s">
        <v>232</v>
      </c>
      <c r="G611" s="257"/>
      <c r="H611" s="257"/>
      <c r="I611" s="257"/>
      <c r="J611" s="324">
        <f t="shared" si="164"/>
        <v>5</v>
      </c>
      <c r="K611" s="324">
        <f t="shared" si="165"/>
        <v>5</v>
      </c>
      <c r="L611" s="324">
        <f t="shared" si="166"/>
        <v>5</v>
      </c>
    </row>
    <row r="612" spans="1:12">
      <c r="A612" s="231" t="s">
        <v>113</v>
      </c>
      <c r="B612" s="325" t="s">
        <v>254</v>
      </c>
      <c r="C612" s="325" t="s">
        <v>8</v>
      </c>
      <c r="D612" s="325" t="s">
        <v>153</v>
      </c>
      <c r="E612" s="325" t="s">
        <v>299</v>
      </c>
      <c r="F612" s="326" t="s">
        <v>233</v>
      </c>
      <c r="G612" s="257"/>
      <c r="H612" s="257"/>
      <c r="I612" s="257"/>
      <c r="J612" s="324">
        <f t="shared" si="164"/>
        <v>5</v>
      </c>
      <c r="K612" s="324">
        <f t="shared" si="165"/>
        <v>5</v>
      </c>
      <c r="L612" s="324">
        <f t="shared" si="166"/>
        <v>5</v>
      </c>
    </row>
    <row r="613" spans="1:12">
      <c r="A613" s="231" t="s">
        <v>129</v>
      </c>
      <c r="B613" s="325" t="s">
        <v>254</v>
      </c>
      <c r="C613" s="325" t="s">
        <v>8</v>
      </c>
      <c r="D613" s="325" t="s">
        <v>153</v>
      </c>
      <c r="E613" s="325" t="s">
        <v>299</v>
      </c>
      <c r="F613" s="326" t="s">
        <v>233</v>
      </c>
      <c r="G613" s="257" t="s">
        <v>17</v>
      </c>
      <c r="H613" s="257"/>
      <c r="I613" s="257"/>
      <c r="J613" s="324">
        <f t="shared" si="164"/>
        <v>5</v>
      </c>
      <c r="K613" s="324">
        <f t="shared" si="165"/>
        <v>5</v>
      </c>
      <c r="L613" s="324">
        <f t="shared" si="166"/>
        <v>5</v>
      </c>
    </row>
    <row r="614" spans="1:12">
      <c r="A614" s="231" t="s">
        <v>133</v>
      </c>
      <c r="B614" s="325" t="s">
        <v>254</v>
      </c>
      <c r="C614" s="325" t="s">
        <v>8</v>
      </c>
      <c r="D614" s="325" t="s">
        <v>153</v>
      </c>
      <c r="E614" s="325" t="s">
        <v>299</v>
      </c>
      <c r="F614" s="326" t="s">
        <v>233</v>
      </c>
      <c r="G614" s="257" t="s">
        <v>17</v>
      </c>
      <c r="H614" s="257" t="s">
        <v>106</v>
      </c>
      <c r="I614" s="257"/>
      <c r="J614" s="324">
        <f t="shared" si="164"/>
        <v>5</v>
      </c>
      <c r="K614" s="324">
        <f t="shared" si="165"/>
        <v>5</v>
      </c>
      <c r="L614" s="324">
        <f t="shared" si="166"/>
        <v>5</v>
      </c>
    </row>
    <row r="615" spans="1:12" ht="45">
      <c r="A615" s="231" t="s">
        <v>337</v>
      </c>
      <c r="B615" s="325" t="s">
        <v>254</v>
      </c>
      <c r="C615" s="325" t="s">
        <v>8</v>
      </c>
      <c r="D615" s="325" t="s">
        <v>153</v>
      </c>
      <c r="E615" s="325" t="s">
        <v>299</v>
      </c>
      <c r="F615" s="326" t="s">
        <v>233</v>
      </c>
      <c r="G615" s="257" t="s">
        <v>17</v>
      </c>
      <c r="H615" s="257" t="s">
        <v>106</v>
      </c>
      <c r="I615" s="257" t="s">
        <v>172</v>
      </c>
      <c r="J615" s="327">
        <f>'Приложение 3'!J529</f>
        <v>5</v>
      </c>
      <c r="K615" s="327">
        <f>'Приложение 3'!K529</f>
        <v>5</v>
      </c>
      <c r="L615" s="327">
        <f>'Приложение 3'!L529</f>
        <v>5</v>
      </c>
    </row>
    <row r="616" spans="1:12" ht="22.5">
      <c r="A616" s="231" t="s">
        <v>131</v>
      </c>
      <c r="B616" s="322" t="s">
        <v>254</v>
      </c>
      <c r="C616" s="322" t="s">
        <v>8</v>
      </c>
      <c r="D616" s="322" t="s">
        <v>153</v>
      </c>
      <c r="E616" s="322" t="s">
        <v>270</v>
      </c>
      <c r="F616" s="323"/>
      <c r="G616" s="257"/>
      <c r="H616" s="257"/>
      <c r="I616" s="257"/>
      <c r="J616" s="324">
        <f t="shared" ref="J616:J620" si="167">J617</f>
        <v>3748.3</v>
      </c>
      <c r="K616" s="324">
        <f t="shared" ref="K616:K620" si="168">K617</f>
        <v>3637.6</v>
      </c>
      <c r="L616" s="324">
        <f t="shared" ref="L616:L620" si="169">L617</f>
        <v>3644.8</v>
      </c>
    </row>
    <row r="617" spans="1:12" ht="22.5">
      <c r="A617" s="231" t="s">
        <v>112</v>
      </c>
      <c r="B617" s="322" t="s">
        <v>254</v>
      </c>
      <c r="C617" s="322" t="s">
        <v>8</v>
      </c>
      <c r="D617" s="322" t="s">
        <v>153</v>
      </c>
      <c r="E617" s="322" t="s">
        <v>270</v>
      </c>
      <c r="F617" s="323" t="s">
        <v>232</v>
      </c>
      <c r="G617" s="257"/>
      <c r="H617" s="257"/>
      <c r="I617" s="257"/>
      <c r="J617" s="324">
        <f t="shared" si="167"/>
        <v>3748.3</v>
      </c>
      <c r="K617" s="324">
        <f t="shared" si="168"/>
        <v>3637.6</v>
      </c>
      <c r="L617" s="324">
        <f t="shared" si="169"/>
        <v>3644.8</v>
      </c>
    </row>
    <row r="618" spans="1:12" ht="22.5">
      <c r="A618" s="231" t="s">
        <v>132</v>
      </c>
      <c r="B618" s="322" t="s">
        <v>254</v>
      </c>
      <c r="C618" s="322" t="s">
        <v>8</v>
      </c>
      <c r="D618" s="322" t="s">
        <v>153</v>
      </c>
      <c r="E618" s="322" t="s">
        <v>270</v>
      </c>
      <c r="F618" s="323" t="s">
        <v>236</v>
      </c>
      <c r="G618" s="257"/>
      <c r="H618" s="257"/>
      <c r="I618" s="257"/>
      <c r="J618" s="324">
        <f t="shared" si="167"/>
        <v>3748.3</v>
      </c>
      <c r="K618" s="324">
        <f t="shared" si="168"/>
        <v>3637.6</v>
      </c>
      <c r="L618" s="324">
        <f t="shared" si="169"/>
        <v>3644.8</v>
      </c>
    </row>
    <row r="619" spans="1:12">
      <c r="A619" s="231" t="s">
        <v>129</v>
      </c>
      <c r="B619" s="322" t="s">
        <v>254</v>
      </c>
      <c r="C619" s="322" t="s">
        <v>8</v>
      </c>
      <c r="D619" s="322" t="s">
        <v>153</v>
      </c>
      <c r="E619" s="322" t="s">
        <v>270</v>
      </c>
      <c r="F619" s="323" t="s">
        <v>236</v>
      </c>
      <c r="G619" s="257" t="s">
        <v>17</v>
      </c>
      <c r="H619" s="257"/>
      <c r="I619" s="257"/>
      <c r="J619" s="324">
        <f t="shared" si="167"/>
        <v>3748.3</v>
      </c>
      <c r="K619" s="324">
        <f t="shared" si="168"/>
        <v>3637.6</v>
      </c>
      <c r="L619" s="324">
        <f t="shared" si="169"/>
        <v>3644.8</v>
      </c>
    </row>
    <row r="620" spans="1:12">
      <c r="A620" s="231" t="s">
        <v>130</v>
      </c>
      <c r="B620" s="322" t="s">
        <v>254</v>
      </c>
      <c r="C620" s="322" t="s">
        <v>8</v>
      </c>
      <c r="D620" s="322" t="s">
        <v>153</v>
      </c>
      <c r="E620" s="322" t="s">
        <v>270</v>
      </c>
      <c r="F620" s="323" t="s">
        <v>236</v>
      </c>
      <c r="G620" s="257" t="s">
        <v>17</v>
      </c>
      <c r="H620" s="257" t="s">
        <v>75</v>
      </c>
      <c r="I620" s="257"/>
      <c r="J620" s="324">
        <f t="shared" si="167"/>
        <v>3748.3</v>
      </c>
      <c r="K620" s="324">
        <f t="shared" si="168"/>
        <v>3637.6</v>
      </c>
      <c r="L620" s="324">
        <f t="shared" si="169"/>
        <v>3644.8</v>
      </c>
    </row>
    <row r="621" spans="1:12" ht="33.75">
      <c r="A621" s="231" t="s">
        <v>312</v>
      </c>
      <c r="B621" s="322" t="s">
        <v>254</v>
      </c>
      <c r="C621" s="322" t="s">
        <v>8</v>
      </c>
      <c r="D621" s="322" t="s">
        <v>153</v>
      </c>
      <c r="E621" s="322" t="s">
        <v>270</v>
      </c>
      <c r="F621" s="323" t="s">
        <v>236</v>
      </c>
      <c r="G621" s="257" t="s">
        <v>17</v>
      </c>
      <c r="H621" s="257" t="s">
        <v>75</v>
      </c>
      <c r="I621" s="257" t="s">
        <v>73</v>
      </c>
      <c r="J621" s="327">
        <f>'Приложение 3'!J216</f>
        <v>3748.3</v>
      </c>
      <c r="K621" s="327">
        <f>'Приложение 3'!K216</f>
        <v>3637.6</v>
      </c>
      <c r="L621" s="327">
        <f>'Приложение 3'!L216</f>
        <v>3644.8</v>
      </c>
    </row>
    <row r="622" spans="1:12" ht="33.75">
      <c r="A622" s="231" t="s">
        <v>554</v>
      </c>
      <c r="B622" s="322" t="s">
        <v>254</v>
      </c>
      <c r="C622" s="322" t="s">
        <v>8</v>
      </c>
      <c r="D622" s="322" t="s">
        <v>153</v>
      </c>
      <c r="E622" s="322" t="s">
        <v>259</v>
      </c>
      <c r="F622" s="323"/>
      <c r="G622" s="257"/>
      <c r="H622" s="257"/>
      <c r="I622" s="257"/>
      <c r="J622" s="324">
        <f>J623</f>
        <v>150</v>
      </c>
      <c r="K622" s="324">
        <f>K623</f>
        <v>150</v>
      </c>
      <c r="L622" s="324">
        <f>L623</f>
        <v>150</v>
      </c>
    </row>
    <row r="623" spans="1:12">
      <c r="A623" s="231" t="s">
        <v>93</v>
      </c>
      <c r="B623" s="322" t="s">
        <v>254</v>
      </c>
      <c r="C623" s="322" t="s">
        <v>8</v>
      </c>
      <c r="D623" s="322" t="s">
        <v>153</v>
      </c>
      <c r="E623" s="322" t="s">
        <v>259</v>
      </c>
      <c r="F623" s="323" t="s">
        <v>229</v>
      </c>
      <c r="G623" s="257"/>
      <c r="H623" s="257"/>
      <c r="I623" s="257"/>
      <c r="J623" s="324">
        <f t="shared" ref="J623:J626" si="170">J624</f>
        <v>150</v>
      </c>
      <c r="K623" s="324">
        <f t="shared" ref="K623:K626" si="171">K624</f>
        <v>150</v>
      </c>
      <c r="L623" s="324">
        <f t="shared" ref="L623:L626" si="172">L624</f>
        <v>150</v>
      </c>
    </row>
    <row r="624" spans="1:12">
      <c r="A624" s="231" t="s">
        <v>101</v>
      </c>
      <c r="B624" s="322" t="s">
        <v>254</v>
      </c>
      <c r="C624" s="322" t="s">
        <v>8</v>
      </c>
      <c r="D624" s="322" t="s">
        <v>153</v>
      </c>
      <c r="E624" s="322" t="s">
        <v>259</v>
      </c>
      <c r="F624" s="323" t="s">
        <v>231</v>
      </c>
      <c r="G624" s="257"/>
      <c r="H624" s="257"/>
      <c r="I624" s="257"/>
      <c r="J624" s="324">
        <f t="shared" si="170"/>
        <v>150</v>
      </c>
      <c r="K624" s="324">
        <f t="shared" si="171"/>
        <v>150</v>
      </c>
      <c r="L624" s="324">
        <f t="shared" si="172"/>
        <v>150</v>
      </c>
    </row>
    <row r="625" spans="1:12">
      <c r="A625" s="231" t="s">
        <v>74</v>
      </c>
      <c r="B625" s="322" t="s">
        <v>254</v>
      </c>
      <c r="C625" s="322" t="s">
        <v>8</v>
      </c>
      <c r="D625" s="322" t="s">
        <v>153</v>
      </c>
      <c r="E625" s="322" t="s">
        <v>259</v>
      </c>
      <c r="F625" s="323" t="s">
        <v>231</v>
      </c>
      <c r="G625" s="257" t="s">
        <v>75</v>
      </c>
      <c r="H625" s="257"/>
      <c r="I625" s="257"/>
      <c r="J625" s="324">
        <f t="shared" si="170"/>
        <v>150</v>
      </c>
      <c r="K625" s="324">
        <f t="shared" si="171"/>
        <v>150</v>
      </c>
      <c r="L625" s="324">
        <f t="shared" si="172"/>
        <v>150</v>
      </c>
    </row>
    <row r="626" spans="1:12">
      <c r="A626" s="231" t="s">
        <v>100</v>
      </c>
      <c r="B626" s="322" t="s">
        <v>254</v>
      </c>
      <c r="C626" s="322" t="s">
        <v>8</v>
      </c>
      <c r="D626" s="322" t="s">
        <v>153</v>
      </c>
      <c r="E626" s="322" t="s">
        <v>259</v>
      </c>
      <c r="F626" s="323" t="s">
        <v>231</v>
      </c>
      <c r="G626" s="257" t="s">
        <v>75</v>
      </c>
      <c r="H626" s="257" t="s">
        <v>18</v>
      </c>
      <c r="I626" s="257"/>
      <c r="J626" s="324">
        <f t="shared" si="170"/>
        <v>150</v>
      </c>
      <c r="K626" s="324">
        <f t="shared" si="171"/>
        <v>150</v>
      </c>
      <c r="L626" s="324">
        <f t="shared" si="172"/>
        <v>150</v>
      </c>
    </row>
    <row r="627" spans="1:12" ht="33.75">
      <c r="A627" s="231" t="s">
        <v>312</v>
      </c>
      <c r="B627" s="322" t="s">
        <v>254</v>
      </c>
      <c r="C627" s="322" t="s">
        <v>8</v>
      </c>
      <c r="D627" s="322" t="s">
        <v>153</v>
      </c>
      <c r="E627" s="322" t="s">
        <v>259</v>
      </c>
      <c r="F627" s="323" t="s">
        <v>231</v>
      </c>
      <c r="G627" s="257" t="s">
        <v>75</v>
      </c>
      <c r="H627" s="257" t="s">
        <v>18</v>
      </c>
      <c r="I627" s="257" t="s">
        <v>73</v>
      </c>
      <c r="J627" s="327">
        <f>'Приложение 3'!J80</f>
        <v>150</v>
      </c>
      <c r="K627" s="327">
        <f>'Приложение 3'!K80</f>
        <v>150</v>
      </c>
      <c r="L627" s="327">
        <f>'Приложение 3'!L80</f>
        <v>150</v>
      </c>
    </row>
    <row r="628" spans="1:12" ht="22.5">
      <c r="A628" s="231" t="s">
        <v>316</v>
      </c>
      <c r="B628" s="328" t="s">
        <v>254</v>
      </c>
      <c r="C628" s="328" t="s">
        <v>8</v>
      </c>
      <c r="D628" s="328" t="s">
        <v>153</v>
      </c>
      <c r="E628" s="328" t="s">
        <v>315</v>
      </c>
      <c r="F628" s="256"/>
      <c r="G628" s="257"/>
      <c r="H628" s="257"/>
      <c r="I628" s="257"/>
      <c r="J628" s="324">
        <f>J629+J635</f>
        <v>4067.6</v>
      </c>
      <c r="K628" s="324">
        <f t="shared" ref="K628:L628" si="173">K629+K635</f>
        <v>2740.3999999999996</v>
      </c>
      <c r="L628" s="324">
        <f t="shared" si="173"/>
        <v>2620.3999999999996</v>
      </c>
    </row>
    <row r="629" spans="1:12" ht="33.75">
      <c r="A629" s="231" t="s">
        <v>86</v>
      </c>
      <c r="B629" s="328" t="s">
        <v>254</v>
      </c>
      <c r="C629" s="328" t="s">
        <v>8</v>
      </c>
      <c r="D629" s="328" t="s">
        <v>153</v>
      </c>
      <c r="E629" s="328" t="s">
        <v>315</v>
      </c>
      <c r="F629" s="256" t="s">
        <v>227</v>
      </c>
      <c r="G629" s="257"/>
      <c r="H629" s="257"/>
      <c r="I629" s="257"/>
      <c r="J629" s="324">
        <f t="shared" ref="J629:L631" si="174">J630</f>
        <v>3972.6</v>
      </c>
      <c r="K629" s="324">
        <f t="shared" si="174"/>
        <v>2740.3999999999996</v>
      </c>
      <c r="L629" s="324">
        <f t="shared" si="174"/>
        <v>2620.3999999999996</v>
      </c>
    </row>
    <row r="630" spans="1:12" ht="33.75">
      <c r="A630" s="231" t="s">
        <v>87</v>
      </c>
      <c r="B630" s="328" t="s">
        <v>254</v>
      </c>
      <c r="C630" s="328" t="s">
        <v>8</v>
      </c>
      <c r="D630" s="328" t="s">
        <v>153</v>
      </c>
      <c r="E630" s="328" t="s">
        <v>315</v>
      </c>
      <c r="F630" s="256" t="s">
        <v>228</v>
      </c>
      <c r="G630" s="257"/>
      <c r="H630" s="257"/>
      <c r="I630" s="257"/>
      <c r="J630" s="324">
        <f t="shared" si="174"/>
        <v>3972.6</v>
      </c>
      <c r="K630" s="324">
        <f t="shared" si="174"/>
        <v>2740.3999999999996</v>
      </c>
      <c r="L630" s="324">
        <f t="shared" si="174"/>
        <v>2620.3999999999996</v>
      </c>
    </row>
    <row r="631" spans="1:12">
      <c r="A631" s="231" t="s">
        <v>74</v>
      </c>
      <c r="B631" s="328" t="s">
        <v>254</v>
      </c>
      <c r="C631" s="328" t="s">
        <v>8</v>
      </c>
      <c r="D631" s="328" t="s">
        <v>153</v>
      </c>
      <c r="E631" s="328" t="s">
        <v>315</v>
      </c>
      <c r="F631" s="256" t="s">
        <v>228</v>
      </c>
      <c r="G631" s="257" t="s">
        <v>75</v>
      </c>
      <c r="H631" s="257"/>
      <c r="I631" s="257"/>
      <c r="J631" s="324">
        <f t="shared" si="174"/>
        <v>3972.6</v>
      </c>
      <c r="K631" s="324">
        <f t="shared" si="174"/>
        <v>2740.3999999999996</v>
      </c>
      <c r="L631" s="324">
        <f t="shared" si="174"/>
        <v>2620.3999999999996</v>
      </c>
    </row>
    <row r="632" spans="1:12">
      <c r="A632" s="231" t="s">
        <v>103</v>
      </c>
      <c r="B632" s="328" t="s">
        <v>254</v>
      </c>
      <c r="C632" s="328" t="s">
        <v>8</v>
      </c>
      <c r="D632" s="328" t="s">
        <v>153</v>
      </c>
      <c r="E632" s="328" t="s">
        <v>315</v>
      </c>
      <c r="F632" s="256" t="s">
        <v>228</v>
      </c>
      <c r="G632" s="257" t="s">
        <v>75</v>
      </c>
      <c r="H632" s="257" t="s">
        <v>104</v>
      </c>
      <c r="I632" s="257"/>
      <c r="J632" s="324">
        <f>J633+J634</f>
        <v>3972.6</v>
      </c>
      <c r="K632" s="324">
        <f t="shared" ref="K632:L632" si="175">K633+K634</f>
        <v>2740.3999999999996</v>
      </c>
      <c r="L632" s="324">
        <f t="shared" si="175"/>
        <v>2620.3999999999996</v>
      </c>
    </row>
    <row r="633" spans="1:12" ht="33.75">
      <c r="A633" s="231" t="s">
        <v>312</v>
      </c>
      <c r="B633" s="328" t="s">
        <v>254</v>
      </c>
      <c r="C633" s="328" t="s">
        <v>8</v>
      </c>
      <c r="D633" s="328" t="s">
        <v>153</v>
      </c>
      <c r="E633" s="328" t="s">
        <v>315</v>
      </c>
      <c r="F633" s="256" t="s">
        <v>228</v>
      </c>
      <c r="G633" s="257" t="s">
        <v>75</v>
      </c>
      <c r="H633" s="257" t="s">
        <v>104</v>
      </c>
      <c r="I633" s="257" t="s">
        <v>73</v>
      </c>
      <c r="J633" s="327">
        <f>'Приложение 3'!J103</f>
        <v>3814.4</v>
      </c>
      <c r="K633" s="327">
        <f>'Приложение 3'!K103</f>
        <v>2656.2</v>
      </c>
      <c r="L633" s="327">
        <f>'Приложение 3'!L103</f>
        <v>2536.1999999999998</v>
      </c>
    </row>
    <row r="634" spans="1:12" ht="45">
      <c r="A634" s="231" t="s">
        <v>337</v>
      </c>
      <c r="B634" s="329" t="s">
        <v>254</v>
      </c>
      <c r="C634" s="329" t="s">
        <v>8</v>
      </c>
      <c r="D634" s="329" t="s">
        <v>153</v>
      </c>
      <c r="E634" s="328" t="s">
        <v>315</v>
      </c>
      <c r="F634" s="256" t="s">
        <v>228</v>
      </c>
      <c r="G634" s="257" t="s">
        <v>75</v>
      </c>
      <c r="H634" s="257" t="s">
        <v>104</v>
      </c>
      <c r="I634" s="257" t="s">
        <v>172</v>
      </c>
      <c r="J634" s="327">
        <f>'Приложение 3'!J361</f>
        <v>158.19999999999999</v>
      </c>
      <c r="K634" s="327">
        <f>'Приложение 3'!K361</f>
        <v>84.2</v>
      </c>
      <c r="L634" s="327">
        <f>'Приложение 3'!L361</f>
        <v>84.2</v>
      </c>
    </row>
    <row r="635" spans="1:12">
      <c r="A635" s="231" t="s">
        <v>93</v>
      </c>
      <c r="B635" s="329" t="s">
        <v>254</v>
      </c>
      <c r="C635" s="329" t="s">
        <v>8</v>
      </c>
      <c r="D635" s="329" t="s">
        <v>153</v>
      </c>
      <c r="E635" s="328" t="s">
        <v>315</v>
      </c>
      <c r="F635" s="256" t="s">
        <v>229</v>
      </c>
      <c r="G635" s="257"/>
      <c r="H635" s="257"/>
      <c r="I635" s="257"/>
      <c r="J635" s="327">
        <f>J636+J640</f>
        <v>95</v>
      </c>
      <c r="K635" s="327">
        <f>K636+K640</f>
        <v>0</v>
      </c>
      <c r="L635" s="327">
        <f>L636+L640</f>
        <v>0</v>
      </c>
    </row>
    <row r="636" spans="1:12">
      <c r="A636" s="146" t="s">
        <v>555</v>
      </c>
      <c r="B636" s="329" t="s">
        <v>254</v>
      </c>
      <c r="C636" s="329" t="s">
        <v>8</v>
      </c>
      <c r="D636" s="329" t="s">
        <v>153</v>
      </c>
      <c r="E636" s="328" t="s">
        <v>315</v>
      </c>
      <c r="F636" s="256" t="s">
        <v>556</v>
      </c>
      <c r="G636" s="257"/>
      <c r="H636" s="257"/>
      <c r="I636" s="257"/>
      <c r="J636" s="327">
        <f t="shared" ref="J636:L638" si="176">J637</f>
        <v>50</v>
      </c>
      <c r="K636" s="327">
        <f t="shared" si="176"/>
        <v>0</v>
      </c>
      <c r="L636" s="327">
        <f t="shared" si="176"/>
        <v>0</v>
      </c>
    </row>
    <row r="637" spans="1:12">
      <c r="A637" s="231" t="s">
        <v>74</v>
      </c>
      <c r="B637" s="329" t="s">
        <v>254</v>
      </c>
      <c r="C637" s="329" t="s">
        <v>8</v>
      </c>
      <c r="D637" s="329" t="s">
        <v>153</v>
      </c>
      <c r="E637" s="328" t="s">
        <v>315</v>
      </c>
      <c r="F637" s="256" t="s">
        <v>556</v>
      </c>
      <c r="G637" s="257" t="s">
        <v>75</v>
      </c>
      <c r="H637" s="257"/>
      <c r="I637" s="257"/>
      <c r="J637" s="327">
        <f t="shared" si="176"/>
        <v>50</v>
      </c>
      <c r="K637" s="327">
        <f t="shared" si="176"/>
        <v>0</v>
      </c>
      <c r="L637" s="327">
        <f t="shared" si="176"/>
        <v>0</v>
      </c>
    </row>
    <row r="638" spans="1:12">
      <c r="A638" s="231" t="s">
        <v>103</v>
      </c>
      <c r="B638" s="329" t="s">
        <v>254</v>
      </c>
      <c r="C638" s="329" t="s">
        <v>8</v>
      </c>
      <c r="D638" s="329" t="s">
        <v>153</v>
      </c>
      <c r="E638" s="328" t="s">
        <v>315</v>
      </c>
      <c r="F638" s="256" t="s">
        <v>556</v>
      </c>
      <c r="G638" s="257" t="s">
        <v>75</v>
      </c>
      <c r="H638" s="257" t="s">
        <v>104</v>
      </c>
      <c r="I638" s="257"/>
      <c r="J638" s="327">
        <f t="shared" si="176"/>
        <v>50</v>
      </c>
      <c r="K638" s="327">
        <f t="shared" si="176"/>
        <v>0</v>
      </c>
      <c r="L638" s="327">
        <f t="shared" si="176"/>
        <v>0</v>
      </c>
    </row>
    <row r="639" spans="1:12" ht="33.75">
      <c r="A639" s="231" t="s">
        <v>312</v>
      </c>
      <c r="B639" s="329" t="s">
        <v>254</v>
      </c>
      <c r="C639" s="329" t="s">
        <v>8</v>
      </c>
      <c r="D639" s="329" t="s">
        <v>153</v>
      </c>
      <c r="E639" s="328" t="s">
        <v>315</v>
      </c>
      <c r="F639" s="256" t="s">
        <v>556</v>
      </c>
      <c r="G639" s="257" t="s">
        <v>75</v>
      </c>
      <c r="H639" s="257" t="s">
        <v>104</v>
      </c>
      <c r="I639" s="257" t="s">
        <v>73</v>
      </c>
      <c r="J639" s="327">
        <f>'Приложение 3'!J105</f>
        <v>50</v>
      </c>
      <c r="K639" s="327">
        <f>'Приложение 3'!K105</f>
        <v>0</v>
      </c>
      <c r="L639" s="327">
        <f>'Приложение 3'!L105</f>
        <v>0</v>
      </c>
    </row>
    <row r="640" spans="1:12">
      <c r="A640" s="231" t="s">
        <v>94</v>
      </c>
      <c r="B640" s="329" t="s">
        <v>254</v>
      </c>
      <c r="C640" s="329" t="s">
        <v>8</v>
      </c>
      <c r="D640" s="329" t="s">
        <v>153</v>
      </c>
      <c r="E640" s="328" t="s">
        <v>315</v>
      </c>
      <c r="F640" s="256" t="s">
        <v>230</v>
      </c>
      <c r="G640" s="257"/>
      <c r="H640" s="257"/>
      <c r="I640" s="257"/>
      <c r="J640" s="327">
        <f t="shared" ref="J640:L642" si="177">J641</f>
        <v>45</v>
      </c>
      <c r="K640" s="327">
        <f t="shared" si="177"/>
        <v>0</v>
      </c>
      <c r="L640" s="327">
        <f t="shared" si="177"/>
        <v>0</v>
      </c>
    </row>
    <row r="641" spans="1:12">
      <c r="A641" s="231" t="s">
        <v>74</v>
      </c>
      <c r="B641" s="329" t="s">
        <v>254</v>
      </c>
      <c r="C641" s="329" t="s">
        <v>8</v>
      </c>
      <c r="D641" s="329" t="s">
        <v>153</v>
      </c>
      <c r="E641" s="328" t="s">
        <v>315</v>
      </c>
      <c r="F641" s="256" t="s">
        <v>230</v>
      </c>
      <c r="G641" s="257" t="s">
        <v>75</v>
      </c>
      <c r="H641" s="257"/>
      <c r="I641" s="257"/>
      <c r="J641" s="327">
        <f t="shared" si="177"/>
        <v>45</v>
      </c>
      <c r="K641" s="327">
        <f t="shared" si="177"/>
        <v>0</v>
      </c>
      <c r="L641" s="327">
        <f t="shared" si="177"/>
        <v>0</v>
      </c>
    </row>
    <row r="642" spans="1:12">
      <c r="A642" s="231" t="s">
        <v>103</v>
      </c>
      <c r="B642" s="329" t="s">
        <v>254</v>
      </c>
      <c r="C642" s="329" t="s">
        <v>8</v>
      </c>
      <c r="D642" s="329" t="s">
        <v>153</v>
      </c>
      <c r="E642" s="328" t="s">
        <v>315</v>
      </c>
      <c r="F642" s="256" t="s">
        <v>230</v>
      </c>
      <c r="G642" s="257" t="s">
        <v>75</v>
      </c>
      <c r="H642" s="257" t="s">
        <v>104</v>
      </c>
      <c r="I642" s="257"/>
      <c r="J642" s="327">
        <f t="shared" si="177"/>
        <v>45</v>
      </c>
      <c r="K642" s="327">
        <f t="shared" si="177"/>
        <v>0</v>
      </c>
      <c r="L642" s="327">
        <f t="shared" si="177"/>
        <v>0</v>
      </c>
    </row>
    <row r="643" spans="1:12" ht="33.75">
      <c r="A643" s="231" t="s">
        <v>312</v>
      </c>
      <c r="B643" s="329" t="s">
        <v>254</v>
      </c>
      <c r="C643" s="329" t="s">
        <v>8</v>
      </c>
      <c r="D643" s="329" t="s">
        <v>153</v>
      </c>
      <c r="E643" s="328" t="s">
        <v>315</v>
      </c>
      <c r="F643" s="256" t="s">
        <v>230</v>
      </c>
      <c r="G643" s="257" t="s">
        <v>75</v>
      </c>
      <c r="H643" s="257" t="s">
        <v>104</v>
      </c>
      <c r="I643" s="257" t="s">
        <v>73</v>
      </c>
      <c r="J643" s="327">
        <f>'Приложение 3'!J106</f>
        <v>45</v>
      </c>
      <c r="K643" s="327">
        <f>'Приложение 3'!K106</f>
        <v>0</v>
      </c>
      <c r="L643" s="327">
        <f>'Приложение 3'!L106</f>
        <v>0</v>
      </c>
    </row>
    <row r="644" spans="1:12" ht="56.25">
      <c r="A644" s="337" t="s">
        <v>591</v>
      </c>
      <c r="B644" s="348" t="s">
        <v>254</v>
      </c>
      <c r="C644" s="348" t="s">
        <v>8</v>
      </c>
      <c r="D644" s="348" t="s">
        <v>153</v>
      </c>
      <c r="E644" s="349" t="s">
        <v>590</v>
      </c>
      <c r="F644" s="350"/>
      <c r="G644" s="351"/>
      <c r="H644" s="351"/>
      <c r="I644" s="351"/>
      <c r="J644" s="352">
        <f>J645</f>
        <v>50</v>
      </c>
      <c r="K644" s="352">
        <f t="shared" ref="K644:L648" si="178">K645</f>
        <v>0</v>
      </c>
      <c r="L644" s="352">
        <f t="shared" si="178"/>
        <v>0</v>
      </c>
    </row>
    <row r="645" spans="1:12">
      <c r="A645" s="337" t="s">
        <v>93</v>
      </c>
      <c r="B645" s="348" t="s">
        <v>254</v>
      </c>
      <c r="C645" s="348" t="s">
        <v>8</v>
      </c>
      <c r="D645" s="348" t="s">
        <v>153</v>
      </c>
      <c r="E645" s="349" t="s">
        <v>590</v>
      </c>
      <c r="F645" s="350" t="s">
        <v>229</v>
      </c>
      <c r="G645" s="351"/>
      <c r="H645" s="351"/>
      <c r="I645" s="351"/>
      <c r="J645" s="352">
        <f>J646</f>
        <v>50</v>
      </c>
      <c r="K645" s="352">
        <f t="shared" si="178"/>
        <v>0</v>
      </c>
      <c r="L645" s="352">
        <f t="shared" si="178"/>
        <v>0</v>
      </c>
    </row>
    <row r="646" spans="1:12">
      <c r="A646" s="337" t="s">
        <v>94</v>
      </c>
      <c r="B646" s="348" t="s">
        <v>254</v>
      </c>
      <c r="C646" s="348" t="s">
        <v>8</v>
      </c>
      <c r="D646" s="348" t="s">
        <v>153</v>
      </c>
      <c r="E646" s="353" t="s">
        <v>590</v>
      </c>
      <c r="F646" s="350" t="s">
        <v>230</v>
      </c>
      <c r="G646" s="351"/>
      <c r="H646" s="351"/>
      <c r="I646" s="351"/>
      <c r="J646" s="352">
        <f>J647</f>
        <v>50</v>
      </c>
      <c r="K646" s="352">
        <f t="shared" si="178"/>
        <v>0</v>
      </c>
      <c r="L646" s="352">
        <f t="shared" si="178"/>
        <v>0</v>
      </c>
    </row>
    <row r="647" spans="1:12">
      <c r="A647" s="337" t="s">
        <v>74</v>
      </c>
      <c r="B647" s="348" t="s">
        <v>254</v>
      </c>
      <c r="C647" s="348" t="s">
        <v>8</v>
      </c>
      <c r="D647" s="348" t="s">
        <v>153</v>
      </c>
      <c r="E647" s="353" t="s">
        <v>590</v>
      </c>
      <c r="F647" s="350" t="s">
        <v>230</v>
      </c>
      <c r="G647" s="351" t="s">
        <v>75</v>
      </c>
      <c r="H647" s="351"/>
      <c r="I647" s="351"/>
      <c r="J647" s="352">
        <f>J648</f>
        <v>50</v>
      </c>
      <c r="K647" s="352">
        <f t="shared" si="178"/>
        <v>0</v>
      </c>
      <c r="L647" s="352">
        <f t="shared" si="178"/>
        <v>0</v>
      </c>
    </row>
    <row r="648" spans="1:12">
      <c r="A648" s="337" t="s">
        <v>103</v>
      </c>
      <c r="B648" s="348" t="s">
        <v>254</v>
      </c>
      <c r="C648" s="348" t="s">
        <v>8</v>
      </c>
      <c r="D648" s="348" t="s">
        <v>153</v>
      </c>
      <c r="E648" s="353" t="s">
        <v>590</v>
      </c>
      <c r="F648" s="350" t="s">
        <v>230</v>
      </c>
      <c r="G648" s="351" t="s">
        <v>75</v>
      </c>
      <c r="H648" s="351" t="s">
        <v>104</v>
      </c>
      <c r="I648" s="351"/>
      <c r="J648" s="352">
        <f>J649</f>
        <v>50</v>
      </c>
      <c r="K648" s="352">
        <f t="shared" si="178"/>
        <v>0</v>
      </c>
      <c r="L648" s="352">
        <f t="shared" si="178"/>
        <v>0</v>
      </c>
    </row>
    <row r="649" spans="1:12" ht="33.75">
      <c r="A649" s="337" t="s">
        <v>312</v>
      </c>
      <c r="B649" s="348" t="s">
        <v>254</v>
      </c>
      <c r="C649" s="348" t="s">
        <v>8</v>
      </c>
      <c r="D649" s="348" t="s">
        <v>153</v>
      </c>
      <c r="E649" s="353" t="s">
        <v>590</v>
      </c>
      <c r="F649" s="350" t="s">
        <v>230</v>
      </c>
      <c r="G649" s="351" t="s">
        <v>75</v>
      </c>
      <c r="H649" s="351" t="s">
        <v>104</v>
      </c>
      <c r="I649" s="351" t="s">
        <v>73</v>
      </c>
      <c r="J649" s="352">
        <f>'Приложение 3'!J109</f>
        <v>50</v>
      </c>
      <c r="K649" s="352">
        <f>'Приложение 3'!K109</f>
        <v>0</v>
      </c>
      <c r="L649" s="352">
        <f>'Приложение 3'!L109</f>
        <v>0</v>
      </c>
    </row>
    <row r="650" spans="1:12" ht="22.5">
      <c r="A650" s="231" t="s">
        <v>327</v>
      </c>
      <c r="B650" s="322" t="s">
        <v>254</v>
      </c>
      <c r="C650" s="322" t="s">
        <v>8</v>
      </c>
      <c r="D650" s="322" t="s">
        <v>153</v>
      </c>
      <c r="E650" s="328" t="s">
        <v>326</v>
      </c>
      <c r="F650" s="328"/>
      <c r="G650" s="328"/>
      <c r="H650" s="328"/>
      <c r="I650" s="328"/>
      <c r="J650" s="324">
        <f t="shared" ref="J650:L654" si="179">J651</f>
        <v>2452.4</v>
      </c>
      <c r="K650" s="324">
        <f t="shared" si="179"/>
        <v>252.2</v>
      </c>
      <c r="L650" s="324">
        <f t="shared" si="179"/>
        <v>252.1</v>
      </c>
    </row>
    <row r="651" spans="1:12" ht="33.75">
      <c r="A651" s="231" t="s">
        <v>86</v>
      </c>
      <c r="B651" s="322" t="s">
        <v>254</v>
      </c>
      <c r="C651" s="322" t="s">
        <v>8</v>
      </c>
      <c r="D651" s="322" t="s">
        <v>153</v>
      </c>
      <c r="E651" s="328" t="s">
        <v>326</v>
      </c>
      <c r="F651" s="328" t="s">
        <v>227</v>
      </c>
      <c r="G651" s="328"/>
      <c r="H651" s="328"/>
      <c r="I651" s="328"/>
      <c r="J651" s="324">
        <f t="shared" si="179"/>
        <v>2452.4</v>
      </c>
      <c r="K651" s="324">
        <f t="shared" si="179"/>
        <v>252.2</v>
      </c>
      <c r="L651" s="324">
        <f t="shared" si="179"/>
        <v>252.1</v>
      </c>
    </row>
    <row r="652" spans="1:12" ht="33.75">
      <c r="A652" s="231" t="s">
        <v>87</v>
      </c>
      <c r="B652" s="322" t="s">
        <v>254</v>
      </c>
      <c r="C652" s="322" t="s">
        <v>8</v>
      </c>
      <c r="D652" s="322" t="s">
        <v>153</v>
      </c>
      <c r="E652" s="328" t="s">
        <v>326</v>
      </c>
      <c r="F652" s="328" t="s">
        <v>228</v>
      </c>
      <c r="G652" s="328"/>
      <c r="H652" s="328"/>
      <c r="I652" s="328"/>
      <c r="J652" s="324">
        <f t="shared" si="179"/>
        <v>2452.4</v>
      </c>
      <c r="K652" s="324">
        <f t="shared" si="179"/>
        <v>252.2</v>
      </c>
      <c r="L652" s="324">
        <f t="shared" si="179"/>
        <v>252.1</v>
      </c>
    </row>
    <row r="653" spans="1:12">
      <c r="A653" s="231" t="s">
        <v>328</v>
      </c>
      <c r="B653" s="322" t="s">
        <v>254</v>
      </c>
      <c r="C653" s="322" t="s">
        <v>8</v>
      </c>
      <c r="D653" s="322" t="s">
        <v>153</v>
      </c>
      <c r="E653" s="328" t="s">
        <v>326</v>
      </c>
      <c r="F653" s="328" t="s">
        <v>228</v>
      </c>
      <c r="G653" s="328" t="s">
        <v>148</v>
      </c>
      <c r="H653" s="328"/>
      <c r="I653" s="328"/>
      <c r="J653" s="324">
        <f t="shared" si="179"/>
        <v>2452.4</v>
      </c>
      <c r="K653" s="324">
        <f t="shared" si="179"/>
        <v>252.2</v>
      </c>
      <c r="L653" s="324">
        <f t="shared" si="179"/>
        <v>252.1</v>
      </c>
    </row>
    <row r="654" spans="1:12" ht="22.5">
      <c r="A654" s="231" t="s">
        <v>329</v>
      </c>
      <c r="B654" s="322" t="s">
        <v>254</v>
      </c>
      <c r="C654" s="322" t="s">
        <v>8</v>
      </c>
      <c r="D654" s="322" t="s">
        <v>153</v>
      </c>
      <c r="E654" s="328" t="s">
        <v>326</v>
      </c>
      <c r="F654" s="328" t="s">
        <v>228</v>
      </c>
      <c r="G654" s="328" t="s">
        <v>148</v>
      </c>
      <c r="H654" s="328" t="s">
        <v>98</v>
      </c>
      <c r="I654" s="328"/>
      <c r="J654" s="324">
        <f t="shared" si="179"/>
        <v>2452.4</v>
      </c>
      <c r="K654" s="324">
        <f t="shared" si="179"/>
        <v>252.2</v>
      </c>
      <c r="L654" s="324">
        <f t="shared" si="179"/>
        <v>252.1</v>
      </c>
    </row>
    <row r="655" spans="1:12" ht="33.75">
      <c r="A655" s="231" t="s">
        <v>312</v>
      </c>
      <c r="B655" s="322" t="s">
        <v>254</v>
      </c>
      <c r="C655" s="322" t="s">
        <v>8</v>
      </c>
      <c r="D655" s="322" t="s">
        <v>153</v>
      </c>
      <c r="E655" s="328" t="s">
        <v>326</v>
      </c>
      <c r="F655" s="328" t="s">
        <v>228</v>
      </c>
      <c r="G655" s="328" t="s">
        <v>148</v>
      </c>
      <c r="H655" s="328" t="s">
        <v>98</v>
      </c>
      <c r="I655" s="328" t="s">
        <v>73</v>
      </c>
      <c r="J655" s="327">
        <f>'Приложение 3'!J209</f>
        <v>2452.4</v>
      </c>
      <c r="K655" s="327">
        <f>'Приложение 3'!K209</f>
        <v>252.2</v>
      </c>
      <c r="L655" s="327">
        <f>'Приложение 3'!L209</f>
        <v>252.1</v>
      </c>
    </row>
    <row r="656" spans="1:12" ht="33.75">
      <c r="A656" s="231" t="s">
        <v>319</v>
      </c>
      <c r="B656" s="328" t="s">
        <v>254</v>
      </c>
      <c r="C656" s="328" t="s">
        <v>8</v>
      </c>
      <c r="D656" s="328" t="s">
        <v>153</v>
      </c>
      <c r="E656" s="328" t="s">
        <v>318</v>
      </c>
      <c r="F656" s="328"/>
      <c r="G656" s="328"/>
      <c r="H656" s="328"/>
      <c r="I656" s="328"/>
      <c r="J656" s="324">
        <f t="shared" ref="J656:L660" si="180">J657</f>
        <v>230</v>
      </c>
      <c r="K656" s="324">
        <f t="shared" si="180"/>
        <v>30</v>
      </c>
      <c r="L656" s="324">
        <f t="shared" si="180"/>
        <v>0</v>
      </c>
    </row>
    <row r="657" spans="1:12" ht="33.75">
      <c r="A657" s="231" t="s">
        <v>86</v>
      </c>
      <c r="B657" s="328" t="s">
        <v>254</v>
      </c>
      <c r="C657" s="328" t="s">
        <v>8</v>
      </c>
      <c r="D657" s="328" t="s">
        <v>153</v>
      </c>
      <c r="E657" s="328" t="s">
        <v>318</v>
      </c>
      <c r="F657" s="256" t="s">
        <v>227</v>
      </c>
      <c r="G657" s="257"/>
      <c r="H657" s="257"/>
      <c r="I657" s="257"/>
      <c r="J657" s="324">
        <f t="shared" si="180"/>
        <v>230</v>
      </c>
      <c r="K657" s="324">
        <f t="shared" si="180"/>
        <v>30</v>
      </c>
      <c r="L657" s="324">
        <f t="shared" si="180"/>
        <v>0</v>
      </c>
    </row>
    <row r="658" spans="1:12" ht="33.75">
      <c r="A658" s="231" t="s">
        <v>87</v>
      </c>
      <c r="B658" s="328" t="s">
        <v>254</v>
      </c>
      <c r="C658" s="328" t="s">
        <v>8</v>
      </c>
      <c r="D658" s="328" t="s">
        <v>153</v>
      </c>
      <c r="E658" s="328" t="s">
        <v>318</v>
      </c>
      <c r="F658" s="256" t="s">
        <v>228</v>
      </c>
      <c r="G658" s="257"/>
      <c r="H658" s="257"/>
      <c r="I658" s="257"/>
      <c r="J658" s="324">
        <f t="shared" si="180"/>
        <v>230</v>
      </c>
      <c r="K658" s="324">
        <f t="shared" si="180"/>
        <v>30</v>
      </c>
      <c r="L658" s="324">
        <f t="shared" si="180"/>
        <v>0</v>
      </c>
    </row>
    <row r="659" spans="1:12">
      <c r="A659" s="231" t="s">
        <v>74</v>
      </c>
      <c r="B659" s="328" t="s">
        <v>254</v>
      </c>
      <c r="C659" s="328" t="s">
        <v>8</v>
      </c>
      <c r="D659" s="328" t="s">
        <v>153</v>
      </c>
      <c r="E659" s="328" t="s">
        <v>318</v>
      </c>
      <c r="F659" s="256" t="s">
        <v>228</v>
      </c>
      <c r="G659" s="257" t="s">
        <v>75</v>
      </c>
      <c r="H659" s="257"/>
      <c r="I659" s="257"/>
      <c r="J659" s="324">
        <f t="shared" si="180"/>
        <v>230</v>
      </c>
      <c r="K659" s="324">
        <f t="shared" si="180"/>
        <v>30</v>
      </c>
      <c r="L659" s="324">
        <f t="shared" si="180"/>
        <v>0</v>
      </c>
    </row>
    <row r="660" spans="1:12">
      <c r="A660" s="231" t="s">
        <v>103</v>
      </c>
      <c r="B660" s="328" t="s">
        <v>254</v>
      </c>
      <c r="C660" s="328" t="s">
        <v>8</v>
      </c>
      <c r="D660" s="328" t="s">
        <v>153</v>
      </c>
      <c r="E660" s="328" t="s">
        <v>318</v>
      </c>
      <c r="F660" s="256" t="s">
        <v>228</v>
      </c>
      <c r="G660" s="257" t="s">
        <v>75</v>
      </c>
      <c r="H660" s="257" t="s">
        <v>104</v>
      </c>
      <c r="I660" s="257"/>
      <c r="J660" s="324">
        <f t="shared" si="180"/>
        <v>230</v>
      </c>
      <c r="K660" s="324">
        <f t="shared" si="180"/>
        <v>30</v>
      </c>
      <c r="L660" s="324">
        <f t="shared" si="180"/>
        <v>0</v>
      </c>
    </row>
    <row r="661" spans="1:12" ht="33.75">
      <c r="A661" s="231" t="s">
        <v>312</v>
      </c>
      <c r="B661" s="328" t="s">
        <v>254</v>
      </c>
      <c r="C661" s="328" t="s">
        <v>8</v>
      </c>
      <c r="D661" s="328" t="s">
        <v>153</v>
      </c>
      <c r="E661" s="328" t="s">
        <v>318</v>
      </c>
      <c r="F661" s="256" t="s">
        <v>228</v>
      </c>
      <c r="G661" s="257" t="s">
        <v>75</v>
      </c>
      <c r="H661" s="257" t="s">
        <v>104</v>
      </c>
      <c r="I661" s="257" t="s">
        <v>73</v>
      </c>
      <c r="J661" s="327">
        <f>'Приложение 3'!J112</f>
        <v>230</v>
      </c>
      <c r="K661" s="327">
        <f>'Приложение 3'!K112</f>
        <v>30</v>
      </c>
      <c r="L661" s="327">
        <f>'Приложение 3'!L112</f>
        <v>0</v>
      </c>
    </row>
    <row r="662" spans="1:12" ht="22.5">
      <c r="A662" s="231" t="s">
        <v>321</v>
      </c>
      <c r="B662" s="328" t="s">
        <v>254</v>
      </c>
      <c r="C662" s="328" t="s">
        <v>8</v>
      </c>
      <c r="D662" s="328" t="s">
        <v>153</v>
      </c>
      <c r="E662" s="328" t="s">
        <v>320</v>
      </c>
      <c r="F662" s="256"/>
      <c r="G662" s="257"/>
      <c r="H662" s="257"/>
      <c r="I662" s="257"/>
      <c r="J662" s="324">
        <f t="shared" ref="J662:L666" si="181">J663</f>
        <v>260</v>
      </c>
      <c r="K662" s="324">
        <f t="shared" si="181"/>
        <v>30</v>
      </c>
      <c r="L662" s="324">
        <f t="shared" si="181"/>
        <v>30</v>
      </c>
    </row>
    <row r="663" spans="1:12" ht="33.75">
      <c r="A663" s="231" t="s">
        <v>86</v>
      </c>
      <c r="B663" s="328" t="s">
        <v>254</v>
      </c>
      <c r="C663" s="328" t="s">
        <v>8</v>
      </c>
      <c r="D663" s="328" t="s">
        <v>153</v>
      </c>
      <c r="E663" s="328" t="s">
        <v>320</v>
      </c>
      <c r="F663" s="256" t="s">
        <v>227</v>
      </c>
      <c r="G663" s="257"/>
      <c r="H663" s="257"/>
      <c r="I663" s="257"/>
      <c r="J663" s="324">
        <f t="shared" si="181"/>
        <v>260</v>
      </c>
      <c r="K663" s="324">
        <f t="shared" si="181"/>
        <v>30</v>
      </c>
      <c r="L663" s="324">
        <f t="shared" si="181"/>
        <v>30</v>
      </c>
    </row>
    <row r="664" spans="1:12" ht="33.75">
      <c r="A664" s="231" t="s">
        <v>87</v>
      </c>
      <c r="B664" s="328" t="s">
        <v>254</v>
      </c>
      <c r="C664" s="328" t="s">
        <v>8</v>
      </c>
      <c r="D664" s="328" t="s">
        <v>153</v>
      </c>
      <c r="E664" s="328" t="s">
        <v>320</v>
      </c>
      <c r="F664" s="256" t="s">
        <v>228</v>
      </c>
      <c r="G664" s="257"/>
      <c r="H664" s="257"/>
      <c r="I664" s="257"/>
      <c r="J664" s="324">
        <f t="shared" si="181"/>
        <v>260</v>
      </c>
      <c r="K664" s="324">
        <f t="shared" si="181"/>
        <v>30</v>
      </c>
      <c r="L664" s="324">
        <f t="shared" si="181"/>
        <v>30</v>
      </c>
    </row>
    <row r="665" spans="1:12">
      <c r="A665" s="231" t="s">
        <v>74</v>
      </c>
      <c r="B665" s="328" t="s">
        <v>254</v>
      </c>
      <c r="C665" s="328" t="s">
        <v>8</v>
      </c>
      <c r="D665" s="328" t="s">
        <v>153</v>
      </c>
      <c r="E665" s="328" t="s">
        <v>320</v>
      </c>
      <c r="F665" s="256" t="s">
        <v>228</v>
      </c>
      <c r="G665" s="257" t="s">
        <v>82</v>
      </c>
      <c r="H665" s="257"/>
      <c r="I665" s="257"/>
      <c r="J665" s="324">
        <f t="shared" si="181"/>
        <v>260</v>
      </c>
      <c r="K665" s="324">
        <f t="shared" si="181"/>
        <v>30</v>
      </c>
      <c r="L665" s="324">
        <f t="shared" si="181"/>
        <v>30</v>
      </c>
    </row>
    <row r="666" spans="1:12">
      <c r="A666" s="231" t="s">
        <v>103</v>
      </c>
      <c r="B666" s="328" t="s">
        <v>254</v>
      </c>
      <c r="C666" s="328" t="s">
        <v>8</v>
      </c>
      <c r="D666" s="328" t="s">
        <v>153</v>
      </c>
      <c r="E666" s="328" t="s">
        <v>320</v>
      </c>
      <c r="F666" s="256" t="s">
        <v>228</v>
      </c>
      <c r="G666" s="257" t="s">
        <v>82</v>
      </c>
      <c r="H666" s="257" t="s">
        <v>20</v>
      </c>
      <c r="I666" s="257"/>
      <c r="J666" s="324">
        <f t="shared" si="181"/>
        <v>260</v>
      </c>
      <c r="K666" s="324">
        <f t="shared" si="181"/>
        <v>30</v>
      </c>
      <c r="L666" s="324">
        <f t="shared" si="181"/>
        <v>30</v>
      </c>
    </row>
    <row r="667" spans="1:12" ht="33.75">
      <c r="A667" s="231" t="s">
        <v>312</v>
      </c>
      <c r="B667" s="329" t="s">
        <v>254</v>
      </c>
      <c r="C667" s="329" t="s">
        <v>8</v>
      </c>
      <c r="D667" s="329" t="s">
        <v>153</v>
      </c>
      <c r="E667" s="329" t="s">
        <v>320</v>
      </c>
      <c r="F667" s="256" t="s">
        <v>228</v>
      </c>
      <c r="G667" s="257" t="s">
        <v>82</v>
      </c>
      <c r="H667" s="257" t="s">
        <v>20</v>
      </c>
      <c r="I667" s="257" t="s">
        <v>73</v>
      </c>
      <c r="J667" s="327">
        <f>'Приложение 3'!J184</f>
        <v>260</v>
      </c>
      <c r="K667" s="327">
        <f>'Приложение 3'!K184</f>
        <v>30</v>
      </c>
      <c r="L667" s="327">
        <f>'Приложение 3'!L184</f>
        <v>30</v>
      </c>
    </row>
    <row r="668" spans="1:12" ht="34.5" customHeight="1">
      <c r="A668" s="231" t="s">
        <v>303</v>
      </c>
      <c r="B668" s="322" t="s">
        <v>254</v>
      </c>
      <c r="C668" s="322" t="s">
        <v>8</v>
      </c>
      <c r="D668" s="322" t="s">
        <v>153</v>
      </c>
      <c r="E668" s="322" t="s">
        <v>302</v>
      </c>
      <c r="F668" s="323"/>
      <c r="G668" s="257"/>
      <c r="H668" s="257"/>
      <c r="I668" s="257"/>
      <c r="J668" s="324">
        <f>J669</f>
        <v>546.79999999999995</v>
      </c>
      <c r="K668" s="324">
        <f>K669</f>
        <v>572.5</v>
      </c>
      <c r="L668" s="324">
        <f>L669</f>
        <v>592.70000000000005</v>
      </c>
    </row>
    <row r="669" spans="1:12" ht="67.5">
      <c r="A669" s="231" t="s">
        <v>80</v>
      </c>
      <c r="B669" s="322" t="s">
        <v>254</v>
      </c>
      <c r="C669" s="322" t="s">
        <v>8</v>
      </c>
      <c r="D669" s="322" t="s">
        <v>153</v>
      </c>
      <c r="E669" s="322" t="s">
        <v>302</v>
      </c>
      <c r="F669" s="323" t="s">
        <v>225</v>
      </c>
      <c r="G669" s="257"/>
      <c r="H669" s="257"/>
      <c r="I669" s="257"/>
      <c r="J669" s="324">
        <f t="shared" ref="J669:J672" si="182">J670</f>
        <v>546.79999999999995</v>
      </c>
      <c r="K669" s="324">
        <f t="shared" ref="K669:K672" si="183">K670</f>
        <v>572.5</v>
      </c>
      <c r="L669" s="324">
        <f t="shared" ref="L669:L672" si="184">L670</f>
        <v>592.70000000000005</v>
      </c>
    </row>
    <row r="670" spans="1:12" ht="22.5" customHeight="1">
      <c r="A670" s="231" t="s">
        <v>81</v>
      </c>
      <c r="B670" s="322" t="s">
        <v>254</v>
      </c>
      <c r="C670" s="322" t="s">
        <v>8</v>
      </c>
      <c r="D670" s="322" t="s">
        <v>153</v>
      </c>
      <c r="E670" s="322" t="s">
        <v>302</v>
      </c>
      <c r="F670" s="323" t="s">
        <v>226</v>
      </c>
      <c r="G670" s="257"/>
      <c r="H670" s="257"/>
      <c r="I670" s="257"/>
      <c r="J670" s="324">
        <f t="shared" si="182"/>
        <v>546.79999999999995</v>
      </c>
      <c r="K670" s="324">
        <f t="shared" si="183"/>
        <v>572.5</v>
      </c>
      <c r="L670" s="324">
        <f t="shared" si="184"/>
        <v>592.70000000000005</v>
      </c>
    </row>
    <row r="671" spans="1:12" ht="22.5">
      <c r="A671" s="231" t="s">
        <v>105</v>
      </c>
      <c r="B671" s="322" t="s">
        <v>254</v>
      </c>
      <c r="C671" s="322" t="s">
        <v>8</v>
      </c>
      <c r="D671" s="322" t="s">
        <v>153</v>
      </c>
      <c r="E671" s="322" t="s">
        <v>302</v>
      </c>
      <c r="F671" s="323" t="s">
        <v>226</v>
      </c>
      <c r="G671" s="257" t="s">
        <v>106</v>
      </c>
      <c r="H671" s="257"/>
      <c r="I671" s="257"/>
      <c r="J671" s="324">
        <f t="shared" si="182"/>
        <v>546.79999999999995</v>
      </c>
      <c r="K671" s="324">
        <f t="shared" si="183"/>
        <v>572.5</v>
      </c>
      <c r="L671" s="324">
        <f t="shared" si="184"/>
        <v>592.70000000000005</v>
      </c>
    </row>
    <row r="672" spans="1:12">
      <c r="A672" s="231" t="s">
        <v>107</v>
      </c>
      <c r="B672" s="322" t="s">
        <v>254</v>
      </c>
      <c r="C672" s="322" t="s">
        <v>8</v>
      </c>
      <c r="D672" s="322" t="s">
        <v>153</v>
      </c>
      <c r="E672" s="322" t="s">
        <v>302</v>
      </c>
      <c r="F672" s="323" t="s">
        <v>226</v>
      </c>
      <c r="G672" s="257" t="s">
        <v>106</v>
      </c>
      <c r="H672" s="257" t="s">
        <v>82</v>
      </c>
      <c r="I672" s="257"/>
      <c r="J672" s="324">
        <f t="shared" si="182"/>
        <v>546.79999999999995</v>
      </c>
      <c r="K672" s="324">
        <f t="shared" si="183"/>
        <v>572.5</v>
      </c>
      <c r="L672" s="324">
        <f t="shared" si="184"/>
        <v>592.70000000000005</v>
      </c>
    </row>
    <row r="673" spans="1:12" ht="33.75">
      <c r="A673" s="231" t="s">
        <v>312</v>
      </c>
      <c r="B673" s="322" t="s">
        <v>254</v>
      </c>
      <c r="C673" s="322" t="s">
        <v>8</v>
      </c>
      <c r="D673" s="322" t="s">
        <v>153</v>
      </c>
      <c r="E673" s="322" t="s">
        <v>302</v>
      </c>
      <c r="F673" s="323" t="s">
        <v>226</v>
      </c>
      <c r="G673" s="257" t="s">
        <v>106</v>
      </c>
      <c r="H673" s="257" t="s">
        <v>82</v>
      </c>
      <c r="I673" s="257" t="s">
        <v>73</v>
      </c>
      <c r="J673" s="327">
        <f>'Приложение 3'!J119</f>
        <v>546.79999999999995</v>
      </c>
      <c r="K673" s="327">
        <f>'Приложение 3'!K119</f>
        <v>572.5</v>
      </c>
      <c r="L673" s="327">
        <f>'Приложение 3'!L119</f>
        <v>592.70000000000005</v>
      </c>
    </row>
    <row r="674" spans="1:12" ht="22.5">
      <c r="A674" s="231" t="s">
        <v>176</v>
      </c>
      <c r="B674" s="322" t="s">
        <v>254</v>
      </c>
      <c r="C674" s="322" t="s">
        <v>8</v>
      </c>
      <c r="D674" s="322" t="s">
        <v>153</v>
      </c>
      <c r="E674" s="322" t="s">
        <v>281</v>
      </c>
      <c r="F674" s="323"/>
      <c r="G674" s="257"/>
      <c r="H674" s="257"/>
      <c r="I674" s="257"/>
      <c r="J674" s="327">
        <f>J675+J680+J685</f>
        <v>12302.7</v>
      </c>
      <c r="K674" s="327">
        <f t="shared" ref="K674:L674" si="185">K675+K680+K685</f>
        <v>8835.7999999999993</v>
      </c>
      <c r="L674" s="327">
        <f t="shared" si="185"/>
        <v>6319.5</v>
      </c>
    </row>
    <row r="675" spans="1:12" ht="67.5">
      <c r="A675" s="231" t="s">
        <v>80</v>
      </c>
      <c r="B675" s="322" t="s">
        <v>254</v>
      </c>
      <c r="C675" s="322" t="s">
        <v>8</v>
      </c>
      <c r="D675" s="322" t="s">
        <v>153</v>
      </c>
      <c r="E675" s="322" t="s">
        <v>281</v>
      </c>
      <c r="F675" s="323" t="s">
        <v>225</v>
      </c>
      <c r="G675" s="257"/>
      <c r="H675" s="257"/>
      <c r="I675" s="257"/>
      <c r="J675" s="324">
        <f t="shared" ref="J675:J678" si="186">J676</f>
        <v>7301.7</v>
      </c>
      <c r="K675" s="324">
        <f t="shared" ref="K675:K678" si="187">K676</f>
        <v>5556</v>
      </c>
      <c r="L675" s="324">
        <f t="shared" ref="L675:L678" si="188">L676</f>
        <v>4056</v>
      </c>
    </row>
    <row r="676" spans="1:12" ht="22.5">
      <c r="A676" s="231" t="s">
        <v>177</v>
      </c>
      <c r="B676" s="322" t="s">
        <v>254</v>
      </c>
      <c r="C676" s="322" t="s">
        <v>8</v>
      </c>
      <c r="D676" s="322" t="s">
        <v>153</v>
      </c>
      <c r="E676" s="322" t="s">
        <v>281</v>
      </c>
      <c r="F676" s="323" t="s">
        <v>245</v>
      </c>
      <c r="G676" s="257"/>
      <c r="H676" s="257"/>
      <c r="I676" s="257"/>
      <c r="J676" s="324">
        <f t="shared" si="186"/>
        <v>7301.7</v>
      </c>
      <c r="K676" s="324">
        <f t="shared" si="187"/>
        <v>5556</v>
      </c>
      <c r="L676" s="324">
        <f t="shared" si="188"/>
        <v>4056</v>
      </c>
    </row>
    <row r="677" spans="1:12">
      <c r="A677" s="231" t="s">
        <v>74</v>
      </c>
      <c r="B677" s="322" t="s">
        <v>254</v>
      </c>
      <c r="C677" s="322" t="s">
        <v>8</v>
      </c>
      <c r="D677" s="322" t="s">
        <v>153</v>
      </c>
      <c r="E677" s="322" t="s">
        <v>281</v>
      </c>
      <c r="F677" s="323" t="s">
        <v>245</v>
      </c>
      <c r="G677" s="257" t="s">
        <v>75</v>
      </c>
      <c r="H677" s="257"/>
      <c r="I677" s="257"/>
      <c r="J677" s="324">
        <f t="shared" si="186"/>
        <v>7301.7</v>
      </c>
      <c r="K677" s="324">
        <f t="shared" si="187"/>
        <v>5556</v>
      </c>
      <c r="L677" s="324">
        <f t="shared" si="188"/>
        <v>4056</v>
      </c>
    </row>
    <row r="678" spans="1:12">
      <c r="A678" s="231" t="s">
        <v>103</v>
      </c>
      <c r="B678" s="322" t="s">
        <v>254</v>
      </c>
      <c r="C678" s="322" t="s">
        <v>8</v>
      </c>
      <c r="D678" s="322" t="s">
        <v>153</v>
      </c>
      <c r="E678" s="322" t="s">
        <v>281</v>
      </c>
      <c r="F678" s="323" t="s">
        <v>245</v>
      </c>
      <c r="G678" s="257" t="s">
        <v>75</v>
      </c>
      <c r="H678" s="257" t="s">
        <v>104</v>
      </c>
      <c r="I678" s="257"/>
      <c r="J678" s="324">
        <f t="shared" si="186"/>
        <v>7301.7</v>
      </c>
      <c r="K678" s="324">
        <f t="shared" si="187"/>
        <v>5556</v>
      </c>
      <c r="L678" s="324">
        <f t="shared" si="188"/>
        <v>4056</v>
      </c>
    </row>
    <row r="679" spans="1:12" ht="45">
      <c r="A679" s="231" t="s">
        <v>337</v>
      </c>
      <c r="B679" s="322" t="s">
        <v>254</v>
      </c>
      <c r="C679" s="322" t="s">
        <v>8</v>
      </c>
      <c r="D679" s="322" t="s">
        <v>153</v>
      </c>
      <c r="E679" s="322" t="s">
        <v>281</v>
      </c>
      <c r="F679" s="323" t="s">
        <v>245</v>
      </c>
      <c r="G679" s="257" t="s">
        <v>75</v>
      </c>
      <c r="H679" s="257" t="s">
        <v>104</v>
      </c>
      <c r="I679" s="257" t="s">
        <v>172</v>
      </c>
      <c r="J679" s="327">
        <f>'Приложение 3'!J364</f>
        <v>7301.7</v>
      </c>
      <c r="K679" s="327">
        <f>'Приложение 3'!K364</f>
        <v>5556</v>
      </c>
      <c r="L679" s="327">
        <f>'Приложение 3'!L364</f>
        <v>4056</v>
      </c>
    </row>
    <row r="680" spans="1:12" ht="33.75">
      <c r="A680" s="231" t="s">
        <v>86</v>
      </c>
      <c r="B680" s="322" t="s">
        <v>254</v>
      </c>
      <c r="C680" s="322" t="s">
        <v>8</v>
      </c>
      <c r="D680" s="322" t="s">
        <v>153</v>
      </c>
      <c r="E680" s="322" t="s">
        <v>281</v>
      </c>
      <c r="F680" s="323" t="s">
        <v>227</v>
      </c>
      <c r="G680" s="257"/>
      <c r="H680" s="257"/>
      <c r="I680" s="257"/>
      <c r="J680" s="324">
        <f t="shared" ref="J680:J683" si="189">J681</f>
        <v>4834.5</v>
      </c>
      <c r="K680" s="324">
        <f t="shared" ref="K680:K683" si="190">K681</f>
        <v>3176.3</v>
      </c>
      <c r="L680" s="324">
        <f t="shared" ref="L680:L683" si="191">L681</f>
        <v>2160</v>
      </c>
    </row>
    <row r="681" spans="1:12" ht="33.75">
      <c r="A681" s="231" t="s">
        <v>87</v>
      </c>
      <c r="B681" s="322" t="s">
        <v>254</v>
      </c>
      <c r="C681" s="322" t="s">
        <v>8</v>
      </c>
      <c r="D681" s="322" t="s">
        <v>153</v>
      </c>
      <c r="E681" s="322" t="s">
        <v>281</v>
      </c>
      <c r="F681" s="323" t="s">
        <v>228</v>
      </c>
      <c r="G681" s="257"/>
      <c r="H681" s="257"/>
      <c r="I681" s="257"/>
      <c r="J681" s="324">
        <f t="shared" si="189"/>
        <v>4834.5</v>
      </c>
      <c r="K681" s="324">
        <f t="shared" si="190"/>
        <v>3176.3</v>
      </c>
      <c r="L681" s="324">
        <f t="shared" si="191"/>
        <v>2160</v>
      </c>
    </row>
    <row r="682" spans="1:12">
      <c r="A682" s="231" t="s">
        <v>74</v>
      </c>
      <c r="B682" s="322" t="s">
        <v>254</v>
      </c>
      <c r="C682" s="322" t="s">
        <v>8</v>
      </c>
      <c r="D682" s="322" t="s">
        <v>153</v>
      </c>
      <c r="E682" s="322" t="s">
        <v>281</v>
      </c>
      <c r="F682" s="323" t="s">
        <v>228</v>
      </c>
      <c r="G682" s="257" t="s">
        <v>75</v>
      </c>
      <c r="H682" s="257"/>
      <c r="I682" s="257"/>
      <c r="J682" s="324">
        <f t="shared" si="189"/>
        <v>4834.5</v>
      </c>
      <c r="K682" s="324">
        <f t="shared" si="190"/>
        <v>3176.3</v>
      </c>
      <c r="L682" s="324">
        <f t="shared" si="191"/>
        <v>2160</v>
      </c>
    </row>
    <row r="683" spans="1:12">
      <c r="A683" s="231" t="s">
        <v>103</v>
      </c>
      <c r="B683" s="322" t="s">
        <v>254</v>
      </c>
      <c r="C683" s="322" t="s">
        <v>8</v>
      </c>
      <c r="D683" s="322" t="s">
        <v>153</v>
      </c>
      <c r="E683" s="322" t="s">
        <v>281</v>
      </c>
      <c r="F683" s="323" t="s">
        <v>228</v>
      </c>
      <c r="G683" s="257" t="s">
        <v>75</v>
      </c>
      <c r="H683" s="257" t="s">
        <v>104</v>
      </c>
      <c r="I683" s="257"/>
      <c r="J683" s="324">
        <f t="shared" si="189"/>
        <v>4834.5</v>
      </c>
      <c r="K683" s="324">
        <f t="shared" si="190"/>
        <v>3176.3</v>
      </c>
      <c r="L683" s="324">
        <f t="shared" si="191"/>
        <v>2160</v>
      </c>
    </row>
    <row r="684" spans="1:12" ht="45">
      <c r="A684" s="231" t="s">
        <v>337</v>
      </c>
      <c r="B684" s="322" t="s">
        <v>254</v>
      </c>
      <c r="C684" s="322" t="s">
        <v>8</v>
      </c>
      <c r="D684" s="322" t="s">
        <v>153</v>
      </c>
      <c r="E684" s="322" t="s">
        <v>281</v>
      </c>
      <c r="F684" s="323" t="s">
        <v>228</v>
      </c>
      <c r="G684" s="257" t="s">
        <v>75</v>
      </c>
      <c r="H684" s="257" t="s">
        <v>104</v>
      </c>
      <c r="I684" s="257" t="s">
        <v>172</v>
      </c>
      <c r="J684" s="327">
        <f>'Приложение 3'!J366</f>
        <v>4834.5</v>
      </c>
      <c r="K684" s="327">
        <f>'Приложение 3'!K366</f>
        <v>3176.3</v>
      </c>
      <c r="L684" s="327">
        <f>'Приложение 3'!L366</f>
        <v>2160</v>
      </c>
    </row>
    <row r="685" spans="1:12">
      <c r="A685" s="231" t="s">
        <v>93</v>
      </c>
      <c r="B685" s="322" t="s">
        <v>254</v>
      </c>
      <c r="C685" s="322" t="s">
        <v>8</v>
      </c>
      <c r="D685" s="322" t="s">
        <v>153</v>
      </c>
      <c r="E685" s="322" t="s">
        <v>281</v>
      </c>
      <c r="F685" s="323" t="s">
        <v>229</v>
      </c>
      <c r="G685" s="257"/>
      <c r="H685" s="257"/>
      <c r="I685" s="257"/>
      <c r="J685" s="327">
        <f>J686</f>
        <v>166.5</v>
      </c>
      <c r="K685" s="327">
        <f t="shared" ref="K685:L685" si="192">K686</f>
        <v>103.5</v>
      </c>
      <c r="L685" s="327">
        <f t="shared" si="192"/>
        <v>103.5</v>
      </c>
    </row>
    <row r="686" spans="1:12">
      <c r="A686" s="231" t="s">
        <v>94</v>
      </c>
      <c r="B686" s="322" t="s">
        <v>254</v>
      </c>
      <c r="C686" s="322" t="s">
        <v>8</v>
      </c>
      <c r="D686" s="322" t="s">
        <v>153</v>
      </c>
      <c r="E686" s="322" t="s">
        <v>281</v>
      </c>
      <c r="F686" s="323" t="s">
        <v>230</v>
      </c>
      <c r="G686" s="257"/>
      <c r="H686" s="257"/>
      <c r="I686" s="257"/>
      <c r="J686" s="324">
        <f t="shared" ref="J686:J688" si="193">J687</f>
        <v>166.5</v>
      </c>
      <c r="K686" s="324">
        <f t="shared" ref="K686:K688" si="194">K687</f>
        <v>103.5</v>
      </c>
      <c r="L686" s="324">
        <f t="shared" ref="L686:L688" si="195">L687</f>
        <v>103.5</v>
      </c>
    </row>
    <row r="687" spans="1:12">
      <c r="A687" s="231" t="s">
        <v>74</v>
      </c>
      <c r="B687" s="322" t="s">
        <v>254</v>
      </c>
      <c r="C687" s="322" t="s">
        <v>8</v>
      </c>
      <c r="D687" s="322" t="s">
        <v>153</v>
      </c>
      <c r="E687" s="322" t="s">
        <v>281</v>
      </c>
      <c r="F687" s="323" t="s">
        <v>230</v>
      </c>
      <c r="G687" s="257" t="s">
        <v>75</v>
      </c>
      <c r="H687" s="257"/>
      <c r="I687" s="257"/>
      <c r="J687" s="324">
        <f t="shared" si="193"/>
        <v>166.5</v>
      </c>
      <c r="K687" s="324">
        <f t="shared" si="194"/>
        <v>103.5</v>
      </c>
      <c r="L687" s="324">
        <f t="shared" si="195"/>
        <v>103.5</v>
      </c>
    </row>
    <row r="688" spans="1:12">
      <c r="A688" s="231" t="s">
        <v>103</v>
      </c>
      <c r="B688" s="322" t="s">
        <v>254</v>
      </c>
      <c r="C688" s="322" t="s">
        <v>8</v>
      </c>
      <c r="D688" s="322" t="s">
        <v>153</v>
      </c>
      <c r="E688" s="322" t="s">
        <v>281</v>
      </c>
      <c r="F688" s="323" t="s">
        <v>230</v>
      </c>
      <c r="G688" s="257" t="s">
        <v>75</v>
      </c>
      <c r="H688" s="257" t="s">
        <v>104</v>
      </c>
      <c r="I688" s="257"/>
      <c r="J688" s="324">
        <f t="shared" si="193"/>
        <v>166.5</v>
      </c>
      <c r="K688" s="324">
        <f t="shared" si="194"/>
        <v>103.5</v>
      </c>
      <c r="L688" s="324">
        <f t="shared" si="195"/>
        <v>103.5</v>
      </c>
    </row>
    <row r="689" spans="1:12" ht="45">
      <c r="A689" s="231" t="s">
        <v>337</v>
      </c>
      <c r="B689" s="322" t="s">
        <v>254</v>
      </c>
      <c r="C689" s="322" t="s">
        <v>8</v>
      </c>
      <c r="D689" s="322" t="s">
        <v>153</v>
      </c>
      <c r="E689" s="322" t="s">
        <v>281</v>
      </c>
      <c r="F689" s="323" t="s">
        <v>230</v>
      </c>
      <c r="G689" s="257" t="s">
        <v>75</v>
      </c>
      <c r="H689" s="257" t="s">
        <v>104</v>
      </c>
      <c r="I689" s="257" t="s">
        <v>172</v>
      </c>
      <c r="J689" s="324">
        <f>'Приложение 3'!J368</f>
        <v>166.5</v>
      </c>
      <c r="K689" s="324">
        <f>'Приложение 3'!K368</f>
        <v>103.5</v>
      </c>
      <c r="L689" s="324">
        <f>'Приложение 3'!L368</f>
        <v>103.5</v>
      </c>
    </row>
    <row r="690" spans="1:12">
      <c r="A690" s="231" t="s">
        <v>178</v>
      </c>
      <c r="B690" s="322" t="s">
        <v>254</v>
      </c>
      <c r="C690" s="322" t="s">
        <v>8</v>
      </c>
      <c r="D690" s="322" t="s">
        <v>153</v>
      </c>
      <c r="E690" s="322" t="s">
        <v>282</v>
      </c>
      <c r="F690" s="323"/>
      <c r="G690" s="257"/>
      <c r="H690" s="257"/>
      <c r="I690" s="257"/>
      <c r="J690" s="327">
        <f>J691+J696+J701</f>
        <v>615.79999999999995</v>
      </c>
      <c r="K690" s="327">
        <f t="shared" ref="K690:L690" si="196">K691+K696+K701</f>
        <v>397.5</v>
      </c>
      <c r="L690" s="327">
        <f t="shared" si="196"/>
        <v>397.5</v>
      </c>
    </row>
    <row r="691" spans="1:12" ht="67.5">
      <c r="A691" s="231" t="s">
        <v>80</v>
      </c>
      <c r="B691" s="322" t="s">
        <v>254</v>
      </c>
      <c r="C691" s="322" t="s">
        <v>8</v>
      </c>
      <c r="D691" s="322" t="s">
        <v>153</v>
      </c>
      <c r="E691" s="322" t="s">
        <v>282</v>
      </c>
      <c r="F691" s="323" t="s">
        <v>225</v>
      </c>
      <c r="G691" s="257"/>
      <c r="H691" s="257"/>
      <c r="I691" s="257"/>
      <c r="J691" s="324">
        <f t="shared" ref="J691:J694" si="197">J692</f>
        <v>581.79999999999995</v>
      </c>
      <c r="K691" s="324">
        <f t="shared" ref="K691:K694" si="198">K692</f>
        <v>373.4</v>
      </c>
      <c r="L691" s="324">
        <f t="shared" ref="L691:L694" si="199">L692</f>
        <v>373.4</v>
      </c>
    </row>
    <row r="692" spans="1:12" ht="22.5">
      <c r="A692" s="231" t="s">
        <v>177</v>
      </c>
      <c r="B692" s="322" t="s">
        <v>254</v>
      </c>
      <c r="C692" s="322" t="s">
        <v>8</v>
      </c>
      <c r="D692" s="322" t="s">
        <v>153</v>
      </c>
      <c r="E692" s="322" t="s">
        <v>282</v>
      </c>
      <c r="F692" s="323" t="s">
        <v>245</v>
      </c>
      <c r="G692" s="257"/>
      <c r="H692" s="257"/>
      <c r="I692" s="257"/>
      <c r="J692" s="324">
        <f t="shared" si="197"/>
        <v>581.79999999999995</v>
      </c>
      <c r="K692" s="324">
        <f t="shared" si="198"/>
        <v>373.4</v>
      </c>
      <c r="L692" s="324">
        <f t="shared" si="199"/>
        <v>373.4</v>
      </c>
    </row>
    <row r="693" spans="1:12">
      <c r="A693" s="231" t="s">
        <v>74</v>
      </c>
      <c r="B693" s="322" t="s">
        <v>254</v>
      </c>
      <c r="C693" s="322" t="s">
        <v>8</v>
      </c>
      <c r="D693" s="322" t="s">
        <v>153</v>
      </c>
      <c r="E693" s="322" t="s">
        <v>282</v>
      </c>
      <c r="F693" s="323" t="s">
        <v>245</v>
      </c>
      <c r="G693" s="257" t="s">
        <v>75</v>
      </c>
      <c r="H693" s="257"/>
      <c r="I693" s="257"/>
      <c r="J693" s="324">
        <f t="shared" si="197"/>
        <v>581.79999999999995</v>
      </c>
      <c r="K693" s="324">
        <f t="shared" si="198"/>
        <v>373.4</v>
      </c>
      <c r="L693" s="324">
        <f t="shared" si="199"/>
        <v>373.4</v>
      </c>
    </row>
    <row r="694" spans="1:12">
      <c r="A694" s="231" t="s">
        <v>103</v>
      </c>
      <c r="B694" s="322" t="s">
        <v>254</v>
      </c>
      <c r="C694" s="322" t="s">
        <v>8</v>
      </c>
      <c r="D694" s="322" t="s">
        <v>153</v>
      </c>
      <c r="E694" s="322" t="s">
        <v>282</v>
      </c>
      <c r="F694" s="323" t="s">
        <v>245</v>
      </c>
      <c r="G694" s="257" t="s">
        <v>75</v>
      </c>
      <c r="H694" s="257" t="s">
        <v>104</v>
      </c>
      <c r="I694" s="257"/>
      <c r="J694" s="324">
        <f t="shared" si="197"/>
        <v>581.79999999999995</v>
      </c>
      <c r="K694" s="324">
        <f t="shared" si="198"/>
        <v>373.4</v>
      </c>
      <c r="L694" s="324">
        <f t="shared" si="199"/>
        <v>373.4</v>
      </c>
    </row>
    <row r="695" spans="1:12" ht="45">
      <c r="A695" s="231" t="s">
        <v>337</v>
      </c>
      <c r="B695" s="322" t="s">
        <v>254</v>
      </c>
      <c r="C695" s="322" t="s">
        <v>8</v>
      </c>
      <c r="D695" s="322" t="s">
        <v>153</v>
      </c>
      <c r="E695" s="322" t="s">
        <v>282</v>
      </c>
      <c r="F695" s="323" t="s">
        <v>245</v>
      </c>
      <c r="G695" s="257" t="s">
        <v>75</v>
      </c>
      <c r="H695" s="257" t="s">
        <v>104</v>
      </c>
      <c r="I695" s="257" t="s">
        <v>172</v>
      </c>
      <c r="J695" s="327">
        <f>'Приложение 3'!J371</f>
        <v>581.79999999999995</v>
      </c>
      <c r="K695" s="327">
        <f>'Приложение 3'!K371</f>
        <v>373.4</v>
      </c>
      <c r="L695" s="327">
        <f>'Приложение 3'!L371</f>
        <v>373.4</v>
      </c>
    </row>
    <row r="696" spans="1:12" ht="33.75">
      <c r="A696" s="231" t="s">
        <v>86</v>
      </c>
      <c r="B696" s="322" t="s">
        <v>254</v>
      </c>
      <c r="C696" s="322" t="s">
        <v>8</v>
      </c>
      <c r="D696" s="322" t="s">
        <v>153</v>
      </c>
      <c r="E696" s="322" t="s">
        <v>282</v>
      </c>
      <c r="F696" s="323" t="s">
        <v>227</v>
      </c>
      <c r="G696" s="257"/>
      <c r="H696" s="257"/>
      <c r="I696" s="257"/>
      <c r="J696" s="324">
        <f t="shared" ref="J696:J699" si="200">J697</f>
        <v>33.9</v>
      </c>
      <c r="K696" s="324">
        <f t="shared" ref="K696:K699" si="201">K697</f>
        <v>23.5</v>
      </c>
      <c r="L696" s="324">
        <f t="shared" ref="L696:L699" si="202">L697</f>
        <v>23.5</v>
      </c>
    </row>
    <row r="697" spans="1:12" ht="33.75">
      <c r="A697" s="231" t="s">
        <v>87</v>
      </c>
      <c r="B697" s="322" t="s">
        <v>254</v>
      </c>
      <c r="C697" s="322" t="s">
        <v>8</v>
      </c>
      <c r="D697" s="322" t="s">
        <v>153</v>
      </c>
      <c r="E697" s="322" t="s">
        <v>282</v>
      </c>
      <c r="F697" s="323" t="s">
        <v>228</v>
      </c>
      <c r="G697" s="257"/>
      <c r="H697" s="257"/>
      <c r="I697" s="257"/>
      <c r="J697" s="324">
        <f t="shared" si="200"/>
        <v>33.9</v>
      </c>
      <c r="K697" s="324">
        <f t="shared" si="201"/>
        <v>23.5</v>
      </c>
      <c r="L697" s="324">
        <f t="shared" si="202"/>
        <v>23.5</v>
      </c>
    </row>
    <row r="698" spans="1:12">
      <c r="A698" s="231" t="s">
        <v>74</v>
      </c>
      <c r="B698" s="322" t="s">
        <v>254</v>
      </c>
      <c r="C698" s="322" t="s">
        <v>8</v>
      </c>
      <c r="D698" s="322" t="s">
        <v>153</v>
      </c>
      <c r="E698" s="322" t="s">
        <v>282</v>
      </c>
      <c r="F698" s="323" t="s">
        <v>228</v>
      </c>
      <c r="G698" s="257" t="s">
        <v>75</v>
      </c>
      <c r="H698" s="257"/>
      <c r="I698" s="257"/>
      <c r="J698" s="324">
        <f t="shared" si="200"/>
        <v>33.9</v>
      </c>
      <c r="K698" s="324">
        <f t="shared" si="201"/>
        <v>23.5</v>
      </c>
      <c r="L698" s="324">
        <f t="shared" si="202"/>
        <v>23.5</v>
      </c>
    </row>
    <row r="699" spans="1:12">
      <c r="A699" s="231" t="s">
        <v>103</v>
      </c>
      <c r="B699" s="322" t="s">
        <v>254</v>
      </c>
      <c r="C699" s="322" t="s">
        <v>8</v>
      </c>
      <c r="D699" s="322" t="s">
        <v>153</v>
      </c>
      <c r="E699" s="322" t="s">
        <v>282</v>
      </c>
      <c r="F699" s="323" t="s">
        <v>228</v>
      </c>
      <c r="G699" s="257" t="s">
        <v>75</v>
      </c>
      <c r="H699" s="257" t="s">
        <v>104</v>
      </c>
      <c r="I699" s="257"/>
      <c r="J699" s="324">
        <f t="shared" si="200"/>
        <v>33.9</v>
      </c>
      <c r="K699" s="324">
        <f t="shared" si="201"/>
        <v>23.5</v>
      </c>
      <c r="L699" s="324">
        <f t="shared" si="202"/>
        <v>23.5</v>
      </c>
    </row>
    <row r="700" spans="1:12" ht="45">
      <c r="A700" s="231" t="s">
        <v>337</v>
      </c>
      <c r="B700" s="322" t="s">
        <v>254</v>
      </c>
      <c r="C700" s="322" t="s">
        <v>8</v>
      </c>
      <c r="D700" s="322" t="s">
        <v>153</v>
      </c>
      <c r="E700" s="322" t="s">
        <v>282</v>
      </c>
      <c r="F700" s="323" t="s">
        <v>228</v>
      </c>
      <c r="G700" s="257" t="s">
        <v>75</v>
      </c>
      <c r="H700" s="257" t="s">
        <v>104</v>
      </c>
      <c r="I700" s="257" t="s">
        <v>172</v>
      </c>
      <c r="J700" s="327">
        <f>'Приложение 3'!J373</f>
        <v>33.9</v>
      </c>
      <c r="K700" s="327">
        <f>'Приложение 3'!K373</f>
        <v>23.5</v>
      </c>
      <c r="L700" s="327">
        <f>'Приложение 3'!L373</f>
        <v>23.5</v>
      </c>
    </row>
    <row r="701" spans="1:12">
      <c r="A701" s="231" t="s">
        <v>93</v>
      </c>
      <c r="B701" s="322" t="s">
        <v>254</v>
      </c>
      <c r="C701" s="322" t="s">
        <v>8</v>
      </c>
      <c r="D701" s="322" t="s">
        <v>153</v>
      </c>
      <c r="E701" s="322" t="s">
        <v>282</v>
      </c>
      <c r="F701" s="323" t="s">
        <v>229</v>
      </c>
      <c r="G701" s="257"/>
      <c r="H701" s="257"/>
      <c r="I701" s="257"/>
      <c r="J701" s="324">
        <f t="shared" ref="J701" si="203">J702</f>
        <v>0.1</v>
      </c>
      <c r="K701" s="324">
        <f t="shared" ref="K701" si="204">K702</f>
        <v>0.6</v>
      </c>
      <c r="L701" s="324">
        <f t="shared" ref="L701" si="205">L702</f>
        <v>0.6</v>
      </c>
    </row>
    <row r="702" spans="1:12">
      <c r="A702" s="231" t="s">
        <v>94</v>
      </c>
      <c r="B702" s="322" t="s">
        <v>254</v>
      </c>
      <c r="C702" s="322" t="s">
        <v>8</v>
      </c>
      <c r="D702" s="322" t="s">
        <v>153</v>
      </c>
      <c r="E702" s="322" t="s">
        <v>282</v>
      </c>
      <c r="F702" s="323" t="s">
        <v>230</v>
      </c>
      <c r="G702" s="257"/>
      <c r="H702" s="257"/>
      <c r="I702" s="257"/>
      <c r="J702" s="324">
        <f t="shared" ref="J702:J704" si="206">J703</f>
        <v>0.1</v>
      </c>
      <c r="K702" s="324">
        <f t="shared" ref="K702:K704" si="207">K703</f>
        <v>0.6</v>
      </c>
      <c r="L702" s="324">
        <f t="shared" ref="L702:L704" si="208">L703</f>
        <v>0.6</v>
      </c>
    </row>
    <row r="703" spans="1:12">
      <c r="A703" s="231" t="s">
        <v>74</v>
      </c>
      <c r="B703" s="322" t="s">
        <v>254</v>
      </c>
      <c r="C703" s="322" t="s">
        <v>8</v>
      </c>
      <c r="D703" s="322" t="s">
        <v>153</v>
      </c>
      <c r="E703" s="322" t="s">
        <v>282</v>
      </c>
      <c r="F703" s="323" t="s">
        <v>230</v>
      </c>
      <c r="G703" s="257" t="s">
        <v>75</v>
      </c>
      <c r="H703" s="257"/>
      <c r="I703" s="257"/>
      <c r="J703" s="324">
        <f t="shared" si="206"/>
        <v>0.1</v>
      </c>
      <c r="K703" s="324">
        <f t="shared" si="207"/>
        <v>0.6</v>
      </c>
      <c r="L703" s="324">
        <f t="shared" si="208"/>
        <v>0.6</v>
      </c>
    </row>
    <row r="704" spans="1:12">
      <c r="A704" s="231" t="s">
        <v>103</v>
      </c>
      <c r="B704" s="322" t="s">
        <v>254</v>
      </c>
      <c r="C704" s="322" t="s">
        <v>8</v>
      </c>
      <c r="D704" s="322" t="s">
        <v>153</v>
      </c>
      <c r="E704" s="322" t="s">
        <v>282</v>
      </c>
      <c r="F704" s="323" t="s">
        <v>230</v>
      </c>
      <c r="G704" s="257" t="s">
        <v>75</v>
      </c>
      <c r="H704" s="257" t="s">
        <v>104</v>
      </c>
      <c r="I704" s="257"/>
      <c r="J704" s="324">
        <f t="shared" si="206"/>
        <v>0.1</v>
      </c>
      <c r="K704" s="324">
        <f t="shared" si="207"/>
        <v>0.6</v>
      </c>
      <c r="L704" s="324">
        <f t="shared" si="208"/>
        <v>0.6</v>
      </c>
    </row>
    <row r="705" spans="1:12" ht="45">
      <c r="A705" s="231" t="s">
        <v>337</v>
      </c>
      <c r="B705" s="322" t="s">
        <v>254</v>
      </c>
      <c r="C705" s="322" t="s">
        <v>8</v>
      </c>
      <c r="D705" s="322" t="s">
        <v>153</v>
      </c>
      <c r="E705" s="322" t="s">
        <v>282</v>
      </c>
      <c r="F705" s="323" t="s">
        <v>230</v>
      </c>
      <c r="G705" s="257" t="s">
        <v>75</v>
      </c>
      <c r="H705" s="257" t="s">
        <v>104</v>
      </c>
      <c r="I705" s="257" t="s">
        <v>172</v>
      </c>
      <c r="J705" s="327">
        <f>'Приложение 3'!J375</f>
        <v>0.1</v>
      </c>
      <c r="K705" s="327">
        <f>'Приложение 3'!K375</f>
        <v>0.6</v>
      </c>
      <c r="L705" s="327">
        <f>'Приложение 3'!L375</f>
        <v>0.6</v>
      </c>
    </row>
    <row r="706" spans="1:12">
      <c r="A706" s="231" t="s">
        <v>179</v>
      </c>
      <c r="B706" s="322" t="s">
        <v>254</v>
      </c>
      <c r="C706" s="322" t="s">
        <v>8</v>
      </c>
      <c r="D706" s="322" t="s">
        <v>153</v>
      </c>
      <c r="E706" s="322" t="s">
        <v>283</v>
      </c>
      <c r="F706" s="323"/>
      <c r="G706" s="257"/>
      <c r="H706" s="257"/>
      <c r="I706" s="257"/>
      <c r="J706" s="327">
        <f>J707+J712+J717</f>
        <v>11739.8</v>
      </c>
      <c r="K706" s="327">
        <f t="shared" ref="K706:L706" si="209">K707+K712</f>
        <v>11771</v>
      </c>
      <c r="L706" s="327">
        <f t="shared" si="209"/>
        <v>8482.7999999999993</v>
      </c>
    </row>
    <row r="707" spans="1:12" ht="67.5">
      <c r="A707" s="231" t="s">
        <v>80</v>
      </c>
      <c r="B707" s="322" t="s">
        <v>254</v>
      </c>
      <c r="C707" s="322" t="s">
        <v>8</v>
      </c>
      <c r="D707" s="322" t="s">
        <v>153</v>
      </c>
      <c r="E707" s="322" t="s">
        <v>283</v>
      </c>
      <c r="F707" s="323" t="s">
        <v>225</v>
      </c>
      <c r="G707" s="257"/>
      <c r="H707" s="257"/>
      <c r="I707" s="257"/>
      <c r="J707" s="324">
        <f t="shared" ref="J707:J710" si="210">J708</f>
        <v>10464.799999999999</v>
      </c>
      <c r="K707" s="324">
        <f t="shared" ref="K707:K710" si="211">K708</f>
        <v>10925.5</v>
      </c>
      <c r="L707" s="324">
        <f t="shared" ref="L707:L710" si="212">L708</f>
        <v>8477.7999999999993</v>
      </c>
    </row>
    <row r="708" spans="1:12" ht="22.5">
      <c r="A708" s="231" t="s">
        <v>177</v>
      </c>
      <c r="B708" s="322" t="s">
        <v>254</v>
      </c>
      <c r="C708" s="322" t="s">
        <v>8</v>
      </c>
      <c r="D708" s="322" t="s">
        <v>153</v>
      </c>
      <c r="E708" s="322" t="s">
        <v>283</v>
      </c>
      <c r="F708" s="323" t="s">
        <v>245</v>
      </c>
      <c r="G708" s="257"/>
      <c r="H708" s="257"/>
      <c r="I708" s="257"/>
      <c r="J708" s="324">
        <f t="shared" si="210"/>
        <v>10464.799999999999</v>
      </c>
      <c r="K708" s="324">
        <f t="shared" si="211"/>
        <v>10925.5</v>
      </c>
      <c r="L708" s="324">
        <f t="shared" si="212"/>
        <v>8477.7999999999993</v>
      </c>
    </row>
    <row r="709" spans="1:12">
      <c r="A709" s="231" t="s">
        <v>74</v>
      </c>
      <c r="B709" s="322" t="s">
        <v>254</v>
      </c>
      <c r="C709" s="322" t="s">
        <v>8</v>
      </c>
      <c r="D709" s="322" t="s">
        <v>153</v>
      </c>
      <c r="E709" s="322" t="s">
        <v>283</v>
      </c>
      <c r="F709" s="323" t="s">
        <v>245</v>
      </c>
      <c r="G709" s="257" t="s">
        <v>75</v>
      </c>
      <c r="H709" s="257"/>
      <c r="I709" s="257"/>
      <c r="J709" s="324">
        <f t="shared" si="210"/>
        <v>10464.799999999999</v>
      </c>
      <c r="K709" s="324">
        <f t="shared" si="211"/>
        <v>10925.5</v>
      </c>
      <c r="L709" s="324">
        <f t="shared" si="212"/>
        <v>8477.7999999999993</v>
      </c>
    </row>
    <row r="710" spans="1:12">
      <c r="A710" s="231" t="s">
        <v>103</v>
      </c>
      <c r="B710" s="322" t="s">
        <v>254</v>
      </c>
      <c r="C710" s="322" t="s">
        <v>8</v>
      </c>
      <c r="D710" s="322" t="s">
        <v>153</v>
      </c>
      <c r="E710" s="322" t="s">
        <v>283</v>
      </c>
      <c r="F710" s="323" t="s">
        <v>245</v>
      </c>
      <c r="G710" s="257" t="s">
        <v>75</v>
      </c>
      <c r="H710" s="257" t="s">
        <v>104</v>
      </c>
      <c r="I710" s="257"/>
      <c r="J710" s="324">
        <f t="shared" si="210"/>
        <v>10464.799999999999</v>
      </c>
      <c r="K710" s="324">
        <f t="shared" si="211"/>
        <v>10925.5</v>
      </c>
      <c r="L710" s="324">
        <f t="shared" si="212"/>
        <v>8477.7999999999993</v>
      </c>
    </row>
    <row r="711" spans="1:12" ht="45">
      <c r="A711" s="231" t="s">
        <v>337</v>
      </c>
      <c r="B711" s="322" t="s">
        <v>254</v>
      </c>
      <c r="C711" s="322" t="s">
        <v>8</v>
      </c>
      <c r="D711" s="322" t="s">
        <v>153</v>
      </c>
      <c r="E711" s="322" t="s">
        <v>283</v>
      </c>
      <c r="F711" s="323" t="s">
        <v>245</v>
      </c>
      <c r="G711" s="257" t="s">
        <v>75</v>
      </c>
      <c r="H711" s="257" t="s">
        <v>104</v>
      </c>
      <c r="I711" s="257" t="s">
        <v>172</v>
      </c>
      <c r="J711" s="327">
        <f>'Приложение 3'!J378</f>
        <v>10464.799999999999</v>
      </c>
      <c r="K711" s="327">
        <f>'Приложение 3'!K378</f>
        <v>10925.5</v>
      </c>
      <c r="L711" s="327">
        <f>'Приложение 3'!L378</f>
        <v>8477.7999999999993</v>
      </c>
    </row>
    <row r="712" spans="1:12" ht="33.75">
      <c r="A712" s="231" t="s">
        <v>86</v>
      </c>
      <c r="B712" s="322" t="s">
        <v>254</v>
      </c>
      <c r="C712" s="322" t="s">
        <v>8</v>
      </c>
      <c r="D712" s="322" t="s">
        <v>153</v>
      </c>
      <c r="E712" s="322" t="s">
        <v>283</v>
      </c>
      <c r="F712" s="323" t="s">
        <v>227</v>
      </c>
      <c r="G712" s="257"/>
      <c r="H712" s="257"/>
      <c r="I712" s="257"/>
      <c r="J712" s="324">
        <f t="shared" ref="J712:L720" si="213">J713</f>
        <v>1274.5</v>
      </c>
      <c r="K712" s="324">
        <f t="shared" ref="K712:K715" si="214">K713</f>
        <v>845.5</v>
      </c>
      <c r="L712" s="324">
        <f t="shared" ref="L712:L715" si="215">L713</f>
        <v>5</v>
      </c>
    </row>
    <row r="713" spans="1:12" ht="33.75">
      <c r="A713" s="231" t="s">
        <v>87</v>
      </c>
      <c r="B713" s="322" t="s">
        <v>254</v>
      </c>
      <c r="C713" s="322" t="s">
        <v>8</v>
      </c>
      <c r="D713" s="322" t="s">
        <v>153</v>
      </c>
      <c r="E713" s="322" t="s">
        <v>283</v>
      </c>
      <c r="F713" s="323" t="s">
        <v>228</v>
      </c>
      <c r="G713" s="257"/>
      <c r="H713" s="257"/>
      <c r="I713" s="257"/>
      <c r="J713" s="324">
        <f t="shared" si="213"/>
        <v>1274.5</v>
      </c>
      <c r="K713" s="324">
        <f t="shared" si="214"/>
        <v>845.5</v>
      </c>
      <c r="L713" s="324">
        <f t="shared" si="215"/>
        <v>5</v>
      </c>
    </row>
    <row r="714" spans="1:12">
      <c r="A714" s="231" t="s">
        <v>74</v>
      </c>
      <c r="B714" s="322" t="s">
        <v>254</v>
      </c>
      <c r="C714" s="322" t="s">
        <v>8</v>
      </c>
      <c r="D714" s="322" t="s">
        <v>153</v>
      </c>
      <c r="E714" s="322" t="s">
        <v>283</v>
      </c>
      <c r="F714" s="323" t="s">
        <v>228</v>
      </c>
      <c r="G714" s="257" t="s">
        <v>75</v>
      </c>
      <c r="H714" s="257"/>
      <c r="I714" s="257"/>
      <c r="J714" s="324">
        <f t="shared" si="213"/>
        <v>1274.5</v>
      </c>
      <c r="K714" s="324">
        <f t="shared" si="214"/>
        <v>845.5</v>
      </c>
      <c r="L714" s="324">
        <f t="shared" si="215"/>
        <v>5</v>
      </c>
    </row>
    <row r="715" spans="1:12">
      <c r="A715" s="231" t="s">
        <v>103</v>
      </c>
      <c r="B715" s="322" t="s">
        <v>254</v>
      </c>
      <c r="C715" s="322" t="s">
        <v>8</v>
      </c>
      <c r="D715" s="322" t="s">
        <v>153</v>
      </c>
      <c r="E715" s="322" t="s">
        <v>283</v>
      </c>
      <c r="F715" s="323" t="s">
        <v>228</v>
      </c>
      <c r="G715" s="257" t="s">
        <v>75</v>
      </c>
      <c r="H715" s="257" t="s">
        <v>104</v>
      </c>
      <c r="I715" s="257"/>
      <c r="J715" s="324">
        <f t="shared" si="213"/>
        <v>1274.5</v>
      </c>
      <c r="K715" s="324">
        <f t="shared" si="214"/>
        <v>845.5</v>
      </c>
      <c r="L715" s="324">
        <f t="shared" si="215"/>
        <v>5</v>
      </c>
    </row>
    <row r="716" spans="1:12" ht="45">
      <c r="A716" s="231" t="s">
        <v>337</v>
      </c>
      <c r="B716" s="322" t="s">
        <v>254</v>
      </c>
      <c r="C716" s="322" t="s">
        <v>8</v>
      </c>
      <c r="D716" s="322" t="s">
        <v>153</v>
      </c>
      <c r="E716" s="322" t="s">
        <v>283</v>
      </c>
      <c r="F716" s="323" t="s">
        <v>228</v>
      </c>
      <c r="G716" s="257" t="s">
        <v>75</v>
      </c>
      <c r="H716" s="257" t="s">
        <v>104</v>
      </c>
      <c r="I716" s="257" t="s">
        <v>172</v>
      </c>
      <c r="J716" s="327">
        <f>'Приложение 3'!J380</f>
        <v>1274.5</v>
      </c>
      <c r="K716" s="327">
        <f>'Приложение 3'!K380</f>
        <v>845.5</v>
      </c>
      <c r="L716" s="327">
        <f>'Приложение 3'!L380</f>
        <v>5</v>
      </c>
    </row>
    <row r="717" spans="1:12">
      <c r="A717" s="231" t="s">
        <v>93</v>
      </c>
      <c r="B717" s="322" t="s">
        <v>254</v>
      </c>
      <c r="C717" s="322" t="s">
        <v>8</v>
      </c>
      <c r="D717" s="322" t="s">
        <v>153</v>
      </c>
      <c r="E717" s="322" t="s">
        <v>283</v>
      </c>
      <c r="F717" s="323" t="s">
        <v>229</v>
      </c>
      <c r="G717" s="257"/>
      <c r="H717" s="257"/>
      <c r="I717" s="257"/>
      <c r="J717" s="324">
        <f t="shared" si="213"/>
        <v>0.5</v>
      </c>
      <c r="K717" s="324">
        <f t="shared" si="213"/>
        <v>0</v>
      </c>
      <c r="L717" s="324">
        <f t="shared" si="213"/>
        <v>0</v>
      </c>
    </row>
    <row r="718" spans="1:12">
      <c r="A718" s="231" t="s">
        <v>94</v>
      </c>
      <c r="B718" s="322" t="s">
        <v>254</v>
      </c>
      <c r="C718" s="322" t="s">
        <v>8</v>
      </c>
      <c r="D718" s="322" t="s">
        <v>153</v>
      </c>
      <c r="E718" s="322" t="s">
        <v>283</v>
      </c>
      <c r="F718" s="323" t="s">
        <v>230</v>
      </c>
      <c r="G718" s="257"/>
      <c r="H718" s="257"/>
      <c r="I718" s="257"/>
      <c r="J718" s="324">
        <f t="shared" si="213"/>
        <v>0.5</v>
      </c>
      <c r="K718" s="324">
        <f t="shared" si="213"/>
        <v>0</v>
      </c>
      <c r="L718" s="324">
        <f t="shared" si="213"/>
        <v>0</v>
      </c>
    </row>
    <row r="719" spans="1:12">
      <c r="A719" s="231" t="s">
        <v>74</v>
      </c>
      <c r="B719" s="322" t="s">
        <v>254</v>
      </c>
      <c r="C719" s="322" t="s">
        <v>8</v>
      </c>
      <c r="D719" s="322" t="s">
        <v>153</v>
      </c>
      <c r="E719" s="322" t="s">
        <v>283</v>
      </c>
      <c r="F719" s="323" t="s">
        <v>230</v>
      </c>
      <c r="G719" s="257" t="s">
        <v>75</v>
      </c>
      <c r="H719" s="257"/>
      <c r="I719" s="257"/>
      <c r="J719" s="324">
        <f t="shared" si="213"/>
        <v>0.5</v>
      </c>
      <c r="K719" s="324">
        <f t="shared" si="213"/>
        <v>0</v>
      </c>
      <c r="L719" s="324">
        <f t="shared" si="213"/>
        <v>0</v>
      </c>
    </row>
    <row r="720" spans="1:12">
      <c r="A720" s="231" t="s">
        <v>103</v>
      </c>
      <c r="B720" s="322" t="s">
        <v>254</v>
      </c>
      <c r="C720" s="322" t="s">
        <v>8</v>
      </c>
      <c r="D720" s="322" t="s">
        <v>153</v>
      </c>
      <c r="E720" s="322" t="s">
        <v>283</v>
      </c>
      <c r="F720" s="323" t="s">
        <v>230</v>
      </c>
      <c r="G720" s="257" t="s">
        <v>75</v>
      </c>
      <c r="H720" s="257" t="s">
        <v>104</v>
      </c>
      <c r="I720" s="257"/>
      <c r="J720" s="324">
        <f t="shared" si="213"/>
        <v>0.5</v>
      </c>
      <c r="K720" s="324">
        <f t="shared" si="213"/>
        <v>0</v>
      </c>
      <c r="L720" s="324">
        <f t="shared" si="213"/>
        <v>0</v>
      </c>
    </row>
    <row r="721" spans="1:12" ht="45">
      <c r="A721" s="231" t="s">
        <v>337</v>
      </c>
      <c r="B721" s="322" t="s">
        <v>254</v>
      </c>
      <c r="C721" s="322" t="s">
        <v>8</v>
      </c>
      <c r="D721" s="322" t="s">
        <v>153</v>
      </c>
      <c r="E721" s="322" t="s">
        <v>283</v>
      </c>
      <c r="F721" s="323" t="s">
        <v>230</v>
      </c>
      <c r="G721" s="257" t="s">
        <v>75</v>
      </c>
      <c r="H721" s="257" t="s">
        <v>104</v>
      </c>
      <c r="I721" s="257" t="s">
        <v>172</v>
      </c>
      <c r="J721" s="327">
        <f>'Приложение 3'!J382</f>
        <v>0.5</v>
      </c>
      <c r="K721" s="327">
        <f>'Приложение 3'!K382</f>
        <v>0</v>
      </c>
      <c r="L721" s="327">
        <f>'Приложение 3'!L382</f>
        <v>0</v>
      </c>
    </row>
    <row r="722" spans="1:12" ht="56.25">
      <c r="A722" s="231" t="s">
        <v>56</v>
      </c>
      <c r="B722" s="322" t="s">
        <v>254</v>
      </c>
      <c r="C722" s="322" t="s">
        <v>8</v>
      </c>
      <c r="D722" s="322" t="s">
        <v>153</v>
      </c>
      <c r="E722" s="322" t="s">
        <v>263</v>
      </c>
      <c r="F722" s="330"/>
      <c r="G722" s="257"/>
      <c r="H722" s="257"/>
      <c r="I722" s="257"/>
      <c r="J722" s="324">
        <f t="shared" ref="J722:J726" si="216">J723</f>
        <v>572.29999999999995</v>
      </c>
      <c r="K722" s="324">
        <f t="shared" ref="K722:K726" si="217">K723</f>
        <v>545.1</v>
      </c>
      <c r="L722" s="324">
        <f t="shared" ref="L722:L726" si="218">L723</f>
        <v>545.1</v>
      </c>
    </row>
    <row r="723" spans="1:12" ht="33.75">
      <c r="A723" s="231" t="s">
        <v>86</v>
      </c>
      <c r="B723" s="322" t="s">
        <v>254</v>
      </c>
      <c r="C723" s="322" t="s">
        <v>8</v>
      </c>
      <c r="D723" s="322" t="s">
        <v>153</v>
      </c>
      <c r="E723" s="322" t="s">
        <v>263</v>
      </c>
      <c r="F723" s="330" t="s">
        <v>227</v>
      </c>
      <c r="G723" s="257"/>
      <c r="H723" s="257"/>
      <c r="I723" s="257"/>
      <c r="J723" s="324">
        <f t="shared" si="216"/>
        <v>572.29999999999995</v>
      </c>
      <c r="K723" s="324">
        <f t="shared" si="217"/>
        <v>545.1</v>
      </c>
      <c r="L723" s="324">
        <f t="shared" si="218"/>
        <v>545.1</v>
      </c>
    </row>
    <row r="724" spans="1:12" ht="33.75">
      <c r="A724" s="231" t="s">
        <v>87</v>
      </c>
      <c r="B724" s="322" t="s">
        <v>254</v>
      </c>
      <c r="C724" s="322" t="s">
        <v>8</v>
      </c>
      <c r="D724" s="322" t="s">
        <v>153</v>
      </c>
      <c r="E724" s="322" t="s">
        <v>263</v>
      </c>
      <c r="F724" s="330" t="s">
        <v>228</v>
      </c>
      <c r="G724" s="257"/>
      <c r="H724" s="257"/>
      <c r="I724" s="257"/>
      <c r="J724" s="324">
        <f t="shared" si="216"/>
        <v>572.29999999999995</v>
      </c>
      <c r="K724" s="324">
        <f t="shared" si="217"/>
        <v>545.1</v>
      </c>
      <c r="L724" s="324">
        <f t="shared" si="218"/>
        <v>545.1</v>
      </c>
    </row>
    <row r="725" spans="1:12">
      <c r="A725" s="231" t="s">
        <v>108</v>
      </c>
      <c r="B725" s="322" t="s">
        <v>254</v>
      </c>
      <c r="C725" s="322" t="s">
        <v>8</v>
      </c>
      <c r="D725" s="322" t="s">
        <v>153</v>
      </c>
      <c r="E725" s="322" t="s">
        <v>263</v>
      </c>
      <c r="F725" s="330" t="s">
        <v>228</v>
      </c>
      <c r="G725" s="257" t="s">
        <v>82</v>
      </c>
      <c r="H725" s="257"/>
      <c r="I725" s="257"/>
      <c r="J725" s="324">
        <f t="shared" si="216"/>
        <v>572.29999999999995</v>
      </c>
      <c r="K725" s="324">
        <f t="shared" si="217"/>
        <v>545.1</v>
      </c>
      <c r="L725" s="324">
        <f t="shared" si="218"/>
        <v>545.1</v>
      </c>
    </row>
    <row r="726" spans="1:12">
      <c r="A726" s="231" t="s">
        <v>109</v>
      </c>
      <c r="B726" s="322" t="s">
        <v>254</v>
      </c>
      <c r="C726" s="322" t="s">
        <v>8</v>
      </c>
      <c r="D726" s="322" t="s">
        <v>153</v>
      </c>
      <c r="E726" s="322" t="s">
        <v>263</v>
      </c>
      <c r="F726" s="330" t="s">
        <v>228</v>
      </c>
      <c r="G726" s="257" t="s">
        <v>82</v>
      </c>
      <c r="H726" s="257" t="s">
        <v>98</v>
      </c>
      <c r="I726" s="257"/>
      <c r="J726" s="324">
        <f t="shared" si="216"/>
        <v>572.29999999999995</v>
      </c>
      <c r="K726" s="324">
        <f t="shared" si="217"/>
        <v>545.1</v>
      </c>
      <c r="L726" s="324">
        <f t="shared" si="218"/>
        <v>545.1</v>
      </c>
    </row>
    <row r="727" spans="1:12" ht="33.75">
      <c r="A727" s="231" t="s">
        <v>312</v>
      </c>
      <c r="B727" s="322" t="s">
        <v>254</v>
      </c>
      <c r="C727" s="322" t="s">
        <v>8</v>
      </c>
      <c r="D727" s="322" t="s">
        <v>153</v>
      </c>
      <c r="E727" s="322" t="s">
        <v>263</v>
      </c>
      <c r="F727" s="330" t="s">
        <v>228</v>
      </c>
      <c r="G727" s="257" t="s">
        <v>82</v>
      </c>
      <c r="H727" s="257" t="s">
        <v>98</v>
      </c>
      <c r="I727" s="257" t="s">
        <v>73</v>
      </c>
      <c r="J727" s="327">
        <f>'Приложение 3'!J145</f>
        <v>572.29999999999995</v>
      </c>
      <c r="K727" s="327">
        <f>'Приложение 3'!K145</f>
        <v>545.1</v>
      </c>
      <c r="L727" s="327">
        <f>'Приложение 3'!L145</f>
        <v>545.1</v>
      </c>
    </row>
    <row r="728" spans="1:12" ht="78.75">
      <c r="A728" s="231" t="s">
        <v>95</v>
      </c>
      <c r="B728" s="322" t="s">
        <v>254</v>
      </c>
      <c r="C728" s="322" t="s">
        <v>8</v>
      </c>
      <c r="D728" s="322" t="s">
        <v>153</v>
      </c>
      <c r="E728" s="322" t="s">
        <v>255</v>
      </c>
      <c r="F728" s="323"/>
      <c r="G728" s="257"/>
      <c r="H728" s="257"/>
      <c r="I728" s="257"/>
      <c r="J728" s="324">
        <f t="shared" ref="J728:J732" si="219">J729</f>
        <v>109.1</v>
      </c>
      <c r="K728" s="324">
        <f t="shared" ref="K728:K732" si="220">K729</f>
        <v>114.7</v>
      </c>
      <c r="L728" s="324">
        <f t="shared" ref="L728:L732" si="221">L729</f>
        <v>119</v>
      </c>
    </row>
    <row r="729" spans="1:12" ht="67.5">
      <c r="A729" s="231" t="s">
        <v>80</v>
      </c>
      <c r="B729" s="322" t="s">
        <v>254</v>
      </c>
      <c r="C729" s="322" t="s">
        <v>8</v>
      </c>
      <c r="D729" s="322" t="s">
        <v>153</v>
      </c>
      <c r="E729" s="322" t="s">
        <v>255</v>
      </c>
      <c r="F729" s="323" t="s">
        <v>225</v>
      </c>
      <c r="G729" s="257"/>
      <c r="H729" s="257"/>
      <c r="I729" s="257"/>
      <c r="J729" s="324">
        <f t="shared" si="219"/>
        <v>109.1</v>
      </c>
      <c r="K729" s="324">
        <f t="shared" si="220"/>
        <v>114.7</v>
      </c>
      <c r="L729" s="324">
        <f t="shared" si="221"/>
        <v>119</v>
      </c>
    </row>
    <row r="730" spans="1:12" ht="25.5" customHeight="1">
      <c r="A730" s="231" t="s">
        <v>81</v>
      </c>
      <c r="B730" s="322" t="s">
        <v>254</v>
      </c>
      <c r="C730" s="322" t="s">
        <v>8</v>
      </c>
      <c r="D730" s="322" t="s">
        <v>153</v>
      </c>
      <c r="E730" s="322" t="s">
        <v>255</v>
      </c>
      <c r="F730" s="323" t="s">
        <v>226</v>
      </c>
      <c r="G730" s="257"/>
      <c r="H730" s="257"/>
      <c r="I730" s="257"/>
      <c r="J730" s="324">
        <f t="shared" si="219"/>
        <v>109.1</v>
      </c>
      <c r="K730" s="324">
        <f t="shared" si="220"/>
        <v>114.7</v>
      </c>
      <c r="L730" s="324">
        <f t="shared" si="221"/>
        <v>119</v>
      </c>
    </row>
    <row r="731" spans="1:12">
      <c r="A731" s="231" t="s">
        <v>74</v>
      </c>
      <c r="B731" s="322" t="s">
        <v>254</v>
      </c>
      <c r="C731" s="322" t="s">
        <v>8</v>
      </c>
      <c r="D731" s="322" t="s">
        <v>153</v>
      </c>
      <c r="E731" s="322" t="s">
        <v>255</v>
      </c>
      <c r="F731" s="323" t="s">
        <v>226</v>
      </c>
      <c r="G731" s="257" t="s">
        <v>75</v>
      </c>
      <c r="H731" s="257"/>
      <c r="I731" s="257"/>
      <c r="J731" s="324">
        <f t="shared" si="219"/>
        <v>109.1</v>
      </c>
      <c r="K731" s="324">
        <f t="shared" si="220"/>
        <v>114.7</v>
      </c>
      <c r="L731" s="324">
        <f t="shared" si="221"/>
        <v>119</v>
      </c>
    </row>
    <row r="732" spans="1:12" ht="56.25">
      <c r="A732" s="231" t="s">
        <v>468</v>
      </c>
      <c r="B732" s="322" t="s">
        <v>254</v>
      </c>
      <c r="C732" s="322" t="s">
        <v>8</v>
      </c>
      <c r="D732" s="322" t="s">
        <v>153</v>
      </c>
      <c r="E732" s="322" t="s">
        <v>255</v>
      </c>
      <c r="F732" s="323" t="s">
        <v>226</v>
      </c>
      <c r="G732" s="257" t="s">
        <v>75</v>
      </c>
      <c r="H732" s="257" t="s">
        <v>82</v>
      </c>
      <c r="I732" s="257"/>
      <c r="J732" s="324">
        <f t="shared" si="219"/>
        <v>109.1</v>
      </c>
      <c r="K732" s="324">
        <f t="shared" si="220"/>
        <v>114.7</v>
      </c>
      <c r="L732" s="324">
        <f t="shared" si="221"/>
        <v>119</v>
      </c>
    </row>
    <row r="733" spans="1:12" ht="33.75">
      <c r="A733" s="231" t="s">
        <v>312</v>
      </c>
      <c r="B733" s="322" t="s">
        <v>254</v>
      </c>
      <c r="C733" s="322" t="s">
        <v>8</v>
      </c>
      <c r="D733" s="322" t="s">
        <v>153</v>
      </c>
      <c r="E733" s="322" t="s">
        <v>255</v>
      </c>
      <c r="F733" s="323" t="s">
        <v>226</v>
      </c>
      <c r="G733" s="257" t="s">
        <v>75</v>
      </c>
      <c r="H733" s="257" t="s">
        <v>82</v>
      </c>
      <c r="I733" s="257" t="s">
        <v>73</v>
      </c>
      <c r="J733" s="327">
        <f>'Приложение 3'!J57</f>
        <v>109.1</v>
      </c>
      <c r="K733" s="327">
        <f>'Приложение 3'!K57</f>
        <v>114.7</v>
      </c>
      <c r="L733" s="327">
        <f>'Приложение 3'!L57</f>
        <v>119</v>
      </c>
    </row>
    <row r="734" spans="1:12" ht="90">
      <c r="A734" s="231" t="s">
        <v>96</v>
      </c>
      <c r="B734" s="322" t="s">
        <v>254</v>
      </c>
      <c r="C734" s="322" t="s">
        <v>8</v>
      </c>
      <c r="D734" s="322" t="s">
        <v>153</v>
      </c>
      <c r="E734" s="322" t="s">
        <v>256</v>
      </c>
      <c r="F734" s="323"/>
      <c r="G734" s="257"/>
      <c r="H734" s="257"/>
      <c r="I734" s="257"/>
      <c r="J734" s="324">
        <f t="shared" ref="J734" si="222">J735</f>
        <v>271.39999999999998</v>
      </c>
      <c r="K734" s="324">
        <f t="shared" ref="K734" si="223">K735</f>
        <v>286.3</v>
      </c>
      <c r="L734" s="324">
        <f t="shared" ref="L734" si="224">L735</f>
        <v>297.8</v>
      </c>
    </row>
    <row r="735" spans="1:12" ht="67.5">
      <c r="A735" s="231" t="s">
        <v>80</v>
      </c>
      <c r="B735" s="322" t="s">
        <v>254</v>
      </c>
      <c r="C735" s="322" t="s">
        <v>8</v>
      </c>
      <c r="D735" s="322" t="s">
        <v>153</v>
      </c>
      <c r="E735" s="322" t="s">
        <v>256</v>
      </c>
      <c r="F735" s="323" t="s">
        <v>225</v>
      </c>
      <c r="G735" s="257"/>
      <c r="H735" s="257"/>
      <c r="I735" s="257"/>
      <c r="J735" s="324">
        <f t="shared" ref="J735:J738" si="225">J736</f>
        <v>271.39999999999998</v>
      </c>
      <c r="K735" s="324">
        <f t="shared" ref="K735:K738" si="226">K736</f>
        <v>286.3</v>
      </c>
      <c r="L735" s="324">
        <f t="shared" ref="L735:L738" si="227">L736</f>
        <v>297.8</v>
      </c>
    </row>
    <row r="736" spans="1:12" ht="33.75">
      <c r="A736" s="231" t="s">
        <v>81</v>
      </c>
      <c r="B736" s="322" t="s">
        <v>254</v>
      </c>
      <c r="C736" s="322" t="s">
        <v>8</v>
      </c>
      <c r="D736" s="322" t="s">
        <v>153</v>
      </c>
      <c r="E736" s="322" t="s">
        <v>256</v>
      </c>
      <c r="F736" s="323" t="s">
        <v>226</v>
      </c>
      <c r="G736" s="257"/>
      <c r="H736" s="257"/>
      <c r="I736" s="257"/>
      <c r="J736" s="324">
        <f t="shared" si="225"/>
        <v>271.39999999999998</v>
      </c>
      <c r="K736" s="324">
        <f t="shared" si="226"/>
        <v>286.3</v>
      </c>
      <c r="L736" s="324">
        <f t="shared" si="227"/>
        <v>297.8</v>
      </c>
    </row>
    <row r="737" spans="1:12">
      <c r="A737" s="231" t="s">
        <v>74</v>
      </c>
      <c r="B737" s="322" t="s">
        <v>254</v>
      </c>
      <c r="C737" s="322" t="s">
        <v>8</v>
      </c>
      <c r="D737" s="322" t="s">
        <v>153</v>
      </c>
      <c r="E737" s="322" t="s">
        <v>256</v>
      </c>
      <c r="F737" s="323" t="s">
        <v>226</v>
      </c>
      <c r="G737" s="257" t="s">
        <v>75</v>
      </c>
      <c r="H737" s="257"/>
      <c r="I737" s="257"/>
      <c r="J737" s="324">
        <f t="shared" si="225"/>
        <v>271.39999999999998</v>
      </c>
      <c r="K737" s="324">
        <f t="shared" si="226"/>
        <v>286.3</v>
      </c>
      <c r="L737" s="324">
        <f t="shared" si="227"/>
        <v>297.8</v>
      </c>
    </row>
    <row r="738" spans="1:12" ht="56.25">
      <c r="A738" s="231" t="s">
        <v>468</v>
      </c>
      <c r="B738" s="322" t="s">
        <v>254</v>
      </c>
      <c r="C738" s="322" t="s">
        <v>8</v>
      </c>
      <c r="D738" s="322" t="s">
        <v>153</v>
      </c>
      <c r="E738" s="322" t="s">
        <v>256</v>
      </c>
      <c r="F738" s="323" t="s">
        <v>226</v>
      </c>
      <c r="G738" s="257" t="s">
        <v>75</v>
      </c>
      <c r="H738" s="257" t="s">
        <v>82</v>
      </c>
      <c r="I738" s="257"/>
      <c r="J738" s="324">
        <f t="shared" si="225"/>
        <v>271.39999999999998</v>
      </c>
      <c r="K738" s="324">
        <f t="shared" si="226"/>
        <v>286.3</v>
      </c>
      <c r="L738" s="324">
        <f t="shared" si="227"/>
        <v>297.8</v>
      </c>
    </row>
    <row r="739" spans="1:12" ht="33.75">
      <c r="A739" s="231" t="s">
        <v>312</v>
      </c>
      <c r="B739" s="322" t="s">
        <v>254</v>
      </c>
      <c r="C739" s="322" t="s">
        <v>8</v>
      </c>
      <c r="D739" s="322" t="s">
        <v>153</v>
      </c>
      <c r="E739" s="322" t="s">
        <v>256</v>
      </c>
      <c r="F739" s="323" t="s">
        <v>226</v>
      </c>
      <c r="G739" s="257" t="s">
        <v>75</v>
      </c>
      <c r="H739" s="257" t="s">
        <v>82</v>
      </c>
      <c r="I739" s="257" t="s">
        <v>73</v>
      </c>
      <c r="J739" s="327">
        <f>'Приложение 3'!J60</f>
        <v>271.39999999999998</v>
      </c>
      <c r="K739" s="327">
        <f>'Приложение 3'!K60</f>
        <v>286.3</v>
      </c>
      <c r="L739" s="327">
        <f>'Приложение 3'!L60</f>
        <v>297.8</v>
      </c>
    </row>
    <row r="740" spans="1:12" ht="56.25">
      <c r="A740" s="231" t="s">
        <v>97</v>
      </c>
      <c r="B740" s="322" t="s">
        <v>254</v>
      </c>
      <c r="C740" s="322" t="s">
        <v>8</v>
      </c>
      <c r="D740" s="322" t="s">
        <v>153</v>
      </c>
      <c r="E740" s="322" t="s">
        <v>257</v>
      </c>
      <c r="F740" s="323"/>
      <c r="G740" s="257"/>
      <c r="H740" s="257"/>
      <c r="I740" s="257"/>
      <c r="J740" s="324">
        <f t="shared" ref="J740:J744" si="228">J741</f>
        <v>2.2000000000000002</v>
      </c>
      <c r="K740" s="324">
        <f t="shared" ref="K740:K744" si="229">K741</f>
        <v>2.2000000000000002</v>
      </c>
      <c r="L740" s="324">
        <f t="shared" ref="L740:L744" si="230">L741</f>
        <v>2.2000000000000002</v>
      </c>
    </row>
    <row r="741" spans="1:12" ht="33.75">
      <c r="A741" s="231" t="s">
        <v>86</v>
      </c>
      <c r="B741" s="322" t="s">
        <v>254</v>
      </c>
      <c r="C741" s="322" t="s">
        <v>8</v>
      </c>
      <c r="D741" s="322" t="s">
        <v>153</v>
      </c>
      <c r="E741" s="322" t="s">
        <v>257</v>
      </c>
      <c r="F741" s="323" t="s">
        <v>227</v>
      </c>
      <c r="G741" s="257"/>
      <c r="H741" s="257"/>
      <c r="I741" s="257"/>
      <c r="J741" s="324">
        <f t="shared" si="228"/>
        <v>2.2000000000000002</v>
      </c>
      <c r="K741" s="324">
        <f t="shared" si="229"/>
        <v>2.2000000000000002</v>
      </c>
      <c r="L741" s="324">
        <f t="shared" si="230"/>
        <v>2.2000000000000002</v>
      </c>
    </row>
    <row r="742" spans="1:12" ht="19.5" customHeight="1">
      <c r="A742" s="231" t="s">
        <v>87</v>
      </c>
      <c r="B742" s="322" t="s">
        <v>254</v>
      </c>
      <c r="C742" s="322" t="s">
        <v>8</v>
      </c>
      <c r="D742" s="322" t="s">
        <v>153</v>
      </c>
      <c r="E742" s="322" t="s">
        <v>257</v>
      </c>
      <c r="F742" s="323" t="s">
        <v>228</v>
      </c>
      <c r="G742" s="257"/>
      <c r="H742" s="257"/>
      <c r="I742" s="257"/>
      <c r="J742" s="324">
        <f t="shared" si="228"/>
        <v>2.2000000000000002</v>
      </c>
      <c r="K742" s="324">
        <f t="shared" si="229"/>
        <v>2.2000000000000002</v>
      </c>
      <c r="L742" s="324">
        <f t="shared" si="230"/>
        <v>2.2000000000000002</v>
      </c>
    </row>
    <row r="743" spans="1:12" ht="20.25" customHeight="1">
      <c r="A743" s="231" t="s">
        <v>74</v>
      </c>
      <c r="B743" s="322" t="s">
        <v>254</v>
      </c>
      <c r="C743" s="322" t="s">
        <v>8</v>
      </c>
      <c r="D743" s="322" t="s">
        <v>153</v>
      </c>
      <c r="E743" s="322" t="s">
        <v>257</v>
      </c>
      <c r="F743" s="323" t="s">
        <v>228</v>
      </c>
      <c r="G743" s="257" t="s">
        <v>75</v>
      </c>
      <c r="H743" s="257"/>
      <c r="I743" s="257"/>
      <c r="J743" s="324">
        <f t="shared" si="228"/>
        <v>2.2000000000000002</v>
      </c>
      <c r="K743" s="324">
        <f t="shared" si="229"/>
        <v>2.2000000000000002</v>
      </c>
      <c r="L743" s="324">
        <f t="shared" si="230"/>
        <v>2.2000000000000002</v>
      </c>
    </row>
    <row r="744" spans="1:12" ht="58.5" customHeight="1">
      <c r="A744" s="231" t="s">
        <v>468</v>
      </c>
      <c r="B744" s="322" t="s">
        <v>254</v>
      </c>
      <c r="C744" s="322" t="s">
        <v>8</v>
      </c>
      <c r="D744" s="322" t="s">
        <v>153</v>
      </c>
      <c r="E744" s="322" t="s">
        <v>257</v>
      </c>
      <c r="F744" s="323" t="s">
        <v>228</v>
      </c>
      <c r="G744" s="257" t="s">
        <v>75</v>
      </c>
      <c r="H744" s="257" t="s">
        <v>82</v>
      </c>
      <c r="I744" s="257"/>
      <c r="J744" s="324">
        <f t="shared" si="228"/>
        <v>2.2000000000000002</v>
      </c>
      <c r="K744" s="324">
        <f t="shared" si="229"/>
        <v>2.2000000000000002</v>
      </c>
      <c r="L744" s="324">
        <f t="shared" si="230"/>
        <v>2.2000000000000002</v>
      </c>
    </row>
    <row r="745" spans="1:12" ht="18.75" customHeight="1">
      <c r="A745" s="231" t="s">
        <v>312</v>
      </c>
      <c r="B745" s="322" t="s">
        <v>254</v>
      </c>
      <c r="C745" s="322" t="s">
        <v>8</v>
      </c>
      <c r="D745" s="322" t="s">
        <v>153</v>
      </c>
      <c r="E745" s="322" t="s">
        <v>257</v>
      </c>
      <c r="F745" s="323" t="s">
        <v>228</v>
      </c>
      <c r="G745" s="257" t="s">
        <v>75</v>
      </c>
      <c r="H745" s="257" t="s">
        <v>82</v>
      </c>
      <c r="I745" s="257" t="s">
        <v>73</v>
      </c>
      <c r="J745" s="327">
        <f>'Приложение 3'!J63</f>
        <v>2.2000000000000002</v>
      </c>
      <c r="K745" s="327">
        <f>'Приложение 3'!K63</f>
        <v>2.2000000000000002</v>
      </c>
      <c r="L745" s="327">
        <f>'Приложение 3'!L63</f>
        <v>2.2000000000000002</v>
      </c>
    </row>
    <row r="746" spans="1:12" ht="24" customHeight="1">
      <c r="A746" s="231" t="s">
        <v>60</v>
      </c>
      <c r="B746" s="322" t="s">
        <v>254</v>
      </c>
      <c r="C746" s="322" t="s">
        <v>8</v>
      </c>
      <c r="D746" s="322" t="s">
        <v>153</v>
      </c>
      <c r="E746" s="322" t="s">
        <v>304</v>
      </c>
      <c r="F746" s="323"/>
      <c r="G746" s="257"/>
      <c r="H746" s="257"/>
      <c r="I746" s="257"/>
      <c r="J746" s="324">
        <f>J747+J752</f>
        <v>28.9</v>
      </c>
      <c r="K746" s="324">
        <f t="shared" ref="K746:L746" si="231">K747+K752</f>
        <v>28.9</v>
      </c>
      <c r="L746" s="324">
        <f t="shared" si="231"/>
        <v>28.9</v>
      </c>
    </row>
    <row r="747" spans="1:12" ht="67.5">
      <c r="A747" s="231" t="s">
        <v>80</v>
      </c>
      <c r="B747" s="322" t="s">
        <v>254</v>
      </c>
      <c r="C747" s="322" t="s">
        <v>8</v>
      </c>
      <c r="D747" s="322" t="s">
        <v>153</v>
      </c>
      <c r="E747" s="322" t="s">
        <v>304</v>
      </c>
      <c r="F747" s="323" t="s">
        <v>225</v>
      </c>
      <c r="G747" s="257"/>
      <c r="H747" s="257"/>
      <c r="I747" s="257"/>
      <c r="J747" s="324">
        <f t="shared" ref="J747:J750" si="232">J748</f>
        <v>27</v>
      </c>
      <c r="K747" s="324">
        <f t="shared" ref="K747:K750" si="233">K748</f>
        <v>27</v>
      </c>
      <c r="L747" s="324">
        <f t="shared" ref="L747:L750" si="234">L748</f>
        <v>27</v>
      </c>
    </row>
    <row r="748" spans="1:12" ht="26.25" customHeight="1">
      <c r="A748" s="231" t="s">
        <v>81</v>
      </c>
      <c r="B748" s="322">
        <v>89</v>
      </c>
      <c r="C748" s="322">
        <v>1</v>
      </c>
      <c r="D748" s="322" t="s">
        <v>153</v>
      </c>
      <c r="E748" s="322" t="s">
        <v>304</v>
      </c>
      <c r="F748" s="323" t="s">
        <v>226</v>
      </c>
      <c r="G748" s="257"/>
      <c r="H748" s="257"/>
      <c r="I748" s="257"/>
      <c r="J748" s="324">
        <f t="shared" si="232"/>
        <v>27</v>
      </c>
      <c r="K748" s="324">
        <f t="shared" si="233"/>
        <v>27</v>
      </c>
      <c r="L748" s="324">
        <f t="shared" si="234"/>
        <v>27</v>
      </c>
    </row>
    <row r="749" spans="1:12">
      <c r="A749" s="231" t="s">
        <v>74</v>
      </c>
      <c r="B749" s="322">
        <v>89</v>
      </c>
      <c r="C749" s="322">
        <v>1</v>
      </c>
      <c r="D749" s="322" t="s">
        <v>153</v>
      </c>
      <c r="E749" s="322" t="s">
        <v>304</v>
      </c>
      <c r="F749" s="323" t="s">
        <v>226</v>
      </c>
      <c r="G749" s="257" t="s">
        <v>75</v>
      </c>
      <c r="H749" s="257"/>
      <c r="I749" s="257"/>
      <c r="J749" s="324">
        <f t="shared" si="232"/>
        <v>27</v>
      </c>
      <c r="K749" s="324">
        <f t="shared" si="233"/>
        <v>27</v>
      </c>
      <c r="L749" s="324">
        <f t="shared" si="234"/>
        <v>27</v>
      </c>
    </row>
    <row r="750" spans="1:12" ht="56.25">
      <c r="A750" s="231" t="s">
        <v>468</v>
      </c>
      <c r="B750" s="322">
        <v>89</v>
      </c>
      <c r="C750" s="322">
        <v>1</v>
      </c>
      <c r="D750" s="322" t="s">
        <v>153</v>
      </c>
      <c r="E750" s="322" t="s">
        <v>304</v>
      </c>
      <c r="F750" s="323" t="s">
        <v>226</v>
      </c>
      <c r="G750" s="257" t="s">
        <v>75</v>
      </c>
      <c r="H750" s="257" t="s">
        <v>82</v>
      </c>
      <c r="I750" s="257"/>
      <c r="J750" s="324">
        <f t="shared" si="232"/>
        <v>27</v>
      </c>
      <c r="K750" s="324">
        <f t="shared" si="233"/>
        <v>27</v>
      </c>
      <c r="L750" s="324">
        <f t="shared" si="234"/>
        <v>27</v>
      </c>
    </row>
    <row r="751" spans="1:12" ht="33.75">
      <c r="A751" s="231" t="s">
        <v>312</v>
      </c>
      <c r="B751" s="322">
        <v>89</v>
      </c>
      <c r="C751" s="322">
        <v>1</v>
      </c>
      <c r="D751" s="322" t="s">
        <v>153</v>
      </c>
      <c r="E751" s="322" t="s">
        <v>304</v>
      </c>
      <c r="F751" s="323" t="s">
        <v>226</v>
      </c>
      <c r="G751" s="257" t="s">
        <v>75</v>
      </c>
      <c r="H751" s="257" t="s">
        <v>82</v>
      </c>
      <c r="I751" s="257" t="s">
        <v>73</v>
      </c>
      <c r="J751" s="327">
        <f>'Приложение 3'!J66</f>
        <v>27</v>
      </c>
      <c r="K751" s="327">
        <f>'Приложение 3'!K66</f>
        <v>27</v>
      </c>
      <c r="L751" s="327">
        <f>'Приложение 3'!L66</f>
        <v>27</v>
      </c>
    </row>
    <row r="752" spans="1:12" ht="33.75">
      <c r="A752" s="231" t="s">
        <v>86</v>
      </c>
      <c r="B752" s="322" t="s">
        <v>254</v>
      </c>
      <c r="C752" s="322" t="s">
        <v>8</v>
      </c>
      <c r="D752" s="322" t="s">
        <v>153</v>
      </c>
      <c r="E752" s="322" t="s">
        <v>304</v>
      </c>
      <c r="F752" s="331" t="s">
        <v>227</v>
      </c>
      <c r="G752" s="257"/>
      <c r="H752" s="257"/>
      <c r="I752" s="257"/>
      <c r="J752" s="324">
        <f t="shared" ref="J752:J755" si="235">J753</f>
        <v>1.9</v>
      </c>
      <c r="K752" s="324">
        <f t="shared" ref="K752:K755" si="236">K753</f>
        <v>1.9</v>
      </c>
      <c r="L752" s="324">
        <f t="shared" ref="L752:L755" si="237">L753</f>
        <v>1.9</v>
      </c>
    </row>
    <row r="753" spans="1:12" ht="33.75">
      <c r="A753" s="231" t="s">
        <v>87</v>
      </c>
      <c r="B753" s="322" t="s">
        <v>254</v>
      </c>
      <c r="C753" s="322" t="s">
        <v>8</v>
      </c>
      <c r="D753" s="322" t="s">
        <v>153</v>
      </c>
      <c r="E753" s="322" t="s">
        <v>304</v>
      </c>
      <c r="F753" s="331" t="s">
        <v>228</v>
      </c>
      <c r="G753" s="257"/>
      <c r="H753" s="257"/>
      <c r="I753" s="257"/>
      <c r="J753" s="324">
        <f t="shared" si="235"/>
        <v>1.9</v>
      </c>
      <c r="K753" s="324">
        <f t="shared" si="236"/>
        <v>1.9</v>
      </c>
      <c r="L753" s="324">
        <f t="shared" si="237"/>
        <v>1.9</v>
      </c>
    </row>
    <row r="754" spans="1:12">
      <c r="A754" s="231" t="s">
        <v>74</v>
      </c>
      <c r="B754" s="322" t="s">
        <v>254</v>
      </c>
      <c r="C754" s="322" t="s">
        <v>8</v>
      </c>
      <c r="D754" s="322" t="s">
        <v>153</v>
      </c>
      <c r="E754" s="322" t="s">
        <v>304</v>
      </c>
      <c r="F754" s="331" t="s">
        <v>228</v>
      </c>
      <c r="G754" s="257" t="s">
        <v>75</v>
      </c>
      <c r="H754" s="257"/>
      <c r="I754" s="257"/>
      <c r="J754" s="324">
        <f t="shared" si="235"/>
        <v>1.9</v>
      </c>
      <c r="K754" s="324">
        <f t="shared" si="236"/>
        <v>1.9</v>
      </c>
      <c r="L754" s="324">
        <f t="shared" si="237"/>
        <v>1.9</v>
      </c>
    </row>
    <row r="755" spans="1:12" ht="59.25" customHeight="1">
      <c r="A755" s="231" t="s">
        <v>468</v>
      </c>
      <c r="B755" s="322" t="s">
        <v>254</v>
      </c>
      <c r="C755" s="322" t="s">
        <v>8</v>
      </c>
      <c r="D755" s="322" t="s">
        <v>153</v>
      </c>
      <c r="E755" s="322" t="s">
        <v>304</v>
      </c>
      <c r="F755" s="331" t="s">
        <v>228</v>
      </c>
      <c r="G755" s="257" t="s">
        <v>75</v>
      </c>
      <c r="H755" s="257" t="s">
        <v>82</v>
      </c>
      <c r="I755" s="257"/>
      <c r="J755" s="324">
        <f t="shared" si="235"/>
        <v>1.9</v>
      </c>
      <c r="K755" s="324">
        <f t="shared" si="236"/>
        <v>1.9</v>
      </c>
      <c r="L755" s="324">
        <f t="shared" si="237"/>
        <v>1.9</v>
      </c>
    </row>
    <row r="756" spans="1:12" ht="33.75">
      <c r="A756" s="231" t="s">
        <v>312</v>
      </c>
      <c r="B756" s="322" t="s">
        <v>254</v>
      </c>
      <c r="C756" s="322" t="s">
        <v>8</v>
      </c>
      <c r="D756" s="322" t="s">
        <v>153</v>
      </c>
      <c r="E756" s="322" t="s">
        <v>304</v>
      </c>
      <c r="F756" s="331" t="s">
        <v>228</v>
      </c>
      <c r="G756" s="257" t="s">
        <v>75</v>
      </c>
      <c r="H756" s="257" t="s">
        <v>82</v>
      </c>
      <c r="I756" s="257" t="s">
        <v>73</v>
      </c>
      <c r="J756" s="327">
        <f>'Приложение 3'!J68</f>
        <v>1.9</v>
      </c>
      <c r="K756" s="327">
        <f>'Приложение 3'!K68</f>
        <v>1.9</v>
      </c>
      <c r="L756" s="327">
        <f>'Приложение 3'!L68</f>
        <v>1.9</v>
      </c>
    </row>
    <row r="757" spans="1:12" ht="33.75">
      <c r="A757" s="231" t="s">
        <v>143</v>
      </c>
      <c r="B757" s="322" t="s">
        <v>254</v>
      </c>
      <c r="C757" s="322" t="s">
        <v>8</v>
      </c>
      <c r="D757" s="322" t="s">
        <v>153</v>
      </c>
      <c r="E757" s="322" t="s">
        <v>273</v>
      </c>
      <c r="F757" s="323"/>
      <c r="G757" s="257"/>
      <c r="H757" s="257"/>
      <c r="I757" s="257"/>
      <c r="J757" s="324">
        <f t="shared" ref="J757:L761" si="238">J758</f>
        <v>1450</v>
      </c>
      <c r="K757" s="324">
        <f t="shared" si="238"/>
        <v>1450</v>
      </c>
      <c r="L757" s="324">
        <f t="shared" si="238"/>
        <v>1450</v>
      </c>
    </row>
    <row r="758" spans="1:12" ht="33.75">
      <c r="A758" s="231" t="s">
        <v>144</v>
      </c>
      <c r="B758" s="322" t="s">
        <v>254</v>
      </c>
      <c r="C758" s="322" t="s">
        <v>8</v>
      </c>
      <c r="D758" s="322" t="s">
        <v>153</v>
      </c>
      <c r="E758" s="322" t="s">
        <v>273</v>
      </c>
      <c r="F758" s="323" t="s">
        <v>238</v>
      </c>
      <c r="G758" s="257"/>
      <c r="H758" s="257"/>
      <c r="I758" s="257"/>
      <c r="J758" s="324">
        <f t="shared" si="238"/>
        <v>1450</v>
      </c>
      <c r="K758" s="324">
        <f t="shared" si="238"/>
        <v>1450</v>
      </c>
      <c r="L758" s="324">
        <f t="shared" si="238"/>
        <v>1450</v>
      </c>
    </row>
    <row r="759" spans="1:12" ht="27" customHeight="1">
      <c r="A759" s="231" t="s">
        <v>145</v>
      </c>
      <c r="B759" s="322" t="s">
        <v>254</v>
      </c>
      <c r="C759" s="322" t="s">
        <v>8</v>
      </c>
      <c r="D759" s="322" t="s">
        <v>153</v>
      </c>
      <c r="E759" s="322" t="s">
        <v>273</v>
      </c>
      <c r="F759" s="323" t="s">
        <v>239</v>
      </c>
      <c r="G759" s="257"/>
      <c r="H759" s="257"/>
      <c r="I759" s="257"/>
      <c r="J759" s="324">
        <f t="shared" si="238"/>
        <v>1450</v>
      </c>
      <c r="K759" s="324">
        <f t="shared" si="238"/>
        <v>1450</v>
      </c>
      <c r="L759" s="324">
        <f t="shared" si="238"/>
        <v>1450</v>
      </c>
    </row>
    <row r="760" spans="1:12" ht="19.5" customHeight="1">
      <c r="A760" s="231" t="s">
        <v>141</v>
      </c>
      <c r="B760" s="322" t="s">
        <v>254</v>
      </c>
      <c r="C760" s="322" t="s">
        <v>8</v>
      </c>
      <c r="D760" s="322" t="s">
        <v>153</v>
      </c>
      <c r="E760" s="322" t="s">
        <v>273</v>
      </c>
      <c r="F760" s="323" t="s">
        <v>239</v>
      </c>
      <c r="G760" s="257" t="s">
        <v>20</v>
      </c>
      <c r="H760" s="257"/>
      <c r="I760" s="257"/>
      <c r="J760" s="324">
        <f t="shared" si="238"/>
        <v>1450</v>
      </c>
      <c r="K760" s="324">
        <f t="shared" si="238"/>
        <v>1450</v>
      </c>
      <c r="L760" s="324">
        <f t="shared" si="238"/>
        <v>1450</v>
      </c>
    </row>
    <row r="761" spans="1:12" ht="18.75" customHeight="1">
      <c r="A761" s="231" t="s">
        <v>142</v>
      </c>
      <c r="B761" s="322" t="s">
        <v>254</v>
      </c>
      <c r="C761" s="322" t="s">
        <v>8</v>
      </c>
      <c r="D761" s="322" t="s">
        <v>153</v>
      </c>
      <c r="E761" s="322" t="s">
        <v>273</v>
      </c>
      <c r="F761" s="323" t="s">
        <v>239</v>
      </c>
      <c r="G761" s="257" t="s">
        <v>20</v>
      </c>
      <c r="H761" s="257" t="s">
        <v>77</v>
      </c>
      <c r="I761" s="257"/>
      <c r="J761" s="324">
        <f>J762</f>
        <v>1450</v>
      </c>
      <c r="K761" s="324">
        <f t="shared" si="238"/>
        <v>1450</v>
      </c>
      <c r="L761" s="324">
        <f t="shared" si="238"/>
        <v>1450</v>
      </c>
    </row>
    <row r="762" spans="1:12" ht="39" customHeight="1">
      <c r="A762" s="231" t="s">
        <v>312</v>
      </c>
      <c r="B762" s="322" t="s">
        <v>254</v>
      </c>
      <c r="C762" s="322" t="s">
        <v>8</v>
      </c>
      <c r="D762" s="322" t="s">
        <v>153</v>
      </c>
      <c r="E762" s="322" t="s">
        <v>273</v>
      </c>
      <c r="F762" s="323" t="s">
        <v>239</v>
      </c>
      <c r="G762" s="257" t="s">
        <v>20</v>
      </c>
      <c r="H762" s="257" t="s">
        <v>77</v>
      </c>
      <c r="I762" s="257" t="s">
        <v>73</v>
      </c>
      <c r="J762" s="327">
        <f>'Приложение 3'!J257</f>
        <v>1450</v>
      </c>
      <c r="K762" s="327">
        <f>'Приложение 3'!K257</f>
        <v>1450</v>
      </c>
      <c r="L762" s="327">
        <f>'Приложение 3'!L257</f>
        <v>1450</v>
      </c>
    </row>
    <row r="763" spans="1:12" ht="35.25" customHeight="1">
      <c r="A763" s="231" t="s">
        <v>531</v>
      </c>
      <c r="B763" s="322" t="s">
        <v>254</v>
      </c>
      <c r="C763" s="322" t="s">
        <v>8</v>
      </c>
      <c r="D763" s="322" t="s">
        <v>153</v>
      </c>
      <c r="E763" s="169" t="s">
        <v>532</v>
      </c>
      <c r="F763" s="323"/>
      <c r="G763" s="257"/>
      <c r="H763" s="257"/>
      <c r="I763" s="257"/>
      <c r="J763" s="327">
        <f t="shared" ref="J763:L767" si="239">J764</f>
        <v>4519.8</v>
      </c>
      <c r="K763" s="327">
        <f t="shared" si="239"/>
        <v>0</v>
      </c>
      <c r="L763" s="327">
        <f t="shared" si="239"/>
        <v>0</v>
      </c>
    </row>
    <row r="764" spans="1:12" ht="36.75" customHeight="1">
      <c r="A764" s="231" t="s">
        <v>86</v>
      </c>
      <c r="B764" s="322" t="s">
        <v>254</v>
      </c>
      <c r="C764" s="322" t="s">
        <v>8</v>
      </c>
      <c r="D764" s="322" t="s">
        <v>153</v>
      </c>
      <c r="E764" s="169" t="s">
        <v>532</v>
      </c>
      <c r="F764" s="323" t="s">
        <v>227</v>
      </c>
      <c r="G764" s="257"/>
      <c r="H764" s="257"/>
      <c r="I764" s="257"/>
      <c r="J764" s="327">
        <f t="shared" si="239"/>
        <v>4519.8</v>
      </c>
      <c r="K764" s="327">
        <f t="shared" si="239"/>
        <v>0</v>
      </c>
      <c r="L764" s="327">
        <f t="shared" si="239"/>
        <v>0</v>
      </c>
    </row>
    <row r="765" spans="1:12" ht="39" customHeight="1">
      <c r="A765" s="231" t="s">
        <v>87</v>
      </c>
      <c r="B765" s="322" t="s">
        <v>254</v>
      </c>
      <c r="C765" s="322" t="s">
        <v>8</v>
      </c>
      <c r="D765" s="322" t="s">
        <v>153</v>
      </c>
      <c r="E765" s="169" t="s">
        <v>532</v>
      </c>
      <c r="F765" s="323" t="s">
        <v>228</v>
      </c>
      <c r="G765" s="257"/>
      <c r="H765" s="257"/>
      <c r="I765" s="257"/>
      <c r="J765" s="327">
        <f t="shared" si="239"/>
        <v>4519.8</v>
      </c>
      <c r="K765" s="327">
        <f t="shared" si="239"/>
        <v>0</v>
      </c>
      <c r="L765" s="327">
        <f t="shared" si="239"/>
        <v>0</v>
      </c>
    </row>
    <row r="766" spans="1:12" ht="13.5" customHeight="1">
      <c r="A766" s="231" t="s">
        <v>108</v>
      </c>
      <c r="B766" s="322" t="s">
        <v>254</v>
      </c>
      <c r="C766" s="322" t="s">
        <v>8</v>
      </c>
      <c r="D766" s="322" t="s">
        <v>153</v>
      </c>
      <c r="E766" s="169" t="s">
        <v>532</v>
      </c>
      <c r="F766" s="323" t="s">
        <v>228</v>
      </c>
      <c r="G766" s="257" t="s">
        <v>82</v>
      </c>
      <c r="H766" s="257"/>
      <c r="I766" s="257"/>
      <c r="J766" s="327">
        <f t="shared" si="239"/>
        <v>4519.8</v>
      </c>
      <c r="K766" s="327">
        <f t="shared" si="239"/>
        <v>0</v>
      </c>
      <c r="L766" s="327">
        <f t="shared" si="239"/>
        <v>0</v>
      </c>
    </row>
    <row r="767" spans="1:12" ht="16.5" customHeight="1">
      <c r="A767" s="231" t="s">
        <v>530</v>
      </c>
      <c r="B767" s="322" t="s">
        <v>254</v>
      </c>
      <c r="C767" s="322" t="s">
        <v>8</v>
      </c>
      <c r="D767" s="322" t="s">
        <v>153</v>
      </c>
      <c r="E767" s="169" t="s">
        <v>532</v>
      </c>
      <c r="F767" s="323" t="s">
        <v>228</v>
      </c>
      <c r="G767" s="257" t="s">
        <v>82</v>
      </c>
      <c r="H767" s="257" t="s">
        <v>114</v>
      </c>
      <c r="I767" s="257"/>
      <c r="J767" s="327">
        <f t="shared" si="239"/>
        <v>4519.8</v>
      </c>
      <c r="K767" s="327">
        <f t="shared" si="239"/>
        <v>0</v>
      </c>
      <c r="L767" s="327">
        <f t="shared" si="239"/>
        <v>0</v>
      </c>
    </row>
    <row r="768" spans="1:12" ht="34.5" customHeight="1">
      <c r="A768" s="231" t="s">
        <v>312</v>
      </c>
      <c r="B768" s="322" t="s">
        <v>254</v>
      </c>
      <c r="C768" s="322" t="s">
        <v>8</v>
      </c>
      <c r="D768" s="322" t="s">
        <v>153</v>
      </c>
      <c r="E768" s="169" t="s">
        <v>532</v>
      </c>
      <c r="F768" s="323" t="s">
        <v>228</v>
      </c>
      <c r="G768" s="257" t="s">
        <v>82</v>
      </c>
      <c r="H768" s="257" t="s">
        <v>114</v>
      </c>
      <c r="I768" s="257" t="s">
        <v>73</v>
      </c>
      <c r="J768" s="327">
        <f>'Приложение 3'!J151</f>
        <v>4519.8</v>
      </c>
      <c r="K768" s="327">
        <f>'Приложение 3'!K151</f>
        <v>0</v>
      </c>
      <c r="L768" s="327">
        <f>'Приложение 3'!L151</f>
        <v>0</v>
      </c>
    </row>
    <row r="769" spans="1:12" ht="49.5" customHeight="1">
      <c r="A769" s="308" t="s">
        <v>436</v>
      </c>
      <c r="B769" s="322" t="s">
        <v>254</v>
      </c>
      <c r="C769" s="322" t="s">
        <v>8</v>
      </c>
      <c r="D769" s="322" t="s">
        <v>153</v>
      </c>
      <c r="E769" s="188" t="s">
        <v>437</v>
      </c>
      <c r="F769" s="323"/>
      <c r="G769" s="257"/>
      <c r="H769" s="257"/>
      <c r="I769" s="257"/>
      <c r="J769" s="327">
        <f>J770+J775</f>
        <v>1164.2</v>
      </c>
      <c r="K769" s="327">
        <f t="shared" ref="K769:L769" si="240">K770+K775</f>
        <v>395.70000000000005</v>
      </c>
      <c r="L769" s="327">
        <f t="shared" si="240"/>
        <v>414.2</v>
      </c>
    </row>
    <row r="770" spans="1:12" ht="72" customHeight="1">
      <c r="A770" s="308" t="s">
        <v>80</v>
      </c>
      <c r="B770" s="322" t="s">
        <v>254</v>
      </c>
      <c r="C770" s="322" t="s">
        <v>8</v>
      </c>
      <c r="D770" s="322" t="s">
        <v>153</v>
      </c>
      <c r="E770" s="169" t="s">
        <v>437</v>
      </c>
      <c r="F770" s="12" t="s">
        <v>225</v>
      </c>
      <c r="G770" s="257"/>
      <c r="H770" s="257"/>
      <c r="I770" s="257"/>
      <c r="J770" s="327">
        <f>J771</f>
        <v>1018.1</v>
      </c>
      <c r="K770" s="327">
        <f t="shared" ref="K770:L773" si="241">K771</f>
        <v>250.3</v>
      </c>
      <c r="L770" s="327">
        <f t="shared" si="241"/>
        <v>289</v>
      </c>
    </row>
    <row r="771" spans="1:12" ht="26.25" customHeight="1">
      <c r="A771" s="308" t="s">
        <v>81</v>
      </c>
      <c r="B771" s="322" t="s">
        <v>254</v>
      </c>
      <c r="C771" s="322" t="s">
        <v>8</v>
      </c>
      <c r="D771" s="322" t="s">
        <v>153</v>
      </c>
      <c r="E771" s="169" t="s">
        <v>437</v>
      </c>
      <c r="F771" s="12" t="s">
        <v>226</v>
      </c>
      <c r="G771" s="257"/>
      <c r="H771" s="257"/>
      <c r="I771" s="257"/>
      <c r="J771" s="327">
        <f>J772</f>
        <v>1018.1</v>
      </c>
      <c r="K771" s="327">
        <f t="shared" si="241"/>
        <v>250.3</v>
      </c>
      <c r="L771" s="327">
        <f t="shared" si="241"/>
        <v>289</v>
      </c>
    </row>
    <row r="772" spans="1:12" ht="24" customHeight="1">
      <c r="A772" s="308" t="s">
        <v>105</v>
      </c>
      <c r="B772" s="322" t="s">
        <v>254</v>
      </c>
      <c r="C772" s="322" t="s">
        <v>8</v>
      </c>
      <c r="D772" s="322" t="s">
        <v>153</v>
      </c>
      <c r="E772" s="169" t="s">
        <v>437</v>
      </c>
      <c r="F772" s="12" t="s">
        <v>226</v>
      </c>
      <c r="G772" s="144" t="s">
        <v>106</v>
      </c>
      <c r="H772" s="144"/>
      <c r="I772" s="257"/>
      <c r="J772" s="327">
        <f>J773</f>
        <v>1018.1</v>
      </c>
      <c r="K772" s="327">
        <f t="shared" si="241"/>
        <v>250.3</v>
      </c>
      <c r="L772" s="327">
        <f t="shared" si="241"/>
        <v>289</v>
      </c>
    </row>
    <row r="773" spans="1:12" ht="15.75" customHeight="1">
      <c r="A773" s="308" t="s">
        <v>107</v>
      </c>
      <c r="B773" s="322" t="s">
        <v>254</v>
      </c>
      <c r="C773" s="322" t="s">
        <v>8</v>
      </c>
      <c r="D773" s="322" t="s">
        <v>153</v>
      </c>
      <c r="E773" s="169" t="s">
        <v>437</v>
      </c>
      <c r="F773" s="12" t="s">
        <v>226</v>
      </c>
      <c r="G773" s="144" t="s">
        <v>106</v>
      </c>
      <c r="H773" s="144" t="s">
        <v>82</v>
      </c>
      <c r="I773" s="257"/>
      <c r="J773" s="327">
        <f>J774</f>
        <v>1018.1</v>
      </c>
      <c r="K773" s="327">
        <f t="shared" si="241"/>
        <v>250.3</v>
      </c>
      <c r="L773" s="327">
        <f t="shared" si="241"/>
        <v>289</v>
      </c>
    </row>
    <row r="774" spans="1:12" ht="36.75" customHeight="1">
      <c r="A774" s="231" t="s">
        <v>312</v>
      </c>
      <c r="B774" s="322" t="s">
        <v>254</v>
      </c>
      <c r="C774" s="322" t="s">
        <v>8</v>
      </c>
      <c r="D774" s="322" t="s">
        <v>153</v>
      </c>
      <c r="E774" s="169" t="s">
        <v>437</v>
      </c>
      <c r="F774" s="12" t="s">
        <v>226</v>
      </c>
      <c r="G774" s="144" t="s">
        <v>106</v>
      </c>
      <c r="H774" s="144" t="s">
        <v>82</v>
      </c>
      <c r="I774" s="257" t="s">
        <v>73</v>
      </c>
      <c r="J774" s="327">
        <f>'Приложение 3'!J121</f>
        <v>1018.1</v>
      </c>
      <c r="K774" s="327">
        <f>'Приложение 3'!K121</f>
        <v>250.3</v>
      </c>
      <c r="L774" s="327">
        <f>'Приложение 3'!L121</f>
        <v>289</v>
      </c>
    </row>
    <row r="775" spans="1:12" ht="40.5" customHeight="1">
      <c r="A775" s="231" t="s">
        <v>86</v>
      </c>
      <c r="B775" s="322" t="s">
        <v>254</v>
      </c>
      <c r="C775" s="322" t="s">
        <v>8</v>
      </c>
      <c r="D775" s="322" t="s">
        <v>153</v>
      </c>
      <c r="E775" s="169" t="s">
        <v>437</v>
      </c>
      <c r="F775" s="12" t="s">
        <v>227</v>
      </c>
      <c r="G775" s="144"/>
      <c r="H775" s="144"/>
      <c r="I775" s="257"/>
      <c r="J775" s="327">
        <f>J776</f>
        <v>146.1</v>
      </c>
      <c r="K775" s="327">
        <f t="shared" ref="K775:L778" si="242">K776</f>
        <v>145.4</v>
      </c>
      <c r="L775" s="327">
        <f t="shared" si="242"/>
        <v>125.2</v>
      </c>
    </row>
    <row r="776" spans="1:12" ht="39" customHeight="1">
      <c r="A776" s="231" t="s">
        <v>87</v>
      </c>
      <c r="B776" s="322" t="s">
        <v>254</v>
      </c>
      <c r="C776" s="322" t="s">
        <v>8</v>
      </c>
      <c r="D776" s="322" t="s">
        <v>153</v>
      </c>
      <c r="E776" s="169" t="s">
        <v>437</v>
      </c>
      <c r="F776" s="12" t="s">
        <v>228</v>
      </c>
      <c r="G776" s="144"/>
      <c r="H776" s="144"/>
      <c r="I776" s="257"/>
      <c r="J776" s="327">
        <f>J777</f>
        <v>146.1</v>
      </c>
      <c r="K776" s="327">
        <f t="shared" si="242"/>
        <v>145.4</v>
      </c>
      <c r="L776" s="327">
        <f t="shared" si="242"/>
        <v>125.2</v>
      </c>
    </row>
    <row r="777" spans="1:12" ht="28.5" customHeight="1">
      <c r="A777" s="308" t="s">
        <v>105</v>
      </c>
      <c r="B777" s="322" t="s">
        <v>254</v>
      </c>
      <c r="C777" s="322" t="s">
        <v>8</v>
      </c>
      <c r="D777" s="322" t="s">
        <v>153</v>
      </c>
      <c r="E777" s="169" t="s">
        <v>437</v>
      </c>
      <c r="F777" s="12" t="s">
        <v>228</v>
      </c>
      <c r="G777" s="144" t="s">
        <v>106</v>
      </c>
      <c r="H777" s="144"/>
      <c r="I777" s="257"/>
      <c r="J777" s="327">
        <f>J778</f>
        <v>146.1</v>
      </c>
      <c r="K777" s="327">
        <f t="shared" si="242"/>
        <v>145.4</v>
      </c>
      <c r="L777" s="327">
        <f t="shared" si="242"/>
        <v>125.2</v>
      </c>
    </row>
    <row r="778" spans="1:12" ht="16.5" customHeight="1">
      <c r="A778" s="308" t="s">
        <v>107</v>
      </c>
      <c r="B778" s="322" t="s">
        <v>254</v>
      </c>
      <c r="C778" s="322" t="s">
        <v>8</v>
      </c>
      <c r="D778" s="322" t="s">
        <v>153</v>
      </c>
      <c r="E778" s="169" t="s">
        <v>437</v>
      </c>
      <c r="F778" s="12" t="s">
        <v>228</v>
      </c>
      <c r="G778" s="144" t="s">
        <v>106</v>
      </c>
      <c r="H778" s="144" t="s">
        <v>82</v>
      </c>
      <c r="I778" s="257"/>
      <c r="J778" s="327">
        <f>J779</f>
        <v>146.1</v>
      </c>
      <c r="K778" s="327">
        <f t="shared" si="242"/>
        <v>145.4</v>
      </c>
      <c r="L778" s="327">
        <f t="shared" si="242"/>
        <v>125.2</v>
      </c>
    </row>
    <row r="779" spans="1:12" ht="41.25" customHeight="1">
      <c r="A779" s="231" t="s">
        <v>312</v>
      </c>
      <c r="B779" s="322" t="s">
        <v>254</v>
      </c>
      <c r="C779" s="322" t="s">
        <v>8</v>
      </c>
      <c r="D779" s="322" t="s">
        <v>153</v>
      </c>
      <c r="E779" s="169" t="s">
        <v>437</v>
      </c>
      <c r="F779" s="12" t="s">
        <v>228</v>
      </c>
      <c r="G779" s="144" t="s">
        <v>106</v>
      </c>
      <c r="H779" s="144" t="s">
        <v>82</v>
      </c>
      <c r="I779" s="257" t="s">
        <v>73</v>
      </c>
      <c r="J779" s="327">
        <f>'Приложение 3'!J124</f>
        <v>146.1</v>
      </c>
      <c r="K779" s="327">
        <f>'Приложение 3'!K124</f>
        <v>145.4</v>
      </c>
      <c r="L779" s="327">
        <f>'Приложение 3'!L124</f>
        <v>125.2</v>
      </c>
    </row>
  </sheetData>
  <autoFilter ref="A7:L779" xr:uid="{00000000-0009-0000-0000-000003000000}"/>
  <customSheetViews>
    <customSheetView guid="{81558BDF-55DB-4F10-A797-FD06B4DBF865}" showPageBreaks="1" printArea="1" showAutoFilter="1" view="pageBreakPreview" topLeftCell="A598">
      <selection activeCell="A600" sqref="A600"/>
      <rowBreaks count="1" manualBreakCount="1">
        <brk id="578" max="11" man="1"/>
      </rowBreaks>
      <pageMargins left="0.43307086614173229" right="0.23622047244094491" top="0.19685039370078741" bottom="0.11811023622047245" header="0.31496062992125984" footer="0.31496062992125984"/>
      <pageSetup paperSize="9" scale="88" orientation="portrait" r:id="rId1"/>
      <autoFilter ref="A6:L616" xr:uid="{13DAD186-566E-4867-918F-891975670321}"/>
    </customSheetView>
    <customSheetView guid="{2EE6EB00-C2BB-404A-98A6-E66B3D281ECF}" showPageBreaks="1" view="pageBreakPreview">
      <selection activeCell="J22" sqref="J22"/>
      <pageMargins left="0.43307089999999998" right="0.2362205" top="0.70275589999999999" bottom="1.220866" header="0.3" footer="0.3"/>
      <pageSetup paperSize="9" scale="92" orientation="portrait" r:id="rId2"/>
      <headerFooter>
        <oddHeader>&amp;C&amp;P</oddHeader>
      </headerFooter>
    </customSheetView>
    <customSheetView guid="{146E8F15-80AC-4549-8E02-D6058BD21F29}" showPageBreaks="1" view="pageBreakPreview">
      <selection activeCell="J19" sqref="J19"/>
      <pageMargins left="0.43307089999999998" right="0.2362205" top="0.70275589999999999" bottom="1.220866" header="0.3" footer="0.3"/>
      <pageSetup paperSize="9" scale="92" orientation="portrait" r:id="rId3"/>
      <headerFooter>
        <oddHeader>&amp;C&amp;P</oddHeader>
      </headerFooter>
    </customSheetView>
    <customSheetView guid="{D7437CF1-D31F-4DF2-9399-AF82B3DFFC54}" showPageBreaks="1" printArea="1" showAutoFilter="1" view="pageBreakPreview" topLeftCell="A241">
      <selection activeCell="A247" sqref="A247"/>
      <rowBreaks count="1" manualBreakCount="1">
        <brk id="575" max="11" man="1"/>
      </rowBreaks>
      <pageMargins left="0.43307086614173229" right="0.23622047244094491" top="0.19685039370078741" bottom="0.11811023622047245" header="0.31496062992125984" footer="0.31496062992125984"/>
      <pageSetup paperSize="9" scale="88" orientation="portrait" r:id="rId4"/>
      <autoFilter ref="A6:L594" xr:uid="{279410B7-2890-44B3-851A-45958DD47E14}"/>
    </customSheetView>
    <customSheetView guid="{D2A2E364-7F41-4DF0-B445-F266635B8190}" showPageBreaks="1" printArea="1" showAutoFilter="1" view="pageBreakPreview">
      <selection activeCell="E14" sqref="E14"/>
      <rowBreaks count="1" manualBreakCount="1">
        <brk id="764" max="11" man="1"/>
      </rowBreaks>
      <pageMargins left="0.43307086614173229" right="0.23622047244094491" top="0.19685039370078741" bottom="0.11811023622047245" header="0.31496062992125984" footer="0.31496062992125984"/>
      <pageSetup paperSize="9" scale="88" orientation="portrait" r:id="rId5"/>
      <autoFilter ref="A6:L616" xr:uid="{396365C0-90E9-4F2C-B0D8-E2A3B6881F16}"/>
    </customSheetView>
  </customSheetViews>
  <mergeCells count="11">
    <mergeCell ref="I1:L1"/>
    <mergeCell ref="I2:L2"/>
    <mergeCell ref="A3:L3"/>
    <mergeCell ref="I4:L4"/>
    <mergeCell ref="A5:A6"/>
    <mergeCell ref="B5:E6"/>
    <mergeCell ref="F5:F6"/>
    <mergeCell ref="G5:G6"/>
    <mergeCell ref="H5:H6"/>
    <mergeCell ref="I5:I6"/>
    <mergeCell ref="J5:L5"/>
  </mergeCells>
  <conditionalFormatting sqref="A303">
    <cfRule type="expression" dxfId="6" priority="4" stopIfTrue="1">
      <formula>$F303=""</formula>
    </cfRule>
    <cfRule type="expression" dxfId="5" priority="5" stopIfTrue="1">
      <formula>#REF!&lt;&gt;""</formula>
    </cfRule>
    <cfRule type="expression" dxfId="4" priority="6" stopIfTrue="1">
      <formula>AND($G303="",$F303&lt;&gt;"")</formula>
    </cfRule>
  </conditionalFormatting>
  <conditionalFormatting sqref="A319">
    <cfRule type="expression" dxfId="3" priority="7" stopIfTrue="1">
      <formula>$F319=""</formula>
    </cfRule>
    <cfRule type="expression" dxfId="2" priority="8" stopIfTrue="1">
      <formula>#REF!&lt;&gt;""</formula>
    </cfRule>
    <cfRule type="expression" dxfId="1" priority="9" stopIfTrue="1">
      <formula>AND($G319="",$F319&lt;&gt;"")</formula>
    </cfRule>
  </conditionalFormatting>
  <pageMargins left="0.43307086614173229" right="0.23622047244094491" top="0.19685039370078741" bottom="0.11811023622047245" header="0.31496062992125984" footer="0.31496062992125984"/>
  <pageSetup paperSize="9" scale="88" orientation="portrait" r:id="rId6"/>
  <rowBreaks count="1" manualBreakCount="1">
    <brk id="927"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9"/>
  <sheetViews>
    <sheetView view="pageBreakPreview" zoomScaleSheetLayoutView="100" workbookViewId="0">
      <selection activeCell="I13" sqref="I13"/>
    </sheetView>
  </sheetViews>
  <sheetFormatPr defaultRowHeight="15.75"/>
  <cols>
    <col min="1" max="1" width="48.83203125" customWidth="1"/>
    <col min="2" max="4" width="4.1640625" customWidth="1"/>
    <col min="5" max="8" width="7" customWidth="1"/>
    <col min="9" max="9" width="14" customWidth="1"/>
    <col min="10" max="10" width="12" customWidth="1"/>
    <col min="11" max="11" width="14" customWidth="1"/>
    <col min="12" max="12" width="72" style="11" customWidth="1"/>
  </cols>
  <sheetData>
    <row r="1" spans="1:12" ht="118.5" customHeight="1">
      <c r="E1" s="364" t="s">
        <v>525</v>
      </c>
      <c r="F1" s="364"/>
      <c r="G1" s="364"/>
      <c r="H1" s="376"/>
      <c r="I1" s="376"/>
      <c r="J1" s="376"/>
      <c r="K1" s="376"/>
    </row>
    <row r="2" spans="1:12" ht="75" customHeight="1">
      <c r="A2" s="88"/>
      <c r="B2" s="89"/>
      <c r="C2" s="89"/>
      <c r="D2" s="89"/>
      <c r="E2" s="377" t="s">
        <v>452</v>
      </c>
      <c r="F2" s="377"/>
      <c r="G2" s="377"/>
      <c r="H2" s="377"/>
      <c r="I2" s="378"/>
      <c r="J2" s="378"/>
      <c r="K2" s="378"/>
      <c r="L2" s="9"/>
    </row>
    <row r="3" spans="1:12" ht="81" customHeight="1">
      <c r="A3" s="379" t="s">
        <v>453</v>
      </c>
      <c r="B3" s="379"/>
      <c r="C3" s="379"/>
      <c r="D3" s="379"/>
      <c r="E3" s="379"/>
      <c r="F3" s="379"/>
      <c r="G3" s="379"/>
      <c r="H3" s="379"/>
      <c r="I3" s="379"/>
      <c r="J3" s="379"/>
      <c r="K3" s="379"/>
      <c r="L3" s="75"/>
    </row>
    <row r="4" spans="1:12" ht="15" customHeight="1">
      <c r="A4" s="74" t="s">
        <v>0</v>
      </c>
      <c r="B4" s="380" t="s">
        <v>1</v>
      </c>
      <c r="C4" s="380"/>
      <c r="D4" s="380"/>
      <c r="E4" s="380"/>
      <c r="F4" s="380"/>
      <c r="G4" s="380"/>
      <c r="H4" s="380"/>
      <c r="I4" s="380"/>
      <c r="J4" s="380"/>
      <c r="K4" s="380"/>
    </row>
    <row r="5" spans="1:12" ht="27" customHeight="1">
      <c r="A5" s="381" t="s">
        <v>2</v>
      </c>
      <c r="B5" s="381" t="s">
        <v>5</v>
      </c>
      <c r="C5" s="381"/>
      <c r="D5" s="381"/>
      <c r="E5" s="381"/>
      <c r="F5" s="382" t="s">
        <v>3</v>
      </c>
      <c r="G5" s="382" t="s">
        <v>4</v>
      </c>
      <c r="H5" s="382" t="s">
        <v>21</v>
      </c>
      <c r="I5" s="381" t="s">
        <v>7</v>
      </c>
      <c r="J5" s="381"/>
      <c r="K5" s="381"/>
    </row>
    <row r="6" spans="1:12" ht="14.85" customHeight="1">
      <c r="A6" s="381" t="s">
        <v>0</v>
      </c>
      <c r="B6" s="381" t="s">
        <v>0</v>
      </c>
      <c r="C6" s="381"/>
      <c r="D6" s="381"/>
      <c r="E6" s="381"/>
      <c r="F6" s="383"/>
      <c r="G6" s="383"/>
      <c r="H6" s="383"/>
      <c r="I6" s="99" t="s">
        <v>24</v>
      </c>
      <c r="J6" s="99" t="s">
        <v>396</v>
      </c>
      <c r="K6" s="99" t="s">
        <v>441</v>
      </c>
    </row>
    <row r="7" spans="1:12" ht="12.95" customHeight="1">
      <c r="A7" s="8" t="s">
        <v>8</v>
      </c>
      <c r="B7" s="8">
        <v>2</v>
      </c>
      <c r="C7" s="8">
        <v>3</v>
      </c>
      <c r="D7" s="8">
        <v>4</v>
      </c>
      <c r="E7" s="8">
        <v>5</v>
      </c>
      <c r="F7" s="8">
        <v>6</v>
      </c>
      <c r="G7" s="8">
        <v>7</v>
      </c>
      <c r="H7" s="8">
        <v>8</v>
      </c>
      <c r="I7" s="8">
        <v>9</v>
      </c>
      <c r="J7" s="8">
        <v>10</v>
      </c>
      <c r="K7" s="8">
        <v>11</v>
      </c>
    </row>
    <row r="8" spans="1:12" ht="14.45" customHeight="1">
      <c r="A8" s="20" t="s">
        <v>19</v>
      </c>
      <c r="B8" s="20" t="s">
        <v>0</v>
      </c>
      <c r="C8" s="20" t="s">
        <v>0</v>
      </c>
      <c r="D8" s="20" t="s">
        <v>0</v>
      </c>
      <c r="E8" s="20" t="s">
        <v>0</v>
      </c>
      <c r="F8" s="20"/>
      <c r="G8" s="20"/>
      <c r="H8" s="20"/>
      <c r="I8" s="19">
        <f>I9+I13+I15</f>
        <v>93846.399999999994</v>
      </c>
      <c r="J8" s="19">
        <f t="shared" ref="J8:K8" si="0">J9</f>
        <v>9357.9</v>
      </c>
      <c r="K8" s="19">
        <f t="shared" si="0"/>
        <v>11697.3</v>
      </c>
    </row>
    <row r="9" spans="1:12" ht="43.5" customHeight="1">
      <c r="A9" s="76" t="s">
        <v>439</v>
      </c>
      <c r="B9" s="108" t="s">
        <v>82</v>
      </c>
      <c r="C9" s="18"/>
      <c r="D9" s="18"/>
      <c r="E9" s="18"/>
      <c r="F9" s="18"/>
      <c r="G9" s="18"/>
      <c r="H9" s="18"/>
      <c r="I9" s="107">
        <f>I10+I12+I11</f>
        <v>89446.8</v>
      </c>
      <c r="J9" s="107">
        <f t="shared" ref="J9:K9" si="1">J10+J12+J11</f>
        <v>9357.9</v>
      </c>
      <c r="K9" s="107">
        <f t="shared" si="1"/>
        <v>11697.3</v>
      </c>
    </row>
    <row r="10" spans="1:12" ht="106.5" customHeight="1">
      <c r="A10" s="17" t="s">
        <v>466</v>
      </c>
      <c r="B10" s="16" t="s">
        <v>82</v>
      </c>
      <c r="C10" s="16" t="s">
        <v>9</v>
      </c>
      <c r="D10" s="16" t="s">
        <v>98</v>
      </c>
      <c r="E10" s="16" t="s">
        <v>440</v>
      </c>
      <c r="F10" s="15" t="s">
        <v>17</v>
      </c>
      <c r="G10" s="15" t="s">
        <v>82</v>
      </c>
      <c r="H10" s="15" t="s">
        <v>73</v>
      </c>
      <c r="I10" s="13">
        <f>'Приложение 5'!J185</f>
        <v>3255.3</v>
      </c>
      <c r="J10" s="13"/>
      <c r="K10" s="13"/>
    </row>
    <row r="11" spans="1:12" ht="106.5" customHeight="1">
      <c r="A11" s="17" t="s">
        <v>139</v>
      </c>
      <c r="B11" s="16" t="s">
        <v>82</v>
      </c>
      <c r="C11" s="16" t="s">
        <v>9</v>
      </c>
      <c r="D11" s="16" t="s">
        <v>98</v>
      </c>
      <c r="E11" s="16" t="s">
        <v>272</v>
      </c>
      <c r="F11" s="15" t="s">
        <v>17</v>
      </c>
      <c r="G11" s="15" t="s">
        <v>82</v>
      </c>
      <c r="H11" s="15" t="s">
        <v>73</v>
      </c>
      <c r="I11" s="13">
        <f>'Приложение 5'!J191</f>
        <v>8567.5</v>
      </c>
      <c r="J11" s="13">
        <f>'Приложение 5'!K191</f>
        <v>9357.9</v>
      </c>
      <c r="K11" s="13">
        <f>'Приложение 5'!L191</f>
        <v>11697.3</v>
      </c>
    </row>
    <row r="12" spans="1:12" ht="74.25" customHeight="1">
      <c r="A12" s="77" t="s">
        <v>118</v>
      </c>
      <c r="B12" s="14" t="s">
        <v>82</v>
      </c>
      <c r="C12" s="14" t="s">
        <v>9</v>
      </c>
      <c r="D12" s="14" t="s">
        <v>264</v>
      </c>
      <c r="E12" s="14" t="s">
        <v>265</v>
      </c>
      <c r="F12" s="15" t="s">
        <v>82</v>
      </c>
      <c r="G12" s="15" t="s">
        <v>116</v>
      </c>
      <c r="H12" s="15" t="s">
        <v>73</v>
      </c>
      <c r="I12" s="13">
        <f>'Приложение 5'!J194</f>
        <v>77624</v>
      </c>
      <c r="J12" s="13">
        <v>0</v>
      </c>
      <c r="K12" s="13">
        <v>0</v>
      </c>
    </row>
    <row r="13" spans="1:12" ht="74.25" customHeight="1">
      <c r="A13" s="76" t="s">
        <v>121</v>
      </c>
      <c r="B13" s="105" t="s">
        <v>104</v>
      </c>
      <c r="C13" s="105"/>
      <c r="D13" s="105"/>
      <c r="E13" s="105"/>
      <c r="F13" s="106"/>
      <c r="G13" s="106"/>
      <c r="H13" s="106"/>
      <c r="I13" s="107">
        <f>I14</f>
        <v>571.4</v>
      </c>
      <c r="J13" s="107"/>
      <c r="K13" s="107"/>
    </row>
    <row r="14" spans="1:12" ht="74.25" customHeight="1">
      <c r="A14" s="77" t="s">
        <v>547</v>
      </c>
      <c r="B14" s="14" t="s">
        <v>104</v>
      </c>
      <c r="C14" s="14" t="s">
        <v>258</v>
      </c>
      <c r="D14" s="14" t="s">
        <v>106</v>
      </c>
      <c r="E14" s="14" t="s">
        <v>548</v>
      </c>
      <c r="F14" s="104" t="s">
        <v>82</v>
      </c>
      <c r="G14" s="104" t="s">
        <v>116</v>
      </c>
      <c r="H14" s="104" t="s">
        <v>73</v>
      </c>
      <c r="I14" s="13">
        <f>'Приложение 5'!J360</f>
        <v>571.4</v>
      </c>
      <c r="J14" s="13"/>
      <c r="K14" s="13"/>
    </row>
    <row r="15" spans="1:12" ht="74.25" customHeight="1">
      <c r="A15" s="76" t="s">
        <v>126</v>
      </c>
      <c r="B15" s="105" t="s">
        <v>267</v>
      </c>
      <c r="C15" s="105"/>
      <c r="D15" s="105"/>
      <c r="E15" s="105"/>
      <c r="F15" s="106"/>
      <c r="G15" s="106"/>
      <c r="H15" s="106"/>
      <c r="I15" s="107">
        <f>I16</f>
        <v>3828.2</v>
      </c>
      <c r="J15" s="107"/>
      <c r="K15" s="107"/>
    </row>
    <row r="16" spans="1:12" ht="33.75" customHeight="1">
      <c r="A16" s="77" t="s">
        <v>488</v>
      </c>
      <c r="B16" s="14" t="s">
        <v>267</v>
      </c>
      <c r="C16" s="14" t="s">
        <v>8</v>
      </c>
      <c r="D16" s="14" t="s">
        <v>77</v>
      </c>
      <c r="E16" s="100" t="s">
        <v>487</v>
      </c>
      <c r="F16" s="12" t="s">
        <v>98</v>
      </c>
      <c r="G16" s="104" t="s">
        <v>75</v>
      </c>
      <c r="H16" s="104" t="s">
        <v>73</v>
      </c>
      <c r="I16" s="13">
        <f>'Приложение 5'!J495</f>
        <v>3828.2</v>
      </c>
      <c r="J16" s="13">
        <v>0</v>
      </c>
      <c r="K16" s="13">
        <v>0</v>
      </c>
    </row>
    <row r="18" spans="12:12" ht="44.25" customHeight="1"/>
    <row r="19" spans="12:12" ht="12.75">
      <c r="L19"/>
    </row>
  </sheetData>
  <customSheetViews>
    <customSheetView guid="{81558BDF-55DB-4F10-A797-FD06B4DBF865}" showPageBreaks="1" printArea="1" view="pageBreakPreview">
      <selection activeCell="J10" sqref="J10"/>
      <pageMargins left="0.43307086614173229" right="0.23622047244094491" top="0.19685039370078741" bottom="0.19685039370078741" header="0.31496062992125984" footer="0.31496062992125984"/>
      <pageSetup paperSize="9" scale="83" orientation="portrait" r:id="rId1"/>
      <headerFooter>
        <oddHeader>&amp;C&amp;P</oddHeader>
      </headerFooter>
    </customSheetView>
    <customSheetView guid="{D7437CF1-D31F-4DF2-9399-AF82B3DFFC54}" showPageBreaks="1" printArea="1" view="pageBreakPreview" topLeftCell="A4">
      <selection activeCell="E17" sqref="E17"/>
      <pageMargins left="0.43307086614173229" right="0.23622047244094491" top="0.19685039370078741" bottom="0.19685039370078741" header="0.31496062992125984" footer="0.31496062992125984"/>
      <pageSetup paperSize="9" scale="83" orientation="portrait" r:id="rId2"/>
      <headerFooter>
        <oddHeader>&amp;C&amp;P</oddHeader>
      </headerFooter>
    </customSheetView>
    <customSheetView guid="{D2A2E364-7F41-4DF0-B445-F266635B8190}" showPageBreaks="1" printArea="1" view="pageBreakPreview">
      <selection activeCell="I9" sqref="I9"/>
      <pageMargins left="0.43307086614173229" right="0.23622047244094491" top="0.19685039370078741" bottom="0.19685039370078741" header="0.31496062992125984" footer="0.31496062992125984"/>
      <pageSetup paperSize="9" scale="83" orientation="portrait" r:id="rId3"/>
      <headerFooter>
        <oddHeader>&amp;C&amp;P</oddHeader>
      </headerFooter>
    </customSheetView>
  </customSheetViews>
  <mergeCells count="10">
    <mergeCell ref="E1:K1"/>
    <mergeCell ref="E2:K2"/>
    <mergeCell ref="A3:K3"/>
    <mergeCell ref="B4:K4"/>
    <mergeCell ref="A5:A6"/>
    <mergeCell ref="B5:E6"/>
    <mergeCell ref="F5:F6"/>
    <mergeCell ref="G5:G6"/>
    <mergeCell ref="H5:H6"/>
    <mergeCell ref="I5:K5"/>
  </mergeCells>
  <pageMargins left="0.43307086614173229" right="0.23622047244094491" top="0.19685039370078741" bottom="0.19685039370078741" header="0.31496062992125984" footer="0.31496062992125984"/>
  <pageSetup paperSize="9" scale="80" orientation="portrait" r:id="rId4"/>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26"/>
  <sheetViews>
    <sheetView tabSelected="1" view="pageBreakPreview" topLeftCell="B1" zoomScaleSheetLayoutView="100" workbookViewId="0">
      <selection activeCell="D61" sqref="D61"/>
    </sheetView>
  </sheetViews>
  <sheetFormatPr defaultRowHeight="15.75"/>
  <cols>
    <col min="1" max="1" width="9.33203125" style="3" hidden="1" customWidth="1"/>
    <col min="2" max="2" width="51.5" style="3" customWidth="1"/>
    <col min="3" max="4" width="14.5" style="3" customWidth="1"/>
    <col min="5" max="5" width="15.1640625" style="1" customWidth="1"/>
    <col min="6" max="6" width="78.5" style="10" customWidth="1"/>
    <col min="7" max="7" width="17" style="2" customWidth="1"/>
    <col min="8" max="8" width="13.83203125" style="3" bestFit="1" customWidth="1"/>
    <col min="9" max="9" width="12.5" style="3" bestFit="1" customWidth="1"/>
    <col min="10" max="16384" width="9.33203125" style="3"/>
  </cols>
  <sheetData>
    <row r="1" spans="2:10" ht="154.5" customHeight="1">
      <c r="C1" s="364" t="s">
        <v>526</v>
      </c>
      <c r="D1" s="364"/>
      <c r="E1" s="364"/>
      <c r="F1" s="364"/>
      <c r="G1" s="364"/>
      <c r="H1" s="364"/>
      <c r="I1" s="87"/>
    </row>
    <row r="2" spans="2:10" ht="92.25" customHeight="1">
      <c r="C2" s="364" t="s">
        <v>454</v>
      </c>
      <c r="D2" s="364"/>
      <c r="E2" s="364"/>
    </row>
    <row r="3" spans="2:10" ht="1.5" customHeight="1">
      <c r="C3" s="87"/>
      <c r="D3" s="87"/>
      <c r="E3" s="87"/>
    </row>
    <row r="4" spans="2:10" ht="12.75" customHeight="1">
      <c r="C4" s="73"/>
      <c r="D4" s="73"/>
      <c r="E4" s="73" t="s">
        <v>352</v>
      </c>
      <c r="F4" s="24"/>
    </row>
    <row r="5" spans="2:10" ht="49.5" customHeight="1">
      <c r="B5" s="365" t="s">
        <v>455</v>
      </c>
      <c r="C5" s="365"/>
      <c r="D5" s="365"/>
      <c r="E5" s="365"/>
    </row>
    <row r="6" spans="2:10">
      <c r="B6" s="4"/>
      <c r="C6" s="4"/>
      <c r="D6" s="4"/>
      <c r="E6" s="5" t="s">
        <v>1</v>
      </c>
    </row>
    <row r="7" spans="2:10">
      <c r="B7" s="366" t="s">
        <v>339</v>
      </c>
      <c r="C7" s="367" t="s">
        <v>7</v>
      </c>
      <c r="D7" s="367"/>
      <c r="E7" s="367"/>
    </row>
    <row r="8" spans="2:10" ht="16.5" customHeight="1">
      <c r="B8" s="366"/>
      <c r="C8" s="102" t="s">
        <v>24</v>
      </c>
      <c r="D8" s="102" t="s">
        <v>396</v>
      </c>
      <c r="E8" s="102" t="s">
        <v>441</v>
      </c>
      <c r="H8" s="1"/>
    </row>
    <row r="9" spans="2:10" s="7" customFormat="1">
      <c r="B9" s="6" t="s">
        <v>8</v>
      </c>
      <c r="C9" s="6" t="s">
        <v>9</v>
      </c>
      <c r="D9" s="6" t="s">
        <v>10</v>
      </c>
      <c r="E9" s="6" t="s">
        <v>11</v>
      </c>
      <c r="F9" s="10"/>
      <c r="G9" s="2"/>
    </row>
    <row r="10" spans="2:10">
      <c r="B10" s="78" t="s">
        <v>348</v>
      </c>
      <c r="C10" s="79"/>
      <c r="D10" s="79">
        <v>5.7</v>
      </c>
      <c r="E10" s="79">
        <v>5.7</v>
      </c>
    </row>
    <row r="11" spans="2:10">
      <c r="B11" s="78" t="s">
        <v>338</v>
      </c>
      <c r="C11" s="79">
        <v>5.7</v>
      </c>
      <c r="D11" s="79"/>
      <c r="E11" s="79"/>
    </row>
    <row r="12" spans="2:10">
      <c r="B12" s="80" t="s">
        <v>19</v>
      </c>
      <c r="C12" s="81">
        <f>SUM(C11)</f>
        <v>5.7</v>
      </c>
      <c r="D12" s="81">
        <f>SUM(D10:D10)</f>
        <v>5.7</v>
      </c>
      <c r="E12" s="81">
        <f>SUM(E10:E10)</f>
        <v>5.7</v>
      </c>
    </row>
    <row r="13" spans="2:10" s="1" customFormat="1" ht="11.25" customHeight="1">
      <c r="B13" s="3"/>
      <c r="F13" s="10"/>
      <c r="G13" s="2"/>
      <c r="H13" s="3"/>
      <c r="I13" s="3"/>
      <c r="J13" s="3"/>
    </row>
    <row r="14" spans="2:10" s="1" customFormat="1">
      <c r="B14" s="4"/>
      <c r="C14" s="4"/>
      <c r="D14" s="4"/>
      <c r="E14" s="73" t="s">
        <v>351</v>
      </c>
      <c r="F14" s="10"/>
      <c r="G14" s="2"/>
      <c r="H14" s="3"/>
      <c r="I14" s="3"/>
      <c r="J14" s="3"/>
    </row>
    <row r="15" spans="2:10" s="1" customFormat="1" ht="201" customHeight="1">
      <c r="B15" s="384" t="s">
        <v>465</v>
      </c>
      <c r="C15" s="384"/>
      <c r="D15" s="384"/>
      <c r="E15" s="384"/>
      <c r="F15" s="10"/>
      <c r="G15" s="2"/>
      <c r="H15" s="3"/>
      <c r="I15" s="3"/>
      <c r="J15" s="3"/>
    </row>
    <row r="16" spans="2:10" s="1" customFormat="1" ht="15.75" customHeight="1">
      <c r="B16" s="4"/>
      <c r="C16" s="4"/>
      <c r="D16" s="4"/>
      <c r="E16" s="5" t="s">
        <v>1</v>
      </c>
      <c r="F16" s="3"/>
      <c r="G16" s="3"/>
      <c r="H16" s="3"/>
    </row>
    <row r="17" spans="2:8" s="1" customFormat="1" ht="12.75">
      <c r="B17" s="366" t="s">
        <v>339</v>
      </c>
      <c r="C17" s="387" t="s">
        <v>7</v>
      </c>
      <c r="D17" s="388"/>
      <c r="E17" s="389"/>
      <c r="F17" s="3"/>
      <c r="G17" s="3"/>
      <c r="H17" s="3"/>
    </row>
    <row r="18" spans="2:8" s="1" customFormat="1" ht="12.75">
      <c r="B18" s="366"/>
      <c r="C18" s="102" t="s">
        <v>24</v>
      </c>
      <c r="D18" s="102" t="s">
        <v>396</v>
      </c>
      <c r="E18" s="102" t="s">
        <v>441</v>
      </c>
      <c r="F18" s="3"/>
      <c r="G18" s="3"/>
      <c r="H18" s="3"/>
    </row>
    <row r="19" spans="2:8" s="1" customFormat="1" ht="12.75">
      <c r="B19" s="6" t="s">
        <v>8</v>
      </c>
      <c r="C19" s="6" t="s">
        <v>9</v>
      </c>
      <c r="D19" s="6" t="s">
        <v>10</v>
      </c>
      <c r="E19" s="6" t="s">
        <v>11</v>
      </c>
      <c r="F19" s="3"/>
      <c r="G19" s="3"/>
      <c r="H19" s="3"/>
    </row>
    <row r="20" spans="2:8" s="1" customFormat="1">
      <c r="B20" s="23" t="s">
        <v>350</v>
      </c>
      <c r="C20" s="82">
        <v>184.4</v>
      </c>
      <c r="D20" s="82">
        <v>119.4</v>
      </c>
      <c r="E20" s="82">
        <v>119.4</v>
      </c>
      <c r="F20" s="3"/>
      <c r="G20" s="3"/>
      <c r="H20" s="3"/>
    </row>
    <row r="21" spans="2:8" s="1" customFormat="1">
      <c r="B21" s="23" t="s">
        <v>349</v>
      </c>
      <c r="C21" s="82">
        <v>419.8</v>
      </c>
      <c r="D21" s="82">
        <v>209.8</v>
      </c>
      <c r="E21" s="82">
        <v>209.8</v>
      </c>
      <c r="F21" s="3"/>
      <c r="G21" s="3"/>
      <c r="H21" s="3"/>
    </row>
    <row r="22" spans="2:8" s="1" customFormat="1">
      <c r="B22" s="23" t="s">
        <v>340</v>
      </c>
      <c r="C22" s="82">
        <v>200</v>
      </c>
      <c r="D22" s="82">
        <v>141.80000000000001</v>
      </c>
      <c r="E22" s="82">
        <v>141.80000000000001</v>
      </c>
      <c r="F22" s="3"/>
      <c r="G22" s="3"/>
      <c r="H22" s="3"/>
    </row>
    <row r="23" spans="2:8" s="1" customFormat="1">
      <c r="B23" s="23" t="s">
        <v>348</v>
      </c>
      <c r="C23" s="82">
        <v>261.2</v>
      </c>
      <c r="D23" s="82">
        <v>126.2</v>
      </c>
      <c r="E23" s="82">
        <v>126.2</v>
      </c>
      <c r="F23" s="3"/>
      <c r="G23" s="3"/>
      <c r="H23" s="3"/>
    </row>
    <row r="24" spans="2:8" s="1" customFormat="1">
      <c r="B24" s="23" t="s">
        <v>345</v>
      </c>
      <c r="C24" s="82">
        <v>712.5</v>
      </c>
      <c r="D24" s="82">
        <v>207.5</v>
      </c>
      <c r="E24" s="82">
        <v>207.5</v>
      </c>
      <c r="F24" s="3"/>
      <c r="G24" s="3"/>
      <c r="H24" s="3"/>
    </row>
    <row r="25" spans="2:8" s="1" customFormat="1">
      <c r="B25" s="23" t="s">
        <v>347</v>
      </c>
      <c r="C25" s="82">
        <v>158.1</v>
      </c>
      <c r="D25" s="82">
        <v>158.1</v>
      </c>
      <c r="E25" s="82">
        <v>158.1</v>
      </c>
      <c r="F25" s="3"/>
      <c r="G25" s="3"/>
      <c r="H25" s="3"/>
    </row>
    <row r="26" spans="2:8" s="1" customFormat="1">
      <c r="B26" s="23" t="s">
        <v>344</v>
      </c>
      <c r="C26" s="82">
        <v>335</v>
      </c>
      <c r="D26" s="82">
        <v>265</v>
      </c>
      <c r="E26" s="82">
        <v>265</v>
      </c>
      <c r="F26" s="3"/>
      <c r="G26" s="3"/>
      <c r="H26" s="3"/>
    </row>
    <row r="27" spans="2:8" s="1" customFormat="1">
      <c r="B27" s="23" t="s">
        <v>338</v>
      </c>
      <c r="C27" s="82">
        <v>339.8</v>
      </c>
      <c r="D27" s="82">
        <v>159.80000000000001</v>
      </c>
      <c r="E27" s="82">
        <v>159.80000000000001</v>
      </c>
      <c r="F27" s="3"/>
      <c r="G27" s="3"/>
      <c r="H27" s="3"/>
    </row>
    <row r="28" spans="2:8" s="1" customFormat="1">
      <c r="B28" s="23" t="s">
        <v>346</v>
      </c>
      <c r="C28" s="82">
        <v>721.8</v>
      </c>
      <c r="D28" s="82">
        <v>266.5</v>
      </c>
      <c r="E28" s="82">
        <v>266.5</v>
      </c>
      <c r="F28" s="3"/>
      <c r="G28" s="3"/>
      <c r="H28" s="3"/>
    </row>
    <row r="29" spans="2:8" s="1" customFormat="1">
      <c r="B29" s="23" t="s">
        <v>342</v>
      </c>
      <c r="C29" s="82">
        <v>6720.1</v>
      </c>
      <c r="D29" s="82">
        <v>3943.6</v>
      </c>
      <c r="E29" s="82">
        <v>3943.6</v>
      </c>
      <c r="F29" s="3"/>
      <c r="G29" s="3"/>
      <c r="H29" s="3"/>
    </row>
    <row r="30" spans="2:8" s="1" customFormat="1">
      <c r="B30" s="23" t="s">
        <v>341</v>
      </c>
      <c r="C30" s="21">
        <v>460.5</v>
      </c>
      <c r="D30" s="21">
        <v>110.5</v>
      </c>
      <c r="E30" s="21">
        <v>110.5</v>
      </c>
      <c r="F30" s="3"/>
      <c r="G30" s="3"/>
      <c r="H30" s="3"/>
    </row>
    <row r="31" spans="2:8" ht="14.25" customHeight="1">
      <c r="B31" s="23" t="s">
        <v>343</v>
      </c>
      <c r="C31" s="21">
        <v>221.5</v>
      </c>
      <c r="D31" s="21">
        <v>221.5</v>
      </c>
      <c r="E31" s="21">
        <v>221.5</v>
      </c>
      <c r="F31" s="83"/>
    </row>
    <row r="32" spans="2:8" ht="19.5" customHeight="1">
      <c r="B32" s="22" t="s">
        <v>19</v>
      </c>
      <c r="C32" s="357">
        <f>SUM(C20:C31)</f>
        <v>10734.7</v>
      </c>
      <c r="D32" s="21">
        <f>SUM(D20:D31)</f>
        <v>5929.7</v>
      </c>
      <c r="E32" s="21">
        <f>SUM(E20:E31)</f>
        <v>5929.7</v>
      </c>
      <c r="F32" s="83"/>
    </row>
    <row r="33" spans="2:12" ht="19.5" customHeight="1">
      <c r="C33" s="86"/>
      <c r="D33" s="86"/>
      <c r="E33" s="86"/>
      <c r="F33" s="83"/>
    </row>
    <row r="34" spans="2:12" ht="19.5" customHeight="1">
      <c r="C34" s="86"/>
      <c r="D34" s="86"/>
      <c r="E34" s="86" t="s">
        <v>571</v>
      </c>
      <c r="F34" s="83"/>
    </row>
    <row r="35" spans="2:12" ht="96" customHeight="1">
      <c r="B35" s="384" t="s">
        <v>572</v>
      </c>
      <c r="C35" s="384"/>
      <c r="D35" s="384"/>
      <c r="E35" s="384"/>
      <c r="F35" s="83"/>
    </row>
    <row r="36" spans="2:12" ht="19.5" customHeight="1">
      <c r="C36" s="385" t="s">
        <v>1</v>
      </c>
      <c r="D36" s="386"/>
      <c r="E36" s="386"/>
      <c r="F36" s="83"/>
    </row>
    <row r="37" spans="2:12" ht="18.75" customHeight="1">
      <c r="B37" s="366" t="s">
        <v>339</v>
      </c>
      <c r="C37" s="102" t="s">
        <v>7</v>
      </c>
      <c r="D37" s="102" t="s">
        <v>7</v>
      </c>
      <c r="E37" s="102" t="s">
        <v>7</v>
      </c>
      <c r="F37" s="83"/>
    </row>
    <row r="38" spans="2:12" ht="15" customHeight="1">
      <c r="B38" s="366"/>
      <c r="C38" s="102" t="s">
        <v>24</v>
      </c>
      <c r="D38" s="102" t="s">
        <v>396</v>
      </c>
      <c r="E38" s="102" t="s">
        <v>441</v>
      </c>
      <c r="F38" s="83"/>
    </row>
    <row r="39" spans="2:12" ht="19.5" customHeight="1">
      <c r="B39" s="6" t="s">
        <v>8</v>
      </c>
      <c r="C39" s="6" t="s">
        <v>9</v>
      </c>
      <c r="D39" s="6" t="s">
        <v>10</v>
      </c>
      <c r="E39" s="6" t="s">
        <v>11</v>
      </c>
      <c r="F39" s="83"/>
    </row>
    <row r="40" spans="2:12" ht="16.5" customHeight="1">
      <c r="B40" s="23" t="s">
        <v>338</v>
      </c>
      <c r="C40" s="332">
        <v>1590.5</v>
      </c>
      <c r="D40" s="109">
        <v>0</v>
      </c>
      <c r="E40" s="109">
        <v>0</v>
      </c>
      <c r="F40" s="83"/>
    </row>
    <row r="41" spans="2:12" ht="12.75">
      <c r="B41" s="22" t="s">
        <v>19</v>
      </c>
      <c r="C41" s="109">
        <f>C40</f>
        <v>1590.5</v>
      </c>
      <c r="D41" s="109">
        <f t="shared" ref="D41:E41" si="0">D40</f>
        <v>0</v>
      </c>
      <c r="E41" s="109">
        <f t="shared" si="0"/>
        <v>0</v>
      </c>
      <c r="F41" s="3"/>
      <c r="G41" s="3"/>
    </row>
    <row r="42" spans="2:12" ht="12.75">
      <c r="E42" s="3"/>
      <c r="F42" s="3"/>
      <c r="G42" s="3"/>
    </row>
    <row r="43" spans="2:12" ht="16.5" customHeight="1">
      <c r="E43" s="3" t="s">
        <v>573</v>
      </c>
      <c r="F43" s="3"/>
      <c r="G43" s="3"/>
    </row>
    <row r="44" spans="2:12" s="7" customFormat="1" ht="96" customHeight="1">
      <c r="B44" s="384" t="s">
        <v>582</v>
      </c>
      <c r="C44" s="384"/>
      <c r="D44" s="384"/>
      <c r="E44" s="384"/>
      <c r="L44" s="3"/>
    </row>
    <row r="45" spans="2:12" ht="12.75">
      <c r="C45" s="385" t="s">
        <v>1</v>
      </c>
      <c r="D45" s="386"/>
      <c r="E45" s="386"/>
      <c r="F45" s="3"/>
      <c r="G45" s="3"/>
    </row>
    <row r="46" spans="2:12" ht="12.75">
      <c r="B46" s="366" t="s">
        <v>339</v>
      </c>
      <c r="C46" s="102" t="s">
        <v>7</v>
      </c>
      <c r="D46" s="102" t="s">
        <v>7</v>
      </c>
      <c r="E46" s="102" t="s">
        <v>7</v>
      </c>
      <c r="F46" s="3"/>
      <c r="G46" s="3"/>
      <c r="L46" s="7"/>
    </row>
    <row r="47" spans="2:12" ht="12.75">
      <c r="B47" s="366"/>
      <c r="C47" s="102" t="s">
        <v>24</v>
      </c>
      <c r="D47" s="102" t="s">
        <v>396</v>
      </c>
      <c r="E47" s="102" t="s">
        <v>441</v>
      </c>
      <c r="F47" s="3"/>
      <c r="G47" s="3"/>
    </row>
    <row r="48" spans="2:12" ht="15.75" customHeight="1">
      <c r="B48" s="6" t="s">
        <v>8</v>
      </c>
      <c r="C48" s="6" t="s">
        <v>9</v>
      </c>
      <c r="D48" s="6" t="s">
        <v>10</v>
      </c>
      <c r="E48" s="6" t="s">
        <v>11</v>
      </c>
      <c r="F48" s="3"/>
      <c r="G48" s="3"/>
    </row>
    <row r="49" spans="2:7">
      <c r="B49" s="23" t="s">
        <v>340</v>
      </c>
      <c r="C49" s="109">
        <v>20</v>
      </c>
      <c r="D49" s="109">
        <v>0</v>
      </c>
      <c r="E49" s="109">
        <v>0</v>
      </c>
      <c r="F49" s="3"/>
      <c r="G49" s="3"/>
    </row>
    <row r="50" spans="2:7" ht="12.75">
      <c r="B50" s="22" t="s">
        <v>19</v>
      </c>
      <c r="C50" s="109">
        <f>C49</f>
        <v>20</v>
      </c>
      <c r="D50" s="109">
        <f t="shared" ref="D50:E50" si="1">D49</f>
        <v>0</v>
      </c>
      <c r="E50" s="109">
        <f t="shared" si="1"/>
        <v>0</v>
      </c>
      <c r="F50" s="3"/>
      <c r="G50" s="3"/>
    </row>
    <row r="51" spans="2:7" ht="12.75">
      <c r="E51" s="3"/>
      <c r="F51" s="3"/>
      <c r="G51" s="3"/>
    </row>
    <row r="52" spans="2:7" ht="12.75">
      <c r="E52" s="3" t="s">
        <v>580</v>
      </c>
      <c r="F52" s="3"/>
      <c r="G52" s="3"/>
    </row>
    <row r="53" spans="2:7" ht="104.25" customHeight="1">
      <c r="B53" s="384" t="s">
        <v>581</v>
      </c>
      <c r="C53" s="384"/>
      <c r="D53" s="384"/>
      <c r="E53" s="384"/>
      <c r="F53" s="3"/>
      <c r="G53" s="3"/>
    </row>
    <row r="54" spans="2:7" ht="15.75" customHeight="1">
      <c r="C54" s="385" t="s">
        <v>1</v>
      </c>
      <c r="D54" s="386"/>
      <c r="E54" s="386"/>
      <c r="F54" s="3"/>
      <c r="G54" s="3"/>
    </row>
    <row r="55" spans="2:7" ht="12.75">
      <c r="B55" s="366" t="s">
        <v>339</v>
      </c>
      <c r="C55" s="102" t="s">
        <v>7</v>
      </c>
      <c r="D55" s="102" t="s">
        <v>7</v>
      </c>
      <c r="E55" s="102" t="s">
        <v>7</v>
      </c>
      <c r="F55" s="3"/>
      <c r="G55" s="3"/>
    </row>
    <row r="56" spans="2:7" ht="12.75">
      <c r="B56" s="366"/>
      <c r="C56" s="102" t="s">
        <v>24</v>
      </c>
      <c r="D56" s="102" t="s">
        <v>396</v>
      </c>
      <c r="E56" s="102" t="s">
        <v>441</v>
      </c>
      <c r="F56" s="3"/>
      <c r="G56" s="3"/>
    </row>
    <row r="57" spans="2:7" ht="12.75">
      <c r="B57" s="6" t="s">
        <v>8</v>
      </c>
      <c r="C57" s="6" t="s">
        <v>9</v>
      </c>
      <c r="D57" s="6" t="s">
        <v>10</v>
      </c>
      <c r="E57" s="6" t="s">
        <v>11</v>
      </c>
      <c r="F57" s="3"/>
      <c r="G57" s="3"/>
    </row>
    <row r="58" spans="2:7">
      <c r="B58" s="23" t="s">
        <v>342</v>
      </c>
      <c r="C58" s="109">
        <v>155.80000000000001</v>
      </c>
      <c r="D58" s="109">
        <v>0</v>
      </c>
      <c r="E58" s="109">
        <v>0</v>
      </c>
      <c r="F58" s="3"/>
      <c r="G58" s="3"/>
    </row>
    <row r="59" spans="2:7" ht="0.75" customHeight="1">
      <c r="B59" s="22" t="s">
        <v>19</v>
      </c>
      <c r="C59" s="109">
        <f>C58</f>
        <v>155.80000000000001</v>
      </c>
      <c r="D59" s="109">
        <f t="shared" ref="D59:E59" si="2">D58</f>
        <v>0</v>
      </c>
      <c r="E59" s="109">
        <f t="shared" si="2"/>
        <v>0</v>
      </c>
      <c r="F59" s="3"/>
      <c r="G59" s="3"/>
    </row>
    <row r="60" spans="2:7" ht="12.75">
      <c r="E60" s="3"/>
      <c r="F60" s="3"/>
      <c r="G60" s="3"/>
    </row>
    <row r="61" spans="2:7" ht="36.75" customHeight="1">
      <c r="E61" s="3"/>
      <c r="F61" s="3"/>
      <c r="G61" s="3"/>
    </row>
    <row r="62" spans="2:7" ht="12.75">
      <c r="E62" s="3"/>
      <c r="F62" s="3"/>
      <c r="G62" s="3"/>
    </row>
    <row r="63" spans="2:7" ht="12.75">
      <c r="E63" s="3"/>
      <c r="F63" s="3"/>
      <c r="G63" s="3"/>
    </row>
    <row r="64" spans="2:7" ht="12.75">
      <c r="E64" s="3"/>
      <c r="F64" s="3"/>
      <c r="G64" s="3"/>
    </row>
    <row r="65" s="3" customFormat="1" ht="15.75" customHeight="1"/>
    <row r="66" s="3" customFormat="1" ht="12.75"/>
    <row r="67" s="3" customFormat="1" ht="296.25" customHeight="1"/>
    <row r="68" s="3" customFormat="1" ht="12.75"/>
    <row r="69" s="3" customFormat="1" ht="12.75"/>
    <row r="70" s="3" customFormat="1" ht="12.75"/>
    <row r="71" s="3" customFormat="1" ht="12.75"/>
    <row r="72" s="3" customFormat="1" ht="12.75"/>
    <row r="73" s="3" customFormat="1" ht="12.75"/>
    <row r="74" s="3" customFormat="1" ht="12.75"/>
    <row r="75" s="3" customFormat="1" ht="12.75"/>
    <row r="76" s="3" customFormat="1" ht="12.75"/>
    <row r="77" s="3" customFormat="1" ht="12.75"/>
    <row r="78" s="3" customFormat="1" ht="12.75"/>
    <row r="79" s="3" customFormat="1" ht="12.75"/>
    <row r="80" s="3" customFormat="1" ht="6.75" customHeight="1"/>
    <row r="81" spans="5:7" ht="12.75">
      <c r="E81" s="3"/>
      <c r="F81" s="3"/>
      <c r="G81" s="3"/>
    </row>
    <row r="88" spans="5:7" ht="12.75">
      <c r="F88" s="3"/>
      <c r="G88" s="3"/>
    </row>
    <row r="89" spans="5:7" ht="12.75">
      <c r="F89" s="3"/>
      <c r="G89" s="3"/>
    </row>
    <row r="90" spans="5:7" ht="12.75">
      <c r="F90" s="3"/>
      <c r="G90" s="3"/>
    </row>
    <row r="91" spans="5:7" ht="12.75">
      <c r="F91" s="3"/>
      <c r="G91" s="3"/>
    </row>
    <row r="92" spans="5:7" ht="12.75">
      <c r="F92" s="3"/>
      <c r="G92" s="3"/>
    </row>
    <row r="93" spans="5:7" ht="12.75">
      <c r="F93" s="3"/>
      <c r="G93" s="3"/>
    </row>
    <row r="95" spans="5:7" ht="12.75">
      <c r="F95" s="3"/>
      <c r="G95" s="3"/>
    </row>
    <row r="96" spans="5:7" ht="13.5" customHeight="1">
      <c r="F96" s="3"/>
      <c r="G96" s="3"/>
    </row>
    <row r="97" spans="6:7" ht="12.75">
      <c r="F97" s="3"/>
      <c r="G97" s="3"/>
    </row>
    <row r="98" spans="6:7" ht="12.75">
      <c r="F98" s="3"/>
      <c r="G98" s="3"/>
    </row>
    <row r="99" spans="6:7" ht="12.75">
      <c r="F99" s="3"/>
      <c r="G99" s="3"/>
    </row>
    <row r="100" spans="6:7" ht="12.75">
      <c r="F100" s="3"/>
      <c r="G100" s="3"/>
    </row>
    <row r="101" spans="6:7" ht="12.75">
      <c r="F101" s="3"/>
      <c r="G101" s="3"/>
    </row>
    <row r="102" spans="6:7" ht="12.75">
      <c r="F102" s="3"/>
      <c r="G102" s="3"/>
    </row>
    <row r="103" spans="6:7" ht="12.75">
      <c r="F103" s="3"/>
      <c r="G103" s="3"/>
    </row>
    <row r="104" spans="6:7" ht="12.75">
      <c r="F104" s="3"/>
      <c r="G104" s="3"/>
    </row>
    <row r="105" spans="6:7" ht="12.75">
      <c r="F105" s="3"/>
      <c r="G105" s="3"/>
    </row>
    <row r="106" spans="6:7" ht="12.75">
      <c r="F106" s="3"/>
      <c r="G106" s="3"/>
    </row>
    <row r="107" spans="6:7" ht="12.75">
      <c r="F107" s="3"/>
      <c r="G107" s="3"/>
    </row>
    <row r="108" spans="6:7" ht="12.75">
      <c r="F108" s="3"/>
      <c r="G108" s="3"/>
    </row>
    <row r="109" spans="6:7" ht="12.75">
      <c r="F109" s="3"/>
      <c r="G109" s="3"/>
    </row>
    <row r="110" spans="6:7" ht="12.75">
      <c r="F110" s="3"/>
      <c r="G110" s="3"/>
    </row>
    <row r="112" spans="6:7" ht="15" customHeight="1">
      <c r="F112" s="3"/>
      <c r="G112" s="3"/>
    </row>
    <row r="113" spans="6:7" ht="12.75">
      <c r="F113" s="3"/>
      <c r="G113" s="3"/>
    </row>
    <row r="114" spans="6:7" ht="11.25" customHeight="1">
      <c r="F114" s="3"/>
      <c r="G114" s="3"/>
    </row>
    <row r="115" spans="6:7" ht="12.75">
      <c r="F115" s="3"/>
      <c r="G115" s="3"/>
    </row>
    <row r="116" spans="6:7" ht="12.75">
      <c r="F116" s="3"/>
      <c r="G116" s="3"/>
    </row>
    <row r="117" spans="6:7" ht="11.25" customHeight="1">
      <c r="F117" s="3"/>
      <c r="G117" s="3"/>
    </row>
    <row r="118" spans="6:7" ht="12.75">
      <c r="F118" s="3"/>
      <c r="G118" s="3"/>
    </row>
    <row r="119" spans="6:7" ht="12.75">
      <c r="F119" s="3"/>
      <c r="G119" s="3"/>
    </row>
    <row r="120" spans="6:7" ht="12.75">
      <c r="F120" s="3"/>
      <c r="G120" s="3"/>
    </row>
    <row r="121" spans="6:7" ht="12.75">
      <c r="F121" s="3"/>
      <c r="G121" s="3"/>
    </row>
    <row r="122" spans="6:7" ht="12.75">
      <c r="F122" s="3"/>
      <c r="G122" s="3"/>
    </row>
    <row r="123" spans="6:7" ht="12.75">
      <c r="F123" s="3"/>
      <c r="G123" s="3"/>
    </row>
    <row r="124" spans="6:7" ht="12.75">
      <c r="F124" s="3"/>
      <c r="G124" s="3"/>
    </row>
    <row r="125" spans="6:7" ht="12.75">
      <c r="F125" s="3"/>
      <c r="G125" s="3"/>
    </row>
    <row r="126" spans="6:7" ht="12.75">
      <c r="F126" s="3"/>
      <c r="G126" s="3"/>
    </row>
  </sheetData>
  <customSheetViews>
    <customSheetView guid="{81558BDF-55DB-4F10-A797-FD06B4DBF865}" showPageBreaks="1" printArea="1" hiddenRows="1" hiddenColumns="1" view="pageBreakPreview" topLeftCell="B16">
      <selection activeCell="D38" sqref="D38"/>
      <pageMargins left="1.1023622047244095" right="0.31496062992125984" top="0.74803149606299213" bottom="0.74803149606299213" header="0.31496062992125984" footer="0.31496062992125984"/>
      <pageSetup paperSize="9" orientation="portrait" r:id="rId1"/>
    </customSheetView>
    <customSheetView guid="{D7437CF1-D31F-4DF2-9399-AF82B3DFFC54}" showPageBreaks="1" printArea="1" hiddenRows="1" hiddenColumns="1" view="pageBreakPreview" topLeftCell="B73">
      <selection activeCell="B86" sqref="B86:E86"/>
      <pageMargins left="1.1023622047244095" right="0.31496062992125984" top="0.74803149606299213" bottom="0.74803149606299213" header="0.31496062992125984" footer="0.31496062992125984"/>
      <pageSetup paperSize="9" orientation="portrait" r:id="rId2"/>
    </customSheetView>
    <customSheetView guid="{D2A2E364-7F41-4DF0-B445-F266635B8190}" showPageBreaks="1" printArea="1" hiddenColumns="1" view="pageBreakPreview" topLeftCell="B19">
      <selection activeCell="B34" sqref="B34:E34"/>
      <pageMargins left="1.1023622047244095" right="0.31496062992125984" top="0.74803149606299213" bottom="0.74803149606299213" header="0.31496062992125984" footer="0.31496062992125984"/>
      <pageSetup paperSize="9" orientation="portrait" r:id="rId3"/>
    </customSheetView>
  </customSheetViews>
  <mergeCells count="18">
    <mergeCell ref="F1:H1"/>
    <mergeCell ref="C2:E2"/>
    <mergeCell ref="B5:E5"/>
    <mergeCell ref="B15:E15"/>
    <mergeCell ref="B17:B18"/>
    <mergeCell ref="C17:E17"/>
    <mergeCell ref="B7:B8"/>
    <mergeCell ref="C7:E7"/>
    <mergeCell ref="C1:E1"/>
    <mergeCell ref="B53:E53"/>
    <mergeCell ref="C54:E54"/>
    <mergeCell ref="B55:B56"/>
    <mergeCell ref="B46:B47"/>
    <mergeCell ref="B35:E35"/>
    <mergeCell ref="C36:E36"/>
    <mergeCell ref="B37:B38"/>
    <mergeCell ref="B44:E44"/>
    <mergeCell ref="C45:E45"/>
  </mergeCells>
  <pageMargins left="1.1023622047244095" right="0.31496062992125984" top="0.74803149606299213" bottom="0.74803149606299213" header="0.31496062992125984" footer="0.31496062992125984"/>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9"/>
  <sheetViews>
    <sheetView view="pageBreakPreview" zoomScale="60" zoomScaleNormal="55" workbookViewId="0">
      <selection activeCell="C26" sqref="C26"/>
    </sheetView>
  </sheetViews>
  <sheetFormatPr defaultRowHeight="12.75"/>
  <cols>
    <col min="1" max="1" width="58.6640625" style="25" customWidth="1"/>
    <col min="2" max="2" width="125" style="25" customWidth="1"/>
    <col min="3" max="3" width="27" style="25" customWidth="1"/>
    <col min="4" max="4" width="30.83203125" style="25" customWidth="1"/>
    <col min="5" max="5" width="27.5" style="25" customWidth="1"/>
    <col min="6" max="6" width="41.83203125" style="26" customWidth="1"/>
    <col min="7" max="7" width="23.6640625" style="25" customWidth="1"/>
    <col min="8" max="8" width="19.5" style="25" customWidth="1"/>
    <col min="9" max="9" width="25.5" style="25" customWidth="1"/>
    <col min="10" max="16384" width="9.33203125" style="25"/>
  </cols>
  <sheetData>
    <row r="1" spans="1:7" ht="207.75" customHeight="1">
      <c r="C1" s="390" t="s">
        <v>527</v>
      </c>
      <c r="D1" s="390"/>
      <c r="E1" s="390"/>
    </row>
    <row r="2" spans="1:7" ht="132" customHeight="1">
      <c r="A2" s="72"/>
      <c r="B2" s="71"/>
      <c r="C2" s="390" t="s">
        <v>456</v>
      </c>
      <c r="D2" s="390"/>
      <c r="E2" s="390"/>
      <c r="F2" s="70"/>
      <c r="G2" s="70"/>
    </row>
    <row r="3" spans="1:7" ht="13.15" customHeight="1">
      <c r="A3" s="391" t="s">
        <v>457</v>
      </c>
      <c r="B3" s="391"/>
      <c r="C3" s="391"/>
      <c r="D3" s="391"/>
      <c r="E3" s="391"/>
    </row>
    <row r="4" spans="1:7" ht="13.15" customHeight="1">
      <c r="A4" s="391"/>
      <c r="B4" s="391"/>
      <c r="C4" s="391"/>
      <c r="D4" s="391"/>
      <c r="E4" s="391"/>
    </row>
    <row r="5" spans="1:7" ht="73.900000000000006" customHeight="1">
      <c r="A5" s="391"/>
      <c r="B5" s="391"/>
      <c r="C5" s="391"/>
      <c r="D5" s="391"/>
      <c r="E5" s="391"/>
      <c r="F5" s="69"/>
    </row>
    <row r="6" spans="1:7" ht="15.75">
      <c r="A6" s="68"/>
      <c r="B6" s="68"/>
      <c r="C6" s="67"/>
    </row>
    <row r="7" spans="1:7" ht="37.15" customHeight="1">
      <c r="A7" s="392" t="s">
        <v>23</v>
      </c>
      <c r="B7" s="393" t="s">
        <v>393</v>
      </c>
      <c r="C7" s="394" t="s">
        <v>392</v>
      </c>
      <c r="D7" s="394"/>
      <c r="E7" s="394"/>
    </row>
    <row r="8" spans="1:7" s="31" customFormat="1" ht="138.6" customHeight="1">
      <c r="A8" s="392"/>
      <c r="B8" s="393"/>
      <c r="C8" s="66" t="s">
        <v>24</v>
      </c>
      <c r="D8" s="66" t="s">
        <v>396</v>
      </c>
      <c r="E8" s="66" t="s">
        <v>441</v>
      </c>
      <c r="F8" s="32"/>
    </row>
    <row r="9" spans="1:7" s="47" customFormat="1" ht="28.15" customHeight="1">
      <c r="A9" s="65" t="s">
        <v>8</v>
      </c>
      <c r="B9" s="64" t="s">
        <v>9</v>
      </c>
      <c r="C9" s="63">
        <v>3</v>
      </c>
      <c r="D9" s="63">
        <v>4</v>
      </c>
      <c r="E9" s="63">
        <v>5</v>
      </c>
      <c r="F9" s="48"/>
    </row>
    <row r="10" spans="1:7" s="47" customFormat="1" ht="44.45" customHeight="1">
      <c r="A10" s="59" t="s">
        <v>354</v>
      </c>
      <c r="B10" s="62" t="s">
        <v>391</v>
      </c>
      <c r="C10" s="61">
        <f>C11+C22+C14+C18</f>
        <v>24696.29999999993</v>
      </c>
      <c r="D10" s="61">
        <f>D11+D22+D14+D18</f>
        <v>-1043.4000000000001</v>
      </c>
      <c r="E10" s="61">
        <f>E11+E22+E14+E18</f>
        <v>-1304.3999999999999</v>
      </c>
      <c r="F10" s="48"/>
    </row>
    <row r="11" spans="1:7" s="47" customFormat="1" ht="55.5" customHeight="1">
      <c r="A11" s="59" t="s">
        <v>390</v>
      </c>
      <c r="B11" s="60" t="s">
        <v>389</v>
      </c>
      <c r="C11" s="55">
        <f t="shared" ref="C11:E12" si="0">SUM(C12)</f>
        <v>0</v>
      </c>
      <c r="D11" s="55">
        <f t="shared" si="0"/>
        <v>0</v>
      </c>
      <c r="E11" s="55">
        <f t="shared" si="0"/>
        <v>0</v>
      </c>
      <c r="F11" s="48"/>
    </row>
    <row r="12" spans="1:7" s="47" customFormat="1" ht="73.900000000000006" customHeight="1">
      <c r="A12" s="59" t="s">
        <v>388</v>
      </c>
      <c r="B12" s="58" t="s">
        <v>387</v>
      </c>
      <c r="C12" s="55">
        <f t="shared" si="0"/>
        <v>0</v>
      </c>
      <c r="D12" s="55">
        <f t="shared" si="0"/>
        <v>0</v>
      </c>
      <c r="E12" s="55">
        <f t="shared" si="0"/>
        <v>0</v>
      </c>
      <c r="F12" s="48"/>
    </row>
    <row r="13" spans="1:7" s="47" customFormat="1" ht="71.45" customHeight="1">
      <c r="A13" s="59" t="s">
        <v>386</v>
      </c>
      <c r="B13" s="58" t="s">
        <v>385</v>
      </c>
      <c r="C13" s="55">
        <v>0</v>
      </c>
      <c r="D13" s="41">
        <v>0</v>
      </c>
      <c r="E13" s="41">
        <v>0</v>
      </c>
      <c r="F13" s="48"/>
    </row>
    <row r="14" spans="1:7" s="47" customFormat="1" ht="63" customHeight="1">
      <c r="A14" s="45" t="s">
        <v>384</v>
      </c>
      <c r="B14" s="57" t="s">
        <v>383</v>
      </c>
      <c r="C14" s="55">
        <f t="shared" ref="C14:E15" si="1">C15</f>
        <v>0</v>
      </c>
      <c r="D14" s="55">
        <f t="shared" si="1"/>
        <v>-1773.3</v>
      </c>
      <c r="E14" s="55">
        <f t="shared" si="1"/>
        <v>-2216.6</v>
      </c>
      <c r="F14" s="48"/>
    </row>
    <row r="15" spans="1:7" s="47" customFormat="1" ht="57" customHeight="1">
      <c r="A15" s="45" t="s">
        <v>382</v>
      </c>
      <c r="B15" s="57" t="s">
        <v>381</v>
      </c>
      <c r="C15" s="55">
        <f t="shared" si="1"/>
        <v>0</v>
      </c>
      <c r="D15" s="55">
        <f t="shared" si="1"/>
        <v>-1773.3</v>
      </c>
      <c r="E15" s="55">
        <f t="shared" si="1"/>
        <v>-2216.6</v>
      </c>
      <c r="F15" s="48"/>
    </row>
    <row r="16" spans="1:7" s="47" customFormat="1" ht="82.9" customHeight="1">
      <c r="A16" s="45" t="s">
        <v>380</v>
      </c>
      <c r="B16" s="56" t="s">
        <v>379</v>
      </c>
      <c r="C16" s="55">
        <f>SUM(C17)</f>
        <v>0</v>
      </c>
      <c r="D16" s="55">
        <f>SUM(D17)</f>
        <v>-1773.3</v>
      </c>
      <c r="E16" s="55">
        <f>SUM(E17)</f>
        <v>-2216.6</v>
      </c>
      <c r="F16" s="48"/>
    </row>
    <row r="17" spans="1:6" s="47" customFormat="1" ht="77.45" customHeight="1">
      <c r="A17" s="45" t="s">
        <v>378</v>
      </c>
      <c r="B17" s="54" t="s">
        <v>377</v>
      </c>
      <c r="C17" s="53">
        <v>0</v>
      </c>
      <c r="D17" s="53">
        <v>-1773.3</v>
      </c>
      <c r="E17" s="53">
        <v>-2216.6</v>
      </c>
      <c r="F17" s="48"/>
    </row>
    <row r="18" spans="1:6" s="47" customFormat="1" ht="48" customHeight="1">
      <c r="A18" s="51" t="s">
        <v>376</v>
      </c>
      <c r="B18" s="52" t="s">
        <v>375</v>
      </c>
      <c r="C18" s="41">
        <f t="shared" ref="C18:E20" si="2">C19</f>
        <v>0</v>
      </c>
      <c r="D18" s="41">
        <f t="shared" si="2"/>
        <v>729.9</v>
      </c>
      <c r="E18" s="41">
        <f t="shared" si="2"/>
        <v>912.2</v>
      </c>
      <c r="F18" s="48"/>
    </row>
    <row r="19" spans="1:6" s="47" customFormat="1" ht="57.6" customHeight="1">
      <c r="A19" s="51" t="s">
        <v>374</v>
      </c>
      <c r="B19" s="52" t="s">
        <v>373</v>
      </c>
      <c r="C19" s="41">
        <f t="shared" si="2"/>
        <v>0</v>
      </c>
      <c r="D19" s="41">
        <f t="shared" si="2"/>
        <v>729.9</v>
      </c>
      <c r="E19" s="41">
        <f t="shared" si="2"/>
        <v>912.2</v>
      </c>
      <c r="F19" s="48"/>
    </row>
    <row r="20" spans="1:6" s="47" customFormat="1" ht="77.45" customHeight="1">
      <c r="A20" s="51" t="s">
        <v>372</v>
      </c>
      <c r="B20" s="52" t="s">
        <v>371</v>
      </c>
      <c r="C20" s="41">
        <f t="shared" si="2"/>
        <v>0</v>
      </c>
      <c r="D20" s="41">
        <f t="shared" si="2"/>
        <v>729.9</v>
      </c>
      <c r="E20" s="41">
        <f t="shared" si="2"/>
        <v>912.2</v>
      </c>
      <c r="F20" s="48"/>
    </row>
    <row r="21" spans="1:6" s="47" customFormat="1" ht="101.45" customHeight="1">
      <c r="A21" s="51" t="s">
        <v>370</v>
      </c>
      <c r="B21" s="52" t="s">
        <v>369</v>
      </c>
      <c r="C21" s="41">
        <v>0</v>
      </c>
      <c r="D21" s="41">
        <v>729.9</v>
      </c>
      <c r="E21" s="41">
        <v>912.2</v>
      </c>
      <c r="F21" s="48"/>
    </row>
    <row r="22" spans="1:6" s="47" customFormat="1" ht="52.9" customHeight="1">
      <c r="A22" s="51" t="s">
        <v>368</v>
      </c>
      <c r="B22" s="50" t="s">
        <v>367</v>
      </c>
      <c r="C22" s="49">
        <f>C23+C26</f>
        <v>24696.29999999993</v>
      </c>
      <c r="D22" s="49">
        <f>D25+D26</f>
        <v>0</v>
      </c>
      <c r="E22" s="49">
        <f>E25+E26</f>
        <v>0</v>
      </c>
      <c r="F22" s="48"/>
    </row>
    <row r="23" spans="1:6" s="39" customFormat="1" ht="40.15" customHeight="1">
      <c r="A23" s="43" t="s">
        <v>366</v>
      </c>
      <c r="B23" s="46" t="s">
        <v>365</v>
      </c>
      <c r="C23" s="41">
        <f t="shared" ref="C23:E24" si="3">SUM(C24)</f>
        <v>-588183.80000000005</v>
      </c>
      <c r="D23" s="41">
        <f t="shared" si="3"/>
        <v>-430394.1</v>
      </c>
      <c r="E23" s="41">
        <f t="shared" si="3"/>
        <v>-412912.9</v>
      </c>
      <c r="F23" s="40"/>
    </row>
    <row r="24" spans="1:6" s="31" customFormat="1" ht="46.15" customHeight="1">
      <c r="A24" s="45" t="s">
        <v>364</v>
      </c>
      <c r="B24" s="44" t="s">
        <v>363</v>
      </c>
      <c r="C24" s="27">
        <f t="shared" si="3"/>
        <v>-588183.80000000005</v>
      </c>
      <c r="D24" s="27">
        <f t="shared" si="3"/>
        <v>-430394.1</v>
      </c>
      <c r="E24" s="27">
        <f t="shared" si="3"/>
        <v>-412912.9</v>
      </c>
      <c r="F24" s="32"/>
    </row>
    <row r="25" spans="1:6" s="31" customFormat="1" ht="58.15" customHeight="1">
      <c r="A25" s="45" t="s">
        <v>362</v>
      </c>
      <c r="B25" s="44" t="s">
        <v>361</v>
      </c>
      <c r="C25" s="27">
        <v>-588183.80000000005</v>
      </c>
      <c r="D25" s="27">
        <v>-430394.1</v>
      </c>
      <c r="E25" s="27">
        <v>-412912.9</v>
      </c>
      <c r="F25" s="32"/>
    </row>
    <row r="26" spans="1:6" s="39" customFormat="1" ht="43.15" customHeight="1">
      <c r="A26" s="43" t="s">
        <v>360</v>
      </c>
      <c r="B26" s="42" t="s">
        <v>359</v>
      </c>
      <c r="C26" s="41">
        <f t="shared" ref="C26:E27" si="4">SUM(C27)</f>
        <v>612880.1</v>
      </c>
      <c r="D26" s="41">
        <f t="shared" si="4"/>
        <v>430394.1</v>
      </c>
      <c r="E26" s="41">
        <f t="shared" si="4"/>
        <v>412912.9</v>
      </c>
      <c r="F26" s="40"/>
    </row>
    <row r="27" spans="1:6" s="31" customFormat="1" ht="47.45" customHeight="1">
      <c r="A27" s="38" t="s">
        <v>358</v>
      </c>
      <c r="B27" s="37" t="s">
        <v>357</v>
      </c>
      <c r="C27" s="27">
        <f t="shared" si="4"/>
        <v>612880.1</v>
      </c>
      <c r="D27" s="27">
        <f t="shared" si="4"/>
        <v>430394.1</v>
      </c>
      <c r="E27" s="27">
        <f t="shared" si="4"/>
        <v>412912.9</v>
      </c>
      <c r="F27" s="32"/>
    </row>
    <row r="28" spans="1:6" s="31" customFormat="1" ht="56.45" customHeight="1">
      <c r="A28" s="36" t="s">
        <v>356</v>
      </c>
      <c r="B28" s="35" t="s">
        <v>355</v>
      </c>
      <c r="C28" s="27">
        <v>612880.1</v>
      </c>
      <c r="D28" s="27">
        <v>430394.1</v>
      </c>
      <c r="E28" s="27">
        <v>412912.9</v>
      </c>
      <c r="F28" s="32"/>
    </row>
    <row r="29" spans="1:6" s="31" customFormat="1" ht="56.45" customHeight="1">
      <c r="A29" s="34" t="s">
        <v>354</v>
      </c>
      <c r="B29" s="33" t="s">
        <v>353</v>
      </c>
      <c r="C29" s="27">
        <f t="shared" ref="C29" si="5">C10</f>
        <v>24696.29999999993</v>
      </c>
      <c r="D29" s="27">
        <f>D10</f>
        <v>-1043.4000000000001</v>
      </c>
      <c r="E29" s="27">
        <f>E10</f>
        <v>-1304.3999999999999</v>
      </c>
      <c r="F29" s="32"/>
    </row>
    <row r="30" spans="1:6" ht="37.15" customHeight="1">
      <c r="A30" s="30"/>
      <c r="B30" s="29"/>
      <c r="C30" s="28"/>
      <c r="D30" s="27"/>
      <c r="E30" s="27"/>
    </row>
    <row r="32" spans="1:6">
      <c r="F32" s="25"/>
    </row>
    <row r="33" spans="6:6" ht="44.45" customHeight="1">
      <c r="F33" s="25"/>
    </row>
    <row r="34" spans="6:6">
      <c r="F34" s="25"/>
    </row>
    <row r="35" spans="6:6">
      <c r="F35" s="25"/>
    </row>
    <row r="36" spans="6:6">
      <c r="F36" s="25"/>
    </row>
    <row r="37" spans="6:6">
      <c r="F37" s="25"/>
    </row>
    <row r="38" spans="6:6">
      <c r="F38" s="25"/>
    </row>
    <row r="39" spans="6:6">
      <c r="F39" s="25"/>
    </row>
  </sheetData>
  <customSheetViews>
    <customSheetView guid="{81558BDF-55DB-4F10-A797-FD06B4DBF865}" scale="60" showPageBreaks="1" printArea="1" view="pageBreakPreview" topLeftCell="A13">
      <selection activeCell="E25" sqref="E25"/>
      <pageMargins left="0.7" right="0.7" top="0.75" bottom="0.75" header="0.3" footer="0.3"/>
      <pageSetup paperSize="9" scale="36" orientation="portrait" r:id="rId1"/>
    </customSheetView>
    <customSheetView guid="{D7437CF1-D31F-4DF2-9399-AF82B3DFFC54}" scale="60" showPageBreaks="1" printArea="1" view="pageBreakPreview" topLeftCell="A4">
      <selection activeCell="E27" sqref="E27"/>
      <pageMargins left="0.7" right="0.7" top="0.75" bottom="0.75" header="0.3" footer="0.3"/>
      <pageSetup paperSize="9" scale="36" orientation="portrait" r:id="rId2"/>
    </customSheetView>
    <customSheetView guid="{D2A2E364-7F41-4DF0-B445-F266635B8190}" scale="60" showPageBreaks="1" printArea="1" view="pageBreakPreview" topLeftCell="A10">
      <selection activeCell="C9" sqref="C9"/>
      <pageMargins left="0.7" right="0.7" top="0.75" bottom="0.75" header="0.3" footer="0.3"/>
      <pageSetup paperSize="9" scale="36" orientation="portrait" r:id="rId3"/>
    </customSheetView>
  </customSheetViews>
  <mergeCells count="6">
    <mergeCell ref="C1:E1"/>
    <mergeCell ref="A3:E5"/>
    <mergeCell ref="A7:A8"/>
    <mergeCell ref="B7:B8"/>
    <mergeCell ref="C7:E7"/>
    <mergeCell ref="C2:E2"/>
  </mergeCells>
  <conditionalFormatting sqref="A2">
    <cfRule type="expression" dxfId="0" priority="1" stopIfTrue="1">
      <formula>#REF!&lt;&gt;""</formula>
    </cfRule>
  </conditionalFormatting>
  <pageMargins left="0.7" right="0.7" top="0.75" bottom="0.75" header="0.3" footer="0.3"/>
  <pageSetup paperSize="9" scale="36"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7</vt:i4>
      </vt:variant>
    </vt:vector>
  </HeadingPairs>
  <TitlesOfParts>
    <vt:vector size="14" baseType="lpstr">
      <vt:lpstr>Приложение 2 </vt:lpstr>
      <vt:lpstr>Приложение 3</vt:lpstr>
      <vt:lpstr>Приложение 4</vt:lpstr>
      <vt:lpstr>Приложение 5</vt:lpstr>
      <vt:lpstr>Приложение 6</vt:lpstr>
      <vt:lpstr>Приложение 7</vt:lpstr>
      <vt:lpstr>приложение 8</vt:lpstr>
      <vt:lpstr>'Приложение 2 '!Область_печати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lpstr>'приложение 8'!Область_печати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Андреевна Малькова</dc:creator>
  <cp:lastModifiedBy>Светлана Андреевна Малькова</cp:lastModifiedBy>
  <cp:lastPrinted>2024-10-15T12:24:14Z</cp:lastPrinted>
  <dcterms:created xsi:type="dcterms:W3CDTF">2006-09-16T00:00:00Z</dcterms:created>
  <dcterms:modified xsi:type="dcterms:W3CDTF">2024-10-15T14:30:59Z</dcterms:modified>
</cp:coreProperties>
</file>