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20" windowWidth="17715" windowHeight="10740" tabRatio="480"/>
  </bookViews>
  <sheets>
    <sheet name="МП (район.) альт.без плана на25" sheetId="5" r:id="rId1"/>
    <sheet name="Финансирование" sheetId="3" r:id="rId2"/>
    <sheet name="МП (район.) альтерн.план на 25" sheetId="1" r:id="rId3"/>
    <sheet name="ГП" sheetId="2" r:id="rId4"/>
    <sheet name="Индексы к 2020" sheetId="4" r:id="rId5"/>
  </sheets>
  <definedNames>
    <definedName name="_xlnm.Print_Titles" localSheetId="0">'МП (район.) альт.без плана на25'!$1:$3</definedName>
    <definedName name="_xlnm.Print_Titles" localSheetId="2">'МП (район.) альтерн.план на 25'!$1:$3</definedName>
    <definedName name="_xlnm.Print_Area" localSheetId="0">'МП (район.) альт.без плана на25'!$A$1:$Y$125</definedName>
    <definedName name="_xlnm.Print_Area" localSheetId="2">'МП (район.) альтерн.план на 25'!$A$1:$Y$125</definedName>
  </definedNames>
  <calcPr calcId="145621" iterateDelta="1E-4"/>
</workbook>
</file>

<file path=xl/calcChain.xml><?xml version="1.0" encoding="utf-8"?>
<calcChain xmlns="http://schemas.openxmlformats.org/spreadsheetml/2006/main">
  <c r="J25" i="3" l="1"/>
  <c r="Q124" i="5"/>
  <c r="Q123" i="5"/>
  <c r="Y122" i="5"/>
  <c r="X122" i="5"/>
  <c r="W122" i="5"/>
  <c r="V122" i="5"/>
  <c r="U122" i="5"/>
  <c r="T122" i="5"/>
  <c r="S122" i="5"/>
  <c r="R122" i="5"/>
  <c r="Q122" i="5"/>
  <c r="Q121" i="5"/>
  <c r="Q120" i="5"/>
  <c r="Y119" i="5"/>
  <c r="X119" i="5"/>
  <c r="W119" i="5"/>
  <c r="V119" i="5"/>
  <c r="U119" i="5"/>
  <c r="T119" i="5"/>
  <c r="S119" i="5"/>
  <c r="R119" i="5"/>
  <c r="Q119" i="5" s="1"/>
  <c r="Q118" i="5"/>
  <c r="Q117" i="5"/>
  <c r="Y116" i="5"/>
  <c r="X116" i="5"/>
  <c r="W116" i="5"/>
  <c r="V116" i="5"/>
  <c r="U116" i="5"/>
  <c r="T116" i="5"/>
  <c r="S116" i="5"/>
  <c r="R116" i="5"/>
  <c r="Q116" i="5"/>
  <c r="Y115" i="5"/>
  <c r="X115" i="5"/>
  <c r="W115" i="5"/>
  <c r="V115" i="5"/>
  <c r="U115" i="5"/>
  <c r="T115" i="5"/>
  <c r="S115" i="5"/>
  <c r="R115" i="5"/>
  <c r="Q115" i="5" s="1"/>
  <c r="Y114" i="5"/>
  <c r="Y113" i="5" s="1"/>
  <c r="X114" i="5"/>
  <c r="W114" i="5"/>
  <c r="W113" i="5" s="1"/>
  <c r="V114" i="5"/>
  <c r="U114" i="5"/>
  <c r="U113" i="5" s="1"/>
  <c r="T114" i="5"/>
  <c r="S114" i="5"/>
  <c r="S113" i="5" s="1"/>
  <c r="R114" i="5"/>
  <c r="Q114" i="5"/>
  <c r="X113" i="5"/>
  <c r="V113" i="5"/>
  <c r="T113" i="5"/>
  <c r="R113" i="5"/>
  <c r="Q113" i="5" s="1"/>
  <c r="Y112" i="5"/>
  <c r="X112" i="5"/>
  <c r="W112" i="5"/>
  <c r="V112" i="5"/>
  <c r="U112" i="5"/>
  <c r="T112" i="5"/>
  <c r="S112" i="5"/>
  <c r="R112" i="5"/>
  <c r="Q112" i="5"/>
  <c r="Y111" i="5"/>
  <c r="X111" i="5"/>
  <c r="X110" i="5" s="1"/>
  <c r="W111" i="5"/>
  <c r="V111" i="5"/>
  <c r="V110" i="5" s="1"/>
  <c r="U111" i="5"/>
  <c r="T111" i="5"/>
  <c r="T110" i="5" s="1"/>
  <c r="R111" i="5"/>
  <c r="Y110" i="5"/>
  <c r="W110" i="5"/>
  <c r="U110" i="5"/>
  <c r="Q108" i="5"/>
  <c r="Q107" i="5"/>
  <c r="Q106" i="5"/>
  <c r="Q105" i="5"/>
  <c r="Y104" i="5"/>
  <c r="X104" i="5"/>
  <c r="W104" i="5"/>
  <c r="V104" i="5"/>
  <c r="U104" i="5"/>
  <c r="T104" i="5"/>
  <c r="Q104" i="5" s="1"/>
  <c r="S104" i="5"/>
  <c r="R104" i="5"/>
  <c r="Q102" i="5"/>
  <c r="Q101" i="5"/>
  <c r="Q100" i="5"/>
  <c r="Y99" i="5"/>
  <c r="X99" i="5"/>
  <c r="W99" i="5"/>
  <c r="V99" i="5"/>
  <c r="U99" i="5"/>
  <c r="T99" i="5"/>
  <c r="Q99" i="5" s="1"/>
  <c r="S99" i="5"/>
  <c r="R99" i="5"/>
  <c r="Q96" i="5"/>
  <c r="Q95" i="5"/>
  <c r="Q94" i="5"/>
  <c r="Y93" i="5"/>
  <c r="X93" i="5"/>
  <c r="W93" i="5"/>
  <c r="V93" i="5"/>
  <c r="U93" i="5"/>
  <c r="T93" i="5"/>
  <c r="Q93" i="5" s="1"/>
  <c r="S93" i="5"/>
  <c r="R93" i="5"/>
  <c r="Q92" i="5"/>
  <c r="Q91" i="5"/>
  <c r="Q90" i="5"/>
  <c r="Y89" i="5"/>
  <c r="X89" i="5"/>
  <c r="W89" i="5"/>
  <c r="V89" i="5"/>
  <c r="U89" i="5"/>
  <c r="T89" i="5"/>
  <c r="Q89" i="5" s="1"/>
  <c r="S89" i="5"/>
  <c r="R89" i="5"/>
  <c r="Q74" i="5"/>
  <c r="Q73" i="5"/>
  <c r="Y72" i="5"/>
  <c r="X72" i="5"/>
  <c r="W72" i="5"/>
  <c r="V72" i="5"/>
  <c r="U72" i="5"/>
  <c r="T72" i="5"/>
  <c r="S72" i="5"/>
  <c r="R72" i="5"/>
  <c r="Q72" i="5"/>
  <c r="Q71" i="5"/>
  <c r="Q70" i="5"/>
  <c r="Y69" i="5"/>
  <c r="X69" i="5"/>
  <c r="W69" i="5"/>
  <c r="V69" i="5"/>
  <c r="U69" i="5"/>
  <c r="T69" i="5"/>
  <c r="Q69" i="5" s="1"/>
  <c r="S69" i="5"/>
  <c r="R69" i="5"/>
  <c r="Q34" i="5"/>
  <c r="Q33" i="5"/>
  <c r="Q32" i="5"/>
  <c r="Q31" i="5"/>
  <c r="Y30" i="5"/>
  <c r="X30" i="5"/>
  <c r="W30" i="5"/>
  <c r="V30" i="5"/>
  <c r="U30" i="5"/>
  <c r="T30" i="5"/>
  <c r="Q30" i="5" s="1"/>
  <c r="S30" i="5"/>
  <c r="R30" i="5"/>
  <c r="Q29" i="5"/>
  <c r="Q28" i="5"/>
  <c r="Q27" i="5"/>
  <c r="Q26" i="5"/>
  <c r="Y25" i="5"/>
  <c r="X25" i="5"/>
  <c r="W25" i="5"/>
  <c r="V25" i="5"/>
  <c r="U25" i="5"/>
  <c r="T25" i="5"/>
  <c r="S25" i="5"/>
  <c r="R25" i="5"/>
  <c r="Q25" i="5"/>
  <c r="Y9" i="5"/>
  <c r="X9" i="5"/>
  <c r="W9" i="5"/>
  <c r="V9" i="5"/>
  <c r="U9" i="5"/>
  <c r="T9" i="5"/>
  <c r="Q9" i="5" s="1"/>
  <c r="S9" i="5"/>
  <c r="R9" i="5"/>
  <c r="Y8" i="5"/>
  <c r="X8" i="5"/>
  <c r="W8" i="5"/>
  <c r="V8" i="5"/>
  <c r="U8" i="5"/>
  <c r="T8" i="5"/>
  <c r="S8" i="5"/>
  <c r="S5" i="5" s="1"/>
  <c r="R8" i="5"/>
  <c r="Q8" i="5"/>
  <c r="Y7" i="5"/>
  <c r="X7" i="5"/>
  <c r="W7" i="5"/>
  <c r="V7" i="5"/>
  <c r="U7" i="5"/>
  <c r="T7" i="5"/>
  <c r="Q7" i="5" s="1"/>
  <c r="S7" i="5"/>
  <c r="R7" i="5"/>
  <c r="Q6" i="5"/>
  <c r="Y5" i="5"/>
  <c r="X5" i="5"/>
  <c r="W5" i="5"/>
  <c r="V5" i="5"/>
  <c r="U5" i="5"/>
  <c r="R5" i="5"/>
  <c r="Q5" i="1"/>
  <c r="J43" i="3"/>
  <c r="R23" i="3"/>
  <c r="R20" i="3"/>
  <c r="D12" i="3"/>
  <c r="C12" i="3"/>
  <c r="J34" i="3"/>
  <c r="O26" i="3"/>
  <c r="O27" i="3"/>
  <c r="O25" i="3"/>
  <c r="J35" i="3"/>
  <c r="J36" i="3"/>
  <c r="J37" i="3"/>
  <c r="J38" i="3"/>
  <c r="J39" i="3"/>
  <c r="J40" i="3"/>
  <c r="T33" i="1"/>
  <c r="Q5" i="5" l="1"/>
  <c r="T5" i="5"/>
  <c r="R110" i="5"/>
  <c r="S111" i="5"/>
  <c r="S110" i="5" s="1"/>
  <c r="J41" i="3"/>
  <c r="T7" i="1"/>
  <c r="O35" i="3"/>
  <c r="O36" i="3"/>
  <c r="O37" i="3"/>
  <c r="O38" i="3"/>
  <c r="O39" i="3"/>
  <c r="O40" i="3"/>
  <c r="O34" i="3"/>
  <c r="O8" i="3"/>
  <c r="S8" i="1"/>
  <c r="T8" i="1"/>
  <c r="U8" i="1"/>
  <c r="V8" i="1"/>
  <c r="W8" i="1"/>
  <c r="X8" i="1"/>
  <c r="Y8" i="1"/>
  <c r="R8" i="1"/>
  <c r="S7" i="1"/>
  <c r="S9" i="1"/>
  <c r="T9" i="1"/>
  <c r="U9" i="1"/>
  <c r="V9" i="1"/>
  <c r="W9" i="1"/>
  <c r="X9" i="1"/>
  <c r="Y9" i="1"/>
  <c r="R9" i="1"/>
  <c r="R7" i="1"/>
  <c r="Q110" i="5" l="1"/>
  <c r="Q111" i="5"/>
  <c r="O9" i="3"/>
  <c r="O29" i="3" s="1"/>
  <c r="O28" i="3"/>
  <c r="O41" i="3"/>
  <c r="O10" i="3"/>
  <c r="O30" i="3" s="1"/>
  <c r="E6" i="3"/>
  <c r="E7" i="3"/>
  <c r="J45" i="3" s="1"/>
  <c r="E8" i="3"/>
  <c r="J46" i="3" s="1"/>
  <c r="E9" i="3"/>
  <c r="J47" i="3" s="1"/>
  <c r="E10" i="3"/>
  <c r="J48" i="3" s="1"/>
  <c r="E11" i="3"/>
  <c r="J49" i="3" s="1"/>
  <c r="E5" i="3"/>
  <c r="E12" i="3" l="1"/>
  <c r="J44" i="3"/>
  <c r="J50" i="3" s="1"/>
  <c r="O11" i="3"/>
  <c r="O31" i="3" s="1"/>
  <c r="O32" i="3" s="1"/>
  <c r="R5" i="1" l="1"/>
  <c r="U7" i="1" l="1"/>
  <c r="R111" i="1"/>
  <c r="S114" i="1"/>
  <c r="T114" i="1"/>
  <c r="U114" i="1"/>
  <c r="V114" i="1"/>
  <c r="W114" i="1"/>
  <c r="X114" i="1"/>
  <c r="Y114" i="1"/>
  <c r="S115" i="1"/>
  <c r="T115" i="1"/>
  <c r="U115" i="1"/>
  <c r="V115" i="1"/>
  <c r="W115" i="1"/>
  <c r="X115" i="1"/>
  <c r="Y115" i="1"/>
  <c r="R115" i="1"/>
  <c r="R114" i="1"/>
  <c r="Q105" i="1"/>
  <c r="W104" i="1"/>
  <c r="Q108" i="1"/>
  <c r="Q107" i="1"/>
  <c r="Q106" i="1"/>
  <c r="Y104" i="1"/>
  <c r="X104" i="1"/>
  <c r="V104" i="1"/>
  <c r="U104" i="1"/>
  <c r="T104" i="1"/>
  <c r="S104" i="1"/>
  <c r="R104" i="1"/>
  <c r="V7" i="1" l="1"/>
  <c r="Q104" i="1"/>
  <c r="Q96" i="1"/>
  <c r="Q95" i="1"/>
  <c r="Q94" i="1"/>
  <c r="Y93" i="1"/>
  <c r="X93" i="1"/>
  <c r="W93" i="1"/>
  <c r="V93" i="1"/>
  <c r="U93" i="1"/>
  <c r="T93" i="1"/>
  <c r="S93" i="1"/>
  <c r="R93" i="1"/>
  <c r="Q92" i="1"/>
  <c r="Q91" i="1"/>
  <c r="Q90" i="1"/>
  <c r="Y89" i="1"/>
  <c r="X89" i="1"/>
  <c r="W89" i="1"/>
  <c r="V89" i="1"/>
  <c r="U89" i="1"/>
  <c r="T89" i="1"/>
  <c r="S89" i="1"/>
  <c r="R89" i="1"/>
  <c r="Q102" i="1"/>
  <c r="Q101" i="1"/>
  <c r="Q100" i="1"/>
  <c r="Y99" i="1"/>
  <c r="X99" i="1"/>
  <c r="W99" i="1"/>
  <c r="V99" i="1"/>
  <c r="U99" i="1"/>
  <c r="T99" i="1"/>
  <c r="S99" i="1"/>
  <c r="R99" i="1"/>
  <c r="Q99" i="1"/>
  <c r="V72" i="1"/>
  <c r="R72" i="1"/>
  <c r="Q73" i="1"/>
  <c r="W7" i="1" l="1"/>
  <c r="Q93" i="1"/>
  <c r="Q89" i="1"/>
  <c r="Q74" i="1"/>
  <c r="Y72" i="1"/>
  <c r="X72" i="1"/>
  <c r="W72" i="1"/>
  <c r="U72" i="1"/>
  <c r="T72" i="1"/>
  <c r="S72" i="1"/>
  <c r="Q72" i="1" s="1"/>
  <c r="T69" i="1"/>
  <c r="U69" i="1"/>
  <c r="V69" i="1"/>
  <c r="W69" i="1"/>
  <c r="X69" i="1"/>
  <c r="Y69" i="1"/>
  <c r="R69" i="1"/>
  <c r="S69" i="1"/>
  <c r="Q70" i="1"/>
  <c r="Q71" i="1"/>
  <c r="X30" i="1"/>
  <c r="W25" i="1"/>
  <c r="S25" i="1"/>
  <c r="S30" i="1"/>
  <c r="Q33" i="1"/>
  <c r="Q34" i="1"/>
  <c r="Q31" i="1"/>
  <c r="Q26" i="1"/>
  <c r="Q27" i="1"/>
  <c r="Q28" i="1"/>
  <c r="Q29" i="1"/>
  <c r="Q6" i="1"/>
  <c r="Q8" i="1"/>
  <c r="Y30" i="1" l="1"/>
  <c r="X7" i="1"/>
  <c r="Q69" i="1"/>
  <c r="W30" i="1"/>
  <c r="V30" i="1"/>
  <c r="U30" i="1"/>
  <c r="T30" i="1"/>
  <c r="R30" i="1"/>
  <c r="Y25" i="1"/>
  <c r="X25" i="1"/>
  <c r="V25" i="1"/>
  <c r="U25" i="1"/>
  <c r="T25" i="1"/>
  <c r="R25" i="1"/>
  <c r="Y7" i="1" l="1"/>
  <c r="Q7" i="1" s="1"/>
  <c r="Q32" i="1"/>
  <c r="Q25" i="1"/>
  <c r="Q30" i="1"/>
  <c r="T4" i="3"/>
  <c r="T6" i="3"/>
  <c r="J26" i="3" s="1"/>
  <c r="J17" i="3" s="1"/>
  <c r="T7" i="3"/>
  <c r="J27" i="3" s="1"/>
  <c r="J18" i="3" s="1"/>
  <c r="T5" i="3"/>
  <c r="V8" i="3"/>
  <c r="V9" i="3" s="1"/>
  <c r="V10" i="3" s="1"/>
  <c r="J16" i="3" l="1"/>
  <c r="V11" i="3"/>
  <c r="W8" i="3"/>
  <c r="X8" i="3"/>
  <c r="T8" i="3" s="1"/>
  <c r="J8" i="3"/>
  <c r="V12" i="3" l="1"/>
  <c r="J28" i="3"/>
  <c r="X9" i="3"/>
  <c r="X10" i="3" s="1"/>
  <c r="X11" i="3" s="1"/>
  <c r="O12" i="3"/>
  <c r="W9" i="3"/>
  <c r="J9" i="3"/>
  <c r="V111" i="1"/>
  <c r="W111" i="1"/>
  <c r="X111" i="1"/>
  <c r="Y111" i="1"/>
  <c r="V112" i="1"/>
  <c r="W112" i="1"/>
  <c r="X112" i="1"/>
  <c r="Y112" i="1"/>
  <c r="V116" i="1"/>
  <c r="W116" i="1"/>
  <c r="X116" i="1"/>
  <c r="Y116" i="1"/>
  <c r="V119" i="1"/>
  <c r="W119" i="1"/>
  <c r="X119" i="1"/>
  <c r="Y119" i="1"/>
  <c r="V122" i="1"/>
  <c r="W122" i="1"/>
  <c r="X122" i="1"/>
  <c r="Y122" i="1"/>
  <c r="J10" i="3" l="1"/>
  <c r="J19" i="3"/>
  <c r="W10" i="3"/>
  <c r="T9" i="3"/>
  <c r="X12" i="3"/>
  <c r="Y110" i="1"/>
  <c r="W110" i="1"/>
  <c r="X110" i="1"/>
  <c r="V110" i="1"/>
  <c r="Y113" i="1"/>
  <c r="W113" i="1"/>
  <c r="X113" i="1"/>
  <c r="V113" i="1"/>
  <c r="J29" i="3" l="1"/>
  <c r="W11" i="3"/>
  <c r="T10" i="3"/>
  <c r="J11" i="3"/>
  <c r="J30" i="3"/>
  <c r="J21" i="3" s="1"/>
  <c r="Q124" i="1"/>
  <c r="T11" i="3" l="1"/>
  <c r="T12" i="3" s="1"/>
  <c r="W12" i="3"/>
  <c r="V13" i="3" s="1"/>
  <c r="W14" i="3" s="1"/>
  <c r="J31" i="3"/>
  <c r="J22" i="3" s="1"/>
  <c r="J12" i="3"/>
  <c r="R17" i="3" s="1"/>
  <c r="R26" i="3" s="1"/>
  <c r="J20" i="3"/>
  <c r="J23" i="3" s="1"/>
  <c r="J32" i="3"/>
  <c r="Q123" i="1"/>
  <c r="Q121" i="1"/>
  <c r="Q120" i="1"/>
  <c r="Q118" i="1"/>
  <c r="Q117" i="1"/>
  <c r="U111" i="1"/>
  <c r="U112" i="1"/>
  <c r="U116" i="1"/>
  <c r="U119" i="1"/>
  <c r="U122" i="1"/>
  <c r="U5" i="1" l="1"/>
  <c r="U110" i="1"/>
  <c r="U113" i="1"/>
  <c r="V5" i="1" l="1"/>
  <c r="T111" i="1"/>
  <c r="S112" i="1"/>
  <c r="T112" i="1"/>
  <c r="T116" i="1"/>
  <c r="S116" i="1"/>
  <c r="R116" i="1"/>
  <c r="T119" i="1"/>
  <c r="S119" i="1"/>
  <c r="R119" i="1"/>
  <c r="R122" i="1"/>
  <c r="S122" i="1"/>
  <c r="T122" i="1"/>
  <c r="W5" i="1" l="1"/>
  <c r="Q122" i="1"/>
  <c r="Q119" i="1"/>
  <c r="Q116" i="1"/>
  <c r="Q114" i="1"/>
  <c r="R112" i="1"/>
  <c r="Q115" i="1"/>
  <c r="T113" i="1"/>
  <c r="R113" i="1"/>
  <c r="S113" i="1"/>
  <c r="T110" i="1"/>
  <c r="S111" i="1"/>
  <c r="S110" i="1" s="1"/>
  <c r="X5" i="1" l="1"/>
  <c r="Y5" i="1"/>
  <c r="R110" i="1"/>
  <c r="Q110" i="1" s="1"/>
  <c r="Q111" i="1"/>
  <c r="Q113" i="1"/>
  <c r="Q112" i="1"/>
  <c r="T5" i="1" l="1"/>
  <c r="Q9" i="1" l="1"/>
  <c r="S5" i="1"/>
</calcChain>
</file>

<file path=xl/comments1.xml><?xml version="1.0" encoding="utf-8"?>
<comments xmlns="http://schemas.openxmlformats.org/spreadsheetml/2006/main">
  <authors>
    <author>М.А. Калабкина</author>
  </authors>
  <commentList>
    <comment ref="V4" authorId="0">
      <text>
        <r>
          <rPr>
            <b/>
            <sz val="9"/>
            <color indexed="81"/>
            <rFont val="Tahoma"/>
            <family val="2"/>
            <charset val="204"/>
          </rPr>
          <t>М.А. Калабкина:</t>
        </r>
        <r>
          <rPr>
            <sz val="9"/>
            <color indexed="81"/>
            <rFont val="Tahoma"/>
            <family val="2"/>
            <charset val="204"/>
          </rPr>
          <t xml:space="preserve">
Расход (переходящий), т.е. в январе за декабрь платим, но факт все равно сравниваем с лимитами, потому, что декабрь текущего года также "уйдет" в оплату за январь сл. года.</t>
        </r>
      </text>
    </comment>
    <comment ref="W4" authorId="0">
      <text>
        <r>
          <rPr>
            <b/>
            <sz val="9"/>
            <color indexed="81"/>
            <rFont val="Tahoma"/>
            <family val="2"/>
            <charset val="204"/>
          </rPr>
          <t>М.А. Калабкина:</t>
        </r>
        <r>
          <rPr>
            <sz val="9"/>
            <color indexed="81"/>
            <rFont val="Tahoma"/>
            <family val="2"/>
            <charset val="204"/>
          </rPr>
          <t xml:space="preserve">
Расход (переходящий), т.е. в январе за декабрь платим, но факт все равно сравниваем с лимитами, потому, что декабрь текущего года также "уйдет" в оплату за январь сл. года.</t>
        </r>
      </text>
    </comment>
    <comment ref="X4" authorId="0">
      <text>
        <r>
          <rPr>
            <b/>
            <sz val="9"/>
            <color indexed="81"/>
            <rFont val="Tahoma"/>
            <family val="2"/>
            <charset val="204"/>
          </rPr>
          <t>М.А. Калабкина:</t>
        </r>
        <r>
          <rPr>
            <sz val="9"/>
            <color indexed="81"/>
            <rFont val="Tahoma"/>
            <family val="2"/>
            <charset val="204"/>
          </rPr>
          <t xml:space="preserve">
Расход (переходящий), т.е. в январе за декабрь платим, но факт все равно сравниваем с лимитами, потому, что декабрь текущего года также "уйдет" в оплату за январь сл. года.</t>
        </r>
      </text>
    </comment>
  </commentList>
</comments>
</file>

<file path=xl/sharedStrings.xml><?xml version="1.0" encoding="utf-8"?>
<sst xmlns="http://schemas.openxmlformats.org/spreadsheetml/2006/main" count="2098" uniqueCount="384">
  <si>
    <t>Наименование цели</t>
  </si>
  <si>
    <t>Наименование задачи</t>
  </si>
  <si>
    <t>Наименование основных мероприятий, региональных проектов</t>
  </si>
  <si>
    <t>Ответственный исполнитель, соисполнитель, участник</t>
  </si>
  <si>
    <t>Сроки выполнения основных мероприятий, региональных проектов</t>
  </si>
  <si>
    <t>Наименование показателя (индикатора)</t>
  </si>
  <si>
    <t>ИФ &lt;*&gt;</t>
  </si>
  <si>
    <t>Финансирование, тыс. руб.</t>
  </si>
  <si>
    <t>план</t>
  </si>
  <si>
    <t>факт</t>
  </si>
  <si>
    <t>Всего по программе</t>
  </si>
  <si>
    <t>Всего</t>
  </si>
  <si>
    <t>федеральный бюджет</t>
  </si>
  <si>
    <t>республиканский бюджет</t>
  </si>
  <si>
    <t>внебюджетные источники</t>
  </si>
  <si>
    <t>-</t>
  </si>
  <si>
    <t>Минсельхозпрод Республики Мордовия</t>
  </si>
  <si>
    <t>2022 - 2025 год</t>
  </si>
  <si>
    <t>Индекс производства продукции сельского хозяйства в хозяйствах всех категорий (в сопоставимых ценах)</t>
  </si>
  <si>
    <t>в % к пред. году</t>
  </si>
  <si>
    <t>Индекс производства сельскохозяйственной продукции (в сопоставимых ценах)</t>
  </si>
  <si>
    <t>к 2020 году,%</t>
  </si>
  <si>
    <t>Индекс производства продукции растениеводства в хозяйствах всех категорий (в сопоставимых ценах)</t>
  </si>
  <si>
    <t>Индекс производства продукции животноводства в хозяйствах всех категорий (в сопоставимых ценах)</t>
  </si>
  <si>
    <t>Индекс производства пищевых продуктов, (в сопоставимых ценах) к предыдущему году</t>
  </si>
  <si>
    <t>Индекс производства пищевых продуктов, (в сопоставимых ценах)</t>
  </si>
  <si>
    <t>Индекс производства напитков (в сопоставимых ценах)</t>
  </si>
  <si>
    <t>Индекс физического объема инвестиций в основной капитал сельского хозяйства</t>
  </si>
  <si>
    <t>Рентабельность сельскохозяйственных организаций (с учетом субсидий)</t>
  </si>
  <si>
    <t>%</t>
  </si>
  <si>
    <t>Объем располагаемых ресурсов домашних хозяйств (в среднем на 1 члена домашнего хозяйства в месяц) в сельской местности</t>
  </si>
  <si>
    <t>рублей</t>
  </si>
  <si>
    <t>Индекс производительности труда к предыдущему году</t>
  </si>
  <si>
    <t>Количество высокопроизводительных рабочих мест</t>
  </si>
  <si>
    <t>единиц</t>
  </si>
  <si>
    <t>Валовой сбор зерновых и зернобобовых культур в сельскохозяйственных организациях, крестьянских (фермерских) хозяйствах, включая индивидуальных предпринимателей</t>
  </si>
  <si>
    <t>тыс. тонн</t>
  </si>
  <si>
    <t>Количество туристов, посетивших объекты сельского туризма сельскохозяйственных товаропроизводителей, получивших государственную поддержку (нарастающим итогом)</t>
  </si>
  <si>
    <t>человек</t>
  </si>
  <si>
    <t>Количество занятых в сфере сельского туризма в результате реализации проектов развития сельского туризма за счет государственной поддержки (нарастающим итогом)</t>
  </si>
  <si>
    <t>Прирост объема производства сельскохозяйственной продукции, обеспеченный сельскохозяйственными товаропроизводителями, получившими государственную поддержку на развитие сельского туризм</t>
  </si>
  <si>
    <t>создание условий для повышения конкурентоспособности сельскохозяйственной продукции и продуктов ее переработки, производимой республиканскими сельхозтоваропроизводителями, на внутреннем и внешнем рынках; обеспечение продовольственной безопасности Республики Мордовия с учетом экономической и территориальной доступности продукции агропромышленного комплекса; увеличение показателя произведенной добавленной стоимости, создаваемой в сельском хозяйстве; обеспечение роста экспорта продукции агропромышленного комплекса.</t>
  </si>
  <si>
    <t>стимулирование развития приоритетных подотраслей агропромышленного комплекса и развитие малых форм хозяйствования; поддержка сельскохозяйственного производства по отдельным подотраслям растениеводства и животноводства, а также сельскохозяйственного страхования; поддержка производителей муки, хлеба и хлебобулочных изделий поддержка производителям произведенного и отгруженного сахара белого в организации розничной торговли</t>
  </si>
  <si>
    <t>Всего по подпрограмме</t>
  </si>
  <si>
    <t>всего</t>
  </si>
  <si>
    <t>тонн</t>
  </si>
  <si>
    <t>Всего:</t>
  </si>
  <si>
    <t>Основное мероприятие 2 "Стимулирование развития приоритетных подотраслей агропромышленного комплекса и развитие малых форм хозяйствования"</t>
  </si>
  <si>
    <t>2.1. Субсидии на стимулирование развития приоритетных подотраслей агропромышленного комплекса и развитие малых форм хозяйствования</t>
  </si>
  <si>
    <t>Прирост маточного товарного поголовья крупного рогатого скота специализированных мясных пород в сельскохозяйственных организациях, крестьянских (фермерских) хозяйствах и у индивидуальных предпринимателей за отчетный год по отношению к предыдущему году</t>
  </si>
  <si>
    <t>Тысяча голов</t>
  </si>
  <si>
    <t>Прирост производства молока в сельскохозяйственных организациях, крестьянских (фермерских) хозяйствах, включая индивидуальных предпринимателей, за отчетный год по отношению к среднему за 5 лет, предшествующих текущему финансовому году, объему производства молока</t>
  </si>
  <si>
    <t>Тысяча тонн</t>
  </si>
  <si>
    <t>Производство молока в сельскохозяйственных организациях, крестьянских (фермерских) хозяйствах, включая индивидуальных предпринимателей</t>
  </si>
  <si>
    <t>Прирост объема сельскохозяйственной продукции, реализованной в отчетном году сельскохозяйственными потребительскими кооперативами, получившими грантовую поддержку за последние 5 лет (включая отчетный год) по отношению к предыдущему году</t>
  </si>
  <si>
    <t>Процент</t>
  </si>
  <si>
    <t>Прирост объема сельскохозяйственной продукции, произведенной в отчетном году крестьянскими (фермерскими) хозяйствами и индивидуальными предпринимателями, реализующими проекты с помощью грантовой поддержки на развитие семейных ферм и гранта "Агропрогресс" за последние 5 лет (включая отчетный год), по отношению к предыдущему году</t>
  </si>
  <si>
    <t>Закладка многолетних плодово-ягодных насаждений в сельскохозяйственных организациях, крестьянских (фермерских) хозяйствах и у индивидуальных предпринимателей</t>
  </si>
  <si>
    <t>Тысяча гектаров</t>
  </si>
  <si>
    <t>Площадь уходных работ за многолетними насаждениями (до вступления до плодоношение, но не более 3 лет с момента закладки для садов интенсивного типа) в сельскохозяйственных организациях, крестьянских (фермерских) хозяйствах и у индивидуальных предпринимателей</t>
  </si>
  <si>
    <t>Удельный вес затрат на приобретение энергоресурсов в структуре затрат на основное производство продукции сельского хозяйства</t>
  </si>
  <si>
    <t>Количество проектов грантополучателей, реализуемых с помощью грантовой поддержки на развитие семейных ферм и гранта "Агропрогресс"</t>
  </si>
  <si>
    <t>Единица</t>
  </si>
  <si>
    <t>Количество проектов грантополучателей, реализуемых с помощью грантовой поддержки на развитие материально-технической базы сельскохозяйственных потребительских кооперативов</t>
  </si>
  <si>
    <t>Валовой сбор зерновых и зернобобовых культур в сельскохозяйственных организациях, крестьянских (фермерских хозяйствах, включая индивидуальных предпринимателей</t>
  </si>
  <si>
    <t>Валовой сбор масличных культур (за исключением рапса и сои) в сельскохозяйственных организациях, крестьянских (фермерских) хозяйствах, включая индивидуальных предпринимателей;</t>
  </si>
  <si>
    <t>Объем реализованной продукции овощеводства защищенного грунта собственного производства, выращенной с применением технологии досвечивания</t>
  </si>
  <si>
    <t>Производство муки из зерновых культур, овощных и других растительных культур, смеси из них</t>
  </si>
  <si>
    <t>Производство крупы</t>
  </si>
  <si>
    <t>Производство сахара белого свекловичного в твердом состоянии</t>
  </si>
  <si>
    <t>Производство хлебобулочных изделий, обогащенных микронутриентами, и диетических хлебобулочных изделий.</t>
  </si>
  <si>
    <t>Производство масла сливочного</t>
  </si>
  <si>
    <t>2.2 Субсидии сельскохозяйственным товаропроизводителям на переработку молока сырого крупного рогатого скота, козьего и овечьего в рамках стимулирования развития приоритетных подотраслей агропромышленного комплекса</t>
  </si>
  <si>
    <t>Прирост объема молока сырого крупного рогатого скота, козьего и овечьего, переработанного на пищевую продукцию, за отчетный год по отношению к среднему за 5 лет, предшествующих отчетному году</t>
  </si>
  <si>
    <t>Основное мероприятие 3 "Поддержка сельскохозяйственного производства по отдельным подотраслям растениеводства и животноводства, а также сельскохозяйственного страхования"</t>
  </si>
  <si>
    <t>3.1. Субсидии на поддержку сельскохозяйственного производства по отдельным подотраслям растениеводства и животноводства, а также сельскохозяйственного страхования</t>
  </si>
  <si>
    <t>Доля площади, засеваемой элитными семенами, в общей площади посевов, занятой семенами сортов растений</t>
  </si>
  <si>
    <t>Численность племенных быков-производителей, оцененных по качеству потомства или находящихся в процессе оценки этого качества.</t>
  </si>
  <si>
    <t>тысяча голов</t>
  </si>
  <si>
    <t>Численность племенного маточного поголовья сельскохозяйственных животных (в пересчете на условные головы)</t>
  </si>
  <si>
    <t>Тысяч голов</t>
  </si>
  <si>
    <t>Численность маточного товарного поголовья крупного рогатого скота специализированных мясных пород, за исключением племенных животных, в сельскохозяйственных организациях, крестьянских (фермерских) хозяйствах, включая индивидуальных предпринимателей</t>
  </si>
  <si>
    <t>Размер посевных площадей, занятых льном-долгунцом и технической коноплей, в сельскохозяйственных организациях, крестьянских (фермерских) хозяйствах и у индивидуальных предпринимателей</t>
  </si>
  <si>
    <t>Тысяч гектар</t>
  </si>
  <si>
    <t>Размер посевных площадей, занятых зерновыми, зернобобовыми, масличными (за исключением рапса и сои) и кормовыми сельскохозяйственными культурами в сельскохозяйственных организациях, крестьянских (фермерских) хозяйствах, включая индивидуальных предпринимателей, в субъекте Российской Федерации</t>
  </si>
  <si>
    <t>Тысяч гектаров</t>
  </si>
  <si>
    <t>Доля застрахованной посевной (посадочной) площади в общей посевной (посадочной) площади (в условных единицах площади)</t>
  </si>
  <si>
    <t>Доля застрахованного поголовья сельскохозяйственных животных в общем поголовье сельскохозяйственных животных</t>
  </si>
  <si>
    <t>Валовой сбор сахарной свеклы в хозяйствах всех категорий</t>
  </si>
  <si>
    <t>Валовой сбор овощей в зимних теплицах в сельскохозяйственных организациях, крестьянских (фермерских) хозяйствах, включая индивидуальных предпринимателей</t>
  </si>
  <si>
    <t>Производство скота и птицы на убой в хозяйствах всех категорий (в живом весе)</t>
  </si>
  <si>
    <t>Производство скота и птицы на убой в сельскохозяйственных организациях, крестьянских (фермерских) хозяйствах, включая индивидуальных предпринимателей (в живом весе)</t>
  </si>
  <si>
    <t>Производство молока в хозяйствах всех категорий</t>
  </si>
  <si>
    <t>Поголовье крупного рогатого скота специализированных мясных пород и помесного скота, полученного от скрещивания со специализированными мясными породами, в сельскохозяйственных организациях, крестьянских (фермерских) хозяйствах, включая индивидуальных предпринимателей</t>
  </si>
  <si>
    <t>тыс. голов</t>
  </si>
  <si>
    <t>Производство масла подсолнечного нерафинированного и его фракций</t>
  </si>
  <si>
    <t>Производство плодоовощных консервов</t>
  </si>
  <si>
    <t>млн. условных банок</t>
  </si>
  <si>
    <t>Производство сыров и сырных продуктов</t>
  </si>
  <si>
    <t>Выявляемость возбудителя африканской чумы свиней на территории Республики Мордовия</t>
  </si>
  <si>
    <t>процент положительных проб от общего количества исследований</t>
  </si>
  <si>
    <t>Основное мероприятие 4 "Поддержка производителей муки, хлеба, хлебобулочных изделий, сахара, зерновых культур"</t>
  </si>
  <si>
    <t>4.1. Субсидии на возмещение затрат производителям муки на закупку продовольственной пшеницы</t>
  </si>
  <si>
    <t>Объем продовольственной пшеницы, приобретенной производителями муки с использованием иных межбюджетных трансфертов</t>
  </si>
  <si>
    <t>4.2. Субсидии на возмещение предприятиям хлебопекарной промышленности части затрат на производство и реализацию произведенных и реализованных хлеба и хлебобулочных изделий</t>
  </si>
  <si>
    <t>Объем произведенных и реализованных хлеба и хлебобулочных изделий с использованием компенсации</t>
  </si>
  <si>
    <t>4.3. Субсидии на возмещение производителям части затрат на производство и реализацию сахара белого в организации розничной торговли</t>
  </si>
  <si>
    <t>Объем произведенного и отгруженного производителями сахара белого в организации розничной торговли</t>
  </si>
  <si>
    <t>4.4. Субсидии на возмещение производителям зерновых культур части затрат на производство и реализацию зерновых культур</t>
  </si>
  <si>
    <t>4.5 Субсидии на возмещение производителям, осуществляющим разведение и (или) содержание молочного крупного рогатого скота части затрат на приобретение кормов для молочного крупного рогатого скота</t>
  </si>
  <si>
    <t>Основное мероприятие 5. "Поддержка ведомственных экономически значимых программ в области животноводства"</t>
  </si>
  <si>
    <t>5.1 Субсидии на софинансирование расходных обязательств на мероприятия по переходу граждан, ведущих личное подсобное хозяйство, на альтернативные свиноводству виды животноводства</t>
  </si>
  <si>
    <t>5.2. Субсидии на возмещение части затрат на производство мяса свинины</t>
  </si>
  <si>
    <t>Основное мероприятие 6. "Регулирование рынков продукции животноводства"</t>
  </si>
  <si>
    <t>6.1 Субсидии юридическим лицам, занимающимся производством и переработкой мясопродуктов, на возмещение затрат на проектирование, строительство, реконструкцию, капитальный ремонт, модернизацию объектов электроснабжения, тепло- и пароснабжения, водоснабжения, водоотведения, вентиляции и кондиционирования воздуха, систем холодоснабжения, а также строительство газопоршневых станций (мини-ТЭС) и технологическое присоединение к электрическим сетям</t>
  </si>
  <si>
    <t>Основное мероприятие 7. "Поддержка сельскохозяйственных товаропроизводителей, пострадавших от чрезвычайных ситуаций"</t>
  </si>
  <si>
    <t>7.1 Субсидии на компенсацию сельскохозяйственным товаропроизводителям ущерба причиненного в результате чрезвычайных ситуаций природного характера</t>
  </si>
  <si>
    <t>Основное мероприятие 8. "Развитие сельского туризма"</t>
  </si>
  <si>
    <t>8.1. Субсидии на развитие сельского туризма</t>
  </si>
  <si>
    <t>Количество проектов, реализуемых на территории Республики Мордовия</t>
  </si>
  <si>
    <t>ед.</t>
  </si>
  <si>
    <t>9. Основное мероприятие. "Стимулирование увеличения производства картофеля и овощей"</t>
  </si>
  <si>
    <t>Объем производства овощей открытого грунта в сельскохозяйственных предприятиях, крестьянских (фермерских) хозяйствах, включая индивидуальных предпринимателей</t>
  </si>
  <si>
    <t>Объем производства картофеля в сельскохозяйственных предприятиях, крестьянских (фермерских) хозяйствах, включая индивидуальных предпринимателей</t>
  </si>
  <si>
    <t>Объем высева элитного и (или) оригинального семенного картофеля и овощных культур</t>
  </si>
  <si>
    <t>размер посевных площадей, занятых картофелем в сельскохозяйственных организациях, крестьянских (фермерских) хозяйств и у индивидуальных предпринимателей</t>
  </si>
  <si>
    <t>объем введенных и (или) планируемых к вводу в год предоставления субсидий, а также в годы предшествующие году предоставления субсидий, мощностей по хранению картофеля и овощей</t>
  </si>
  <si>
    <t>объем реализованного картофеля, произведенного гражданами, ведущими личное подсобное хозяйство и применяющими специальный налоговый режим "Налог на профессиональный доход", получившими государственную поддержку</t>
  </si>
  <si>
    <t>объем реализованных овощей открытого грунт, произведенного гражданами, ведущими личное подсобное хозяйство и применяющими специальный налоговый режим "Налог на профессиональный доход" государственную поддержку</t>
  </si>
  <si>
    <t>10. Региональный проект "Экспорт продукции АПК Республики Мордовия"</t>
  </si>
  <si>
    <t>2022 - 2024 год</t>
  </si>
  <si>
    <t>"Экспорт продукции АПК Республики Мордовия"</t>
  </si>
  <si>
    <t>Млн. долларов США</t>
  </si>
  <si>
    <t>ПодПрограмма "Техническая и технологическая модернизация, инновационное развитие"</t>
  </si>
  <si>
    <t>повышение эффективности и конкурентоспособности сельскохозяйственной продукции за счет технической и технологической модернизации производства; создание благоприятной экономической среды, способствующей инновационному развитию и привлечению инвестиций в отрасль; создание в агропромышленном комплексе сельскохозяйственной биотехнологии; создание эффективной системы консультирования сельхозтоваропроизводителей; развитие системы непрерывного профессионального агрообразования.</t>
  </si>
  <si>
    <t>Обновление парка сельскохозяйственной техники; развитие консультационной помощи сельскохозяйственным товаропроизводителям; по выпуску видеофильмов, издание плакатов, проведение коллегий, семинаров-совещаний, участию в сельскохозяйственных выставках, ярмарках, изданию методической литературы; поддержка общественных организаций, связанных с предоставлением интересов крестьянских (фермерских) хозяйств</t>
  </si>
  <si>
    <t>Основное мероприятие 1. "Обновление парка сельскохозяйственной техники"</t>
  </si>
  <si>
    <t>Количество приобретенной сельскохозяйственными товаропроизводителями сельскохозяйственной техники</t>
  </si>
  <si>
    <t>1.1. Субсидии юридическим лицам на возмещение части затрат на обеспечение технической и технологической модернизации сельскохозяйственного производства</t>
  </si>
  <si>
    <t>Коэффициент обновления тракторов в сельскохозяйственных организациях</t>
  </si>
  <si>
    <t>процент</t>
  </si>
  <si>
    <t>Коэффициент обновления зерноуборочных комбайнов в сельскохозяйственных организациях</t>
  </si>
  <si>
    <t>Коэффициент обновления кормоуборочных комбайнов в сельскохозяйственных организациях</t>
  </si>
  <si>
    <t>Основное мероприятие 2. "Развитие консультационной помощи сельскохозяйственным товаропроизводителям"</t>
  </si>
  <si>
    <t>2.1. Организация информационного обеспечения в сфере сельскохозяйственного производства</t>
  </si>
  <si>
    <t>2.2. Мероприятия по выпуску видеофильмов, издание плакатов, проведение коллегий, семинаров-совещаний, участию в сельскохозяйственных выставках, ярмарках, изданию методической литературы</t>
  </si>
  <si>
    <t>2.3. Субсидии общественным организациям на возмещение части затрат, связанных с представлением интересов крестьянских (фермерских) хозяйств</t>
  </si>
  <si>
    <t>ПодПрограмма "Обеспечение реализации Государственной программы Республики Мордовия развития сельского хозяйства и регулирования рынков сельскохозяйственной продукции, сырья и продовольствия"</t>
  </si>
  <si>
    <t>обеспечение эффективной деятельности органов государственной власти в сфере развития сельского хозяйства и регулирования рынков сельскохозяйственной продукции, сырья и продовольствия</t>
  </si>
  <si>
    <t>совершенствование управления Государственной программы, в том числе обеспечение деятельности Министерства сельского хозяйства и продовольствия Республики Мордовия как ответственного исполнителя (государственного заказчика) Государственной программы; предоставление субсидии в целях увеличения уставного фонда государственных унитарных предприятий; премии победителям трудового соперничества в соответствии с постановлением Правительства Республики Мордовия от 12 ноября 2018 г.</t>
  </si>
  <si>
    <t>Всего республиканский бюджет</t>
  </si>
  <si>
    <t>Основное мероприятие 1. "Совершенствование обеспечения реализации Государственной программы"</t>
  </si>
  <si>
    <t>Сохранение существующего уровня участия муниципальных образований в реализации Государственной программы (наличие в муниципальных образованиях муниципальных программ развития сельского хозяйства и регулирования рынков сырья и продовольствия</t>
  </si>
  <si>
    <t>процентов</t>
  </si>
  <si>
    <t>Доля муниципальных органов управления агропромышленным комплексом</t>
  </si>
  <si>
    <t>1.1. Содержание аппарата</t>
  </si>
  <si>
    <t>Доля государственных гражданских служащих Минсельхозпрода Республики Мордовия, прошедших повышение квалификации в течение последних трех лет</t>
  </si>
  <si>
    <t>Укомплектованность должностей государственной гражданской службы в Минсельхозпроде Республики Мордовия</t>
  </si>
  <si>
    <t>1.2. осуществление регионального государственного надзора в области технического состояния и эксплуатации самоходных машин и других видов техники, аттракционов в Республике Мордовия</t>
  </si>
  <si>
    <t>ПодПрограмма "Поддержка и развитие кадрового потенциала"</t>
  </si>
  <si>
    <t>создание правовых, организационных, социально-экономических и информационных условий, способствующих поддержке кадрового потенциала агропромышленного комплекса Республики Мордовия; стимулирование обучения и закрепления молодых специалистов в сельскохозяйственном производстве</t>
  </si>
  <si>
    <t>стимулирование обучения и закрепления молодых специалистов в сельскохозяйственном производстве.</t>
  </si>
  <si>
    <t>всего:</t>
  </si>
  <si>
    <t>Основное мероприятие 1. "Стимулирование обучения и закрепления молодых специалистов в сельскохозяйственном производстве"</t>
  </si>
  <si>
    <t>Доля молодых специалистов, в общей численности квалифицированных специалистов сельскохозяйственных организаций</t>
  </si>
  <si>
    <t>1.1. 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 N 91-УГ "О дополнительных мерах по подготовке и закреплению молодых специалистов в сельскохозяйственном производстве"</t>
  </si>
  <si>
    <t>1.2. 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 N 91-УГ "О дополнительных мерах по подготовке и закреплению молодых специалистов в сельскохозяйственном производстве"</t>
  </si>
  <si>
    <t>1.3. 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 N 91-УГ "О дополнительных мерах по подготовке и закреплению молодых специалистов в сельскохозяйственном производстве"</t>
  </si>
  <si>
    <t>Основное мероприятие 2. Осуществление поддержки кадрового обеспечения сельского хозяйства</t>
  </si>
  <si>
    <t>2.1. Поддержка кадрового обеспечения сельского хозяйства</t>
  </si>
  <si>
    <t>2.2. Премии победителям трудового соперничества в соответствии с постановлением Правительства Республики Мордовия от 12 ноября 2018 г. N 533</t>
  </si>
  <si>
    <t>ПодПрограмма "Стимулирование инвестиционной деятельности в агропромышленном комплексе"</t>
  </si>
  <si>
    <t>Увеличение объема кредитных ресурсов, привлекаемых в агропромышленный комплекс на цели модернизации и развития производства, стимулирование ввода новых производственных мощностей в агропромышленном комплексе</t>
  </si>
  <si>
    <t>поддержка инвестиционного кредитования; компенсация прямых понесенных затрат на строительство и модернизацию объектов агропромышленного комплекса; поддержка строительства животноводческих комплексов (ферм); поддержка строительства технологических автомобильных дорог к сельскохозяйственным угодьям</t>
  </si>
  <si>
    <t>Основное мероприятие 1. "Поддержка инвестиционного кредитования"</t>
  </si>
  <si>
    <t>1.1 Субсидии на возмещение части затрат на уплату процентов по инвестиционным кредитам (займам) в агропромышленном комплексе</t>
  </si>
  <si>
    <t>Объем ссудной задолженности по субсидируемым инвестиционным кредитам (займам) в агропромышленном комплексе</t>
  </si>
  <si>
    <t>млрд рублей</t>
  </si>
  <si>
    <t>Основное мероприятие 2. "Компенсация прямых понесенных затрат на строительство и модернизацию объектов агропромышленного комплекса"</t>
  </si>
  <si>
    <t>2.1. Субсидии на возмещение части прямых понесенных затрат на создание и (или) модернизацию объектов агропромышленного комплекса, а также на приобретение техники и оборудования.</t>
  </si>
  <si>
    <t>Основное мероприятие 3. "Поддержка строительства животноводческих комплексов (ферм)"</t>
  </si>
  <si>
    <t>3.1. Субсидии на возмещение части затрат, связанных со строительством подъездных путей животноводческим комплексам (фермам)</t>
  </si>
  <si>
    <t>3.2. Субсидии на возмещение части затрат, связанных со строительством инженерной и транспортной инфраструктуры к свиноводческим комплексам</t>
  </si>
  <si>
    <t>3.3. Субсидии на возмещение части затрат, связанных со строительством инженерной и транспортной инфраструктуры к птицеводческим комплексам</t>
  </si>
  <si>
    <t>3.4. Субсидии на возмещение затрат, связанных с созданием новых семейных молочных и кролиководческих животноводческих ферм на базе (крестьянских) фермерских хозяйств</t>
  </si>
  <si>
    <t>Основное мероприятие 4. "Поддержка строительства технологических автомобильных дорог к сельскохозяйственным угодьям"</t>
  </si>
  <si>
    <t>4.1. Возмещение затрат, связанных со строительством технологических автомобильных дорог к сельскохозяйственным угодьям</t>
  </si>
  <si>
    <t>ПодПрограмма "Создание системы поддержки фермеров и развитие сельской кооперации в Республике Мордовия"</t>
  </si>
  <si>
    <t>развитие системы сельскохозяйственной кооперации, как фактора повышения конкурентоспособности малых форм хозяйствования; увеличение доходов и снижение издержек малых форм сельскохозяйственных товаропроизводителей через участие в сельскохозяйственных кооперативах; обеспечение экономических условий для развития системы производства, переработки и реализации сельскохозяйственной продукции на базе сельскохозяйственных кооперативов</t>
  </si>
  <si>
    <t>Предоставление грантов "Агростартап" крестьянским (фермерским) хозяйствам на реализацию проекта создания и развития крестьянского (фермерского) хозяйства; субсидии на возмещение части затрат сельскохозяйственным потребительским кооперативам, связанных с приобретением имущества в целях последующей передачи (реализации) приобретенного имущества в собственность членов кооператива, с приобретением сельскохозяйственной техники, оборудования для переработки сельскохозяйственной продукции (за исключением продукции свиноводства) и мобильных торговых объектов для оказания услуг членам кооператива, с закупкой сельскохозяйственной продукции у членов кооператива; субсидии центру компетенции в сфере сельскохозяйственной кооперации и поддержки фермеров на осуществление текущей деятельности</t>
  </si>
  <si>
    <t>Основное мероприятие 1. Региональный проект "Акселерация субъектов малого и среднего предпринимательства"</t>
  </si>
  <si>
    <t>Увеличение численности работников в расчете на 1 субъекта МСП, получившего комплексную поддержку в сфере АПК, накопленным итогом, единиц</t>
  </si>
  <si>
    <t>6.1. Грант "Агростартап" крестьянским (фермерским) хозяйствам на реализацию проекта создания и развития крестьянского (фермерского) хозяйства</t>
  </si>
  <si>
    <t>Субъекты МСП в АПК получили комплексную поддержку с момента начала предпринимательской деятельности до выхода на уровень развития, предполагающий интеграцию в более крупные единицы бизнеса (количество субъектов МСП в сфере АПК, получивших поддержку, в том числе в результате услуг, оказанных центрами компетенций в сфере сельскохозяйственной кооперации и поддержки фермеров, накопленным итогом)</t>
  </si>
  <si>
    <t>6.2. Субсидии сельскохозяйственным потребительским кооперативам на возмещение части затрат, связанных с приобретением имущества в целях последующей передачи (реализации) приобретенного имущества в собственность членов кооператива, с приобретением сельскохозяйственной техники, оборудования для переработки сельскохозяйственной продукции (за исключением продукции свиноводства) и мобильных торговых объектов для оказания услуг членам кооператива, с закупкой сельскохозяйственной продукции у членов кооператива</t>
  </si>
  <si>
    <t>В сельскохозяйственную потребительскую кооперацию вовлечены новые члены из числа субъектов МСП в АПК и личных подсобных хозяйств граждан (с учетом необходимости вовлечения новых членов в сельскохозяйственные потребительские кооперативы до 2030 года (единиц)"</t>
  </si>
  <si>
    <t>6.3. Субсидия центру компетенции в сфере сельскохозяйственной кооперации и поддержки фермеров на осуществление текущей деятельности</t>
  </si>
  <si>
    <t>ПодПрограмма "Развитие ветеринарной службы Республики Мордовия"</t>
  </si>
  <si>
    <t>повышение эффективности деятельности ветеринарии Республики Мордовия</t>
  </si>
  <si>
    <t>создание условий для предупреждений и ликвидации болезней животных, защиты населения от болезней, общих для человека и животных; обеспечение безопасности продукции растительного и животного происхождения, находящейся в обращении на территории Республики Мордовия</t>
  </si>
  <si>
    <t>Основное мероприятие 1. "Обеспечение функций ветеринарии Республики Мордовия"</t>
  </si>
  <si>
    <t>2022 - 2025 годы</t>
  </si>
  <si>
    <t>Выявляемость особо опасных болезней животных и птиц, остатков запрещенных и вредных веществ в организме живых животных, продуктах животного происхождения и кормах на территории Республики Мордовия (процент положительных проб от общего количества исследований)</t>
  </si>
  <si>
    <t>1.1. содержание аппарата</t>
  </si>
  <si>
    <t>Основное мероприятие 2. "Обеспечение проведения противоэпизоотических мероприятий"</t>
  </si>
  <si>
    <t>2.1. Расходы по проведению противоэпизоотических мероприятий</t>
  </si>
  <si>
    <t>Охват исследованиями по африканской чуме свиней поголовья восприимчивых животных</t>
  </si>
  <si>
    <t>процент количества проведенных исследований от поголовья свиней</t>
  </si>
  <si>
    <t>Основное мероприятие 3. "Обеспечение деятельности подведомственных учреждений Республиканской ветеринарной службы Республики Мордовия"</t>
  </si>
  <si>
    <t>Минсельхозпрод Республики Мордовия, подведомственные государственные учреждения</t>
  </si>
  <si>
    <t>3.1. Обеспечение деятельности учреждений, осуществляющих предоставление услуг в области ветеринарии</t>
  </si>
  <si>
    <t>Выполнение государственного задания на оказание государственных услуг</t>
  </si>
  <si>
    <t>3.2. Обеспечение деятельности Государственного казенного учреждения Республики Мордовия "Централизованная бухгалтерия учреждений ветеринарии, подведомственных Республиканской ветеринарной службе Республики Мордовия"</t>
  </si>
  <si>
    <t>Основное мероприятие 4. "Совершенствование лабораторно-диагностической базы"</t>
  </si>
  <si>
    <t>4.1 Расходы на совершенствование лабораторно-диагностической базы</t>
  </si>
  <si>
    <t>Количество ветеринарных лабораторий имеющих возможность проведения исследований на ящур</t>
  </si>
  <si>
    <t>Основное мероприятие 5. "Проведение мониторинга безопасности пищевых продуктов и контроля за содержанием в них остаточных веществ"</t>
  </si>
  <si>
    <t>5.1 Расходы на проведение мониторинга безопасности пищевых продуктов и контроля за содержанием в них остаточных веществ</t>
  </si>
  <si>
    <t>Охват исследованиями государственного ветеринарного лабораторного мониторинга качества и безопасности пищевых продуктов в учреждениях социальной сферы Республики Мордовия</t>
  </si>
  <si>
    <t>Основное мероприятие 6. "Повышение квалификации ветеринарных специалистов"</t>
  </si>
  <si>
    <t>6.1 Расходы на повышение квалификации ветеринарных специалистов</t>
  </si>
  <si>
    <t>Повышение квалификации ветеринарных специалистов</t>
  </si>
  <si>
    <t>Основное мероприятие 7. "Обеспечение коммуникации с соседними регионами и с заинтересованными территориальными управлениями федеральных органов исполнительной власти"</t>
  </si>
  <si>
    <t>7.1 Расходы на обеспечение коммуникации с соседними регионами и с заинтересованными территориальными управлениями федеральных органов исполнительной власти</t>
  </si>
  <si>
    <t>Заключение соглашений о межведомственном и межрегиональном взаимодействии</t>
  </si>
  <si>
    <t>Количество проведенных межведомственных тактико-технических учений по локализации и ликвидации очагов особо опасных болезней животных и птиц с участием органов исполнительной власти сопредельных регионов</t>
  </si>
  <si>
    <t>Основное мероприятие 8. "Маркирование, идентификация и автоматизированный учет животных"</t>
  </si>
  <si>
    <t>8.1. Расходы на маркирование, идентификацию и автоматизированный учет животных"</t>
  </si>
  <si>
    <t>Процент подведомственных учреждений Министерства сельского хозяйства, подключенных к автоматизированной системе учета сельскохозяйственных животных</t>
  </si>
  <si>
    <t>Основное мероприятие 9. "Организация мероприятий при осуществлении деятельности по обращению с животными без владельцев"</t>
  </si>
  <si>
    <t>9.1. 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</si>
  <si>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Основное мероприятие 10. Региональный проект "Экспорт продукции АПК Республики Мордовия"</t>
  </si>
  <si>
    <t>10.1. Субсидии га государственную поддержку аккредитации ветеринарных лабораторий в национальной системе аккредитации</t>
  </si>
  <si>
    <t>Обеспечена аккредитация и (или) расширена область аккредитации в национальной системе аккредитации ветеринарных лабораторий, подведомственных органам исполнительно власти субъектов Российской Федерации</t>
  </si>
  <si>
    <t>Администрация Ромодановского муниципального района Республики Мордовия</t>
  </si>
  <si>
    <t>Программа Ромодановского муниципального района развития сельского хозяйства и регулирования рынков сельскохозяйственной продукции, сырья и продовольствия</t>
  </si>
  <si>
    <t>Подпрограмма "Развитие отраслей агропромышленного комплекса"</t>
  </si>
  <si>
    <t>Ед.изм.</t>
  </si>
  <si>
    <t>Единица измерения</t>
  </si>
  <si>
    <t>2021 год</t>
  </si>
  <si>
    <t>2022 - 2025</t>
  </si>
  <si>
    <t>2021 (справочно)</t>
  </si>
  <si>
    <t>"Государственная Программа Республики Мордовия развития сельского хозяйства и регулирования рынков сельскохозяйственной продукции, сырья и продовольствия"</t>
  </si>
  <si>
    <t>обеспечение продовольственной безопасности Республики Мордовия с учетом экономической и территориальной доступности продукции агропромышленного комплекса; увеличение показателя произведенной добавленной стоимости, создаваемой в сельском хозяйстве; обеспечение роста экспорта продукции агропромышленного комплекса; увеличение физического объема инвестиций в основной капитал сельского хозяйства; обеспечение эпизоотического благополучия; создание правовых, организационных, социально-экономических и информационных условий, способствующих поддержке кадрового потенциала агропромышленного комплекса Республики Мордовия</t>
  </si>
  <si>
    <t>стимулирование роста производства основных видов сельскохозяйственной продукции, производства пищевых продуктов; обеспечение финансовой устойчивости предприятий агропромышленного комплекса; обеспечение противоэпизоотических мероприятий в отношении карантинных и особо опасных болезней животных; поддержка малых форм хозяйствования; обеспечение эффективной деятельности органов государственной власти в сфере развития сельского хозяйства и регулирования рынков сельскохозяйственной продукции, сырья и продовольствия; создание стимулирующих условий для молодых специалистов, решивших работать в сельскохозяйственных организациях после получения профессионального образования аграрного профиля; обновление парка сельскохозяйственной техники.</t>
  </si>
  <si>
    <t>102,1 &lt;*&gt;</t>
  </si>
  <si>
    <t>ПодПрограмма "Развитие отраслей агропромышленного комплекса"</t>
  </si>
  <si>
    <t>Основное мероприятие 1 "Обеспечение биологической безопасности"</t>
  </si>
  <si>
    <t>Сбор биологических отходов</t>
  </si>
  <si>
    <t>1.1. Субсидии юридическим лицам на возмещение части затрат, связанных со сбором, переработкой и утилизацией биологических отходов и на финансовое обеспечение части затрат, связанных с приобретением оборудования для переработки и утилизации биологических отходов, специализированного транспорта</t>
  </si>
  <si>
    <t>Подпрограмма "Техническая и технологическая модернизация, инновационное развитие"</t>
  </si>
  <si>
    <t>Ед.</t>
  </si>
  <si>
    <t>Подпрограмма "Поддержка и развитие кадрового потенциала"</t>
  </si>
  <si>
    <t>1. Основное мероприятие "Стимулирование обучения и закрепления молодых специалистов в сельскохозяйственном производстве"</t>
  </si>
  <si>
    <t>Доля молодых специалистов в общей численности квалифицированных специалистов в сельскохозяйственных организацях</t>
  </si>
  <si>
    <t>Подпрограмма "Стимулирование инвестиционной деятельности в агропромышленном комплексе"</t>
  </si>
  <si>
    <t>Подпрограмма "Развитие ветеринарной службы"</t>
  </si>
  <si>
    <r>
      <t xml:space="preserve">2023 - </t>
    </r>
    <r>
      <rPr>
        <sz val="11"/>
        <color rgb="FF008000"/>
        <rFont val="Times New Roman"/>
        <family val="1"/>
        <charset val="204"/>
      </rPr>
      <t>2030</t>
    </r>
    <r>
      <rPr>
        <sz val="11"/>
        <color theme="1"/>
        <rFont val="Times New Roman"/>
        <family val="1"/>
        <charset val="204"/>
      </rPr>
      <t xml:space="preserve"> год</t>
    </r>
  </si>
  <si>
    <t>Без владельцев (собаки)</t>
  </si>
  <si>
    <t>Стипендия</t>
  </si>
  <si>
    <t>Ежемесячн.</t>
  </si>
  <si>
    <t>Компенсац.</t>
  </si>
  <si>
    <t>2023 (факт)</t>
  </si>
  <si>
    <t>Инвестиции</t>
  </si>
  <si>
    <t>2023 (план)</t>
  </si>
  <si>
    <t>тыс. руб.</t>
  </si>
  <si>
    <t>тыс. руб.;</t>
  </si>
  <si>
    <t>год -</t>
  </si>
  <si>
    <t>Альтернатива (свиньи)</t>
  </si>
  <si>
    <t>РЕСПУБЛИКАНСКИЙ бюджет</t>
  </si>
  <si>
    <t xml:space="preserve">«Техническая и технологическая модернизация, инновационное развитие» </t>
  </si>
  <si>
    <t>«Развитие ветеринарной службы»</t>
  </si>
  <si>
    <t>«Развитие отраслей агропромышленного комплекса»</t>
  </si>
  <si>
    <t>«Поддержка и развитие кадрового потенциала»</t>
  </si>
  <si>
    <t>в том числе</t>
  </si>
  <si>
    <t>индекс раст. к 2020</t>
  </si>
  <si>
    <t>индекс жив. к 2020</t>
  </si>
  <si>
    <t>индекс с/х к 2020</t>
  </si>
  <si>
    <t>Среднемесячная номинальная заработная плата в сельском хозяйстве (по сельскохозяйственным организациям, не относящимся к субъектам малого предпринимательства)</t>
  </si>
  <si>
    <t>руб.</t>
  </si>
  <si>
    <r>
      <t xml:space="preserve">развитие отраслей агропромышленного комплекса с учетом технической и технологической модернизации, а также стимулирование инвестиционной активности в агропромышленном комплексе;
развитие малого агробизнеса и сельскохозяйственной кооперации;
совершенствование методики учета продукции, производимой хозяйствами населения, в целях обеспечения внутреннего потребления сельскохозяйственной продукции; 
обеспечение условий для создания новых субъектов предпринимательства в агропромышленном комплексе и осуществления ими дополнительных видов деятельности в целях увеличения их доходности, в том числе в сфере сельского туризма;
создание новой товарной массы продукции агропромышленного комплекса и экспортно-ориентированной товаропроводящей инфраструктуры; наращивание перерабатывающих мощностей; 
создание новых товарных направлений и групп;
реализация мероприятий по обеспечению поддержки продвижения экспорта сырья и продукции агропромышленного комплекса;
</t>
    </r>
    <r>
      <rPr>
        <sz val="11"/>
        <color rgb="FF00B0F0"/>
        <rFont val="Times New Roman"/>
        <family val="1"/>
        <charset val="204"/>
      </rPr>
      <t>обеспечение противоэпизоотических мероприятий в отношении карантинных и особо опасных болезней животных</t>
    </r>
    <r>
      <rPr>
        <sz val="11"/>
        <color theme="1"/>
        <rFont val="Times New Roman"/>
        <family val="1"/>
        <charset val="204"/>
      </rPr>
      <t xml:space="preserve">
</t>
    </r>
  </si>
  <si>
    <r>
      <t xml:space="preserve">создание условий для достижения плановых значений индекса производства продукции сельского хозяйства (в сопоставимых ценах);
создание условий для достижения плановых значений индекса производства пищевых продуктов (в сопоставимых ценах);
создание условий для достижения планового уровня среднемесячной начисленной заработной платы работников сельского хозяйства (без субъектов малого предпринимательства);
создание условий для достижения объема экспорта продукции агропромышленного комплекса (в сопоставимых ценах);
</t>
    </r>
    <r>
      <rPr>
        <sz val="11"/>
        <color rgb="FF00B0F0"/>
        <rFont val="Times New Roman"/>
        <family val="1"/>
        <charset val="204"/>
      </rPr>
      <t>стимулирование перехода граждан, ведущих личное подсобное хозяйство, на альтернативные свиноводству виды животноводства и минимизация потерь доходности отрасли свиноводства под воздействием эпизоотических рисков</t>
    </r>
    <r>
      <rPr>
        <sz val="11"/>
        <color theme="1"/>
        <rFont val="Times New Roman"/>
        <family val="1"/>
        <charset val="204"/>
      </rPr>
      <t xml:space="preserve">.
</t>
    </r>
  </si>
  <si>
    <r>
      <rPr>
        <sz val="11"/>
        <color rgb="FF00B0F0"/>
        <rFont val="Times New Roman"/>
        <family val="1"/>
        <charset val="204"/>
      </rPr>
      <t>обеспечение мероприятия по переходу граждан, ведущих личное подсобное хозяйство на альтернативные свиноводству виды животноводства;</t>
    </r>
    <r>
      <rPr>
        <sz val="11"/>
        <color theme="1"/>
        <rFont val="Times New Roman"/>
        <family val="1"/>
        <charset val="204"/>
      </rPr>
      <t xml:space="preserve">
стимулирование увеличения производства картофеля и овощей;
возмещение производителям зерновых культур части затрат на производство и реализацию зерновых культур;
стимулирование развития отраслей агропромышленного комплекса и развитие малых форм хозяйствования;
поддержка развития плодово-ягодных многолетних насаждений;
поддержка агротехнологических работ по увеличению размера посевных площадей, занятых льном долгунцом и технической коноплей в сельскохозяйственных организациях, крестьянских (фермерских) хозяйств и у индивидуальных предпринимателей.</t>
    </r>
  </si>
  <si>
    <t>стимулирование развития приоритетных подотраслей агропромышленного комплекса и развитие малых форм хозяйствования</t>
  </si>
  <si>
    <t>1. Мероприятие по переходу граждан, ведущих личное подсобное хозяйство на альтернативные свиноводству виды животноводства.</t>
  </si>
  <si>
    <t>2023 (справочно)</t>
  </si>
  <si>
    <r>
      <t xml:space="preserve">2023 - </t>
    </r>
    <r>
      <rPr>
        <sz val="11"/>
        <color rgb="FF008000"/>
        <rFont val="Times New Roman"/>
        <family val="1"/>
        <charset val="204"/>
      </rPr>
      <t>2030</t>
    </r>
  </si>
  <si>
    <t>местный бюджет</t>
  </si>
  <si>
    <t>2. Стимулирование увеличения производства картофеля и овощей.хозяйствования"</t>
  </si>
  <si>
    <t>объем производства овощей открытого грунта в сельхозяйственных организациях, крестьянских (фермерских) хозяйствах и у индивидуальных предпринимателей</t>
  </si>
  <si>
    <t>Тонн</t>
  </si>
  <si>
    <t>объем производства картофеля в сельхозяйственных организациях, крестьянских (фермерских) хозяйствах и у индивидуальных предпринимателей</t>
  </si>
  <si>
    <t>объем производства продукции овощеводства защищенного грунта собственного производства, выращенной с применением технологии досвечивания</t>
  </si>
  <si>
    <t>объем высева элитного и (или) оригинального семенного картофеля и овощных культур</t>
  </si>
  <si>
    <t>Га</t>
  </si>
  <si>
    <t>прирост объема реализации картофеля, произведенного в личных подсобных хозяйствах граждан, применяющих специальный налоговый режим "Налог на профессиональный доход", получивших государственную поддержку</t>
  </si>
  <si>
    <t>3. Возмещение производителям зерновых культур части затрат на производство и реализацию зерновых культур.</t>
  </si>
  <si>
    <t>4. Стимулирование развития отраслей агропромышленного комплекса и развитие малых форм хозяйствования.</t>
  </si>
  <si>
    <t>количество проектов грантополучателей, реализуемых с помощью грантовой поддержки на развитие семейных ферм и гранта «Агропрогресс»</t>
  </si>
  <si>
    <t>производство муки из зерновых культур, овощных и других растительных культур, смеси из них</t>
  </si>
  <si>
    <t>прирост объема молока сырого крупного рогатого скота, козьего и овечьего, переработанного на пищевую продукцию, за отчетный год по отношению к среднему объему молока сырого крупного рогатого скота, козьего и овечьего за 5 лет, предшествующих отчетному году</t>
  </si>
  <si>
    <t>численность племенных быков-производителей, оцененных по качеству потомства или находящихся в процессе оценки этого качества</t>
  </si>
  <si>
    <t>численность племенного маточного поголовья сельскохозяйственных животных (в пересчете на условные головы)</t>
  </si>
  <si>
    <t>численность маточного товарного поголовья крупного рогатого скота специализированных мясных пород, за исключением племенных животных, в сельскохозяйственных организациях, крестьянских (фермерских) хозяйствах, включая индивидуальных предпринимателей</t>
  </si>
  <si>
    <t>доля застрахованной посевной (посадочной) площади в общей посевной (посадочной) площади (в условных единицах площади)</t>
  </si>
  <si>
    <t>доля  застрахованного поголовья сельскохозяйственных животных в общем поголовье сельскохозяйственных животных</t>
  </si>
  <si>
    <t>производство крупного рогатого скота на убой (в живом весе) в сельскохзяйственных организациях, крестьянских (фермерских) хозяйствах, включая индивидуальных предпринимателей</t>
  </si>
  <si>
    <t>поголовье крупного рогатого скота специализированных мясных пород и помесного скота, полученного от скрещивания со специализированными мясными породами, в сельскохозяйственных организациях, крестьянских (фермерских) хозяйствах, включая индивидуальных предпринимателей</t>
  </si>
  <si>
    <t>производство плодоовощных консервов</t>
  </si>
  <si>
    <t>производство сыров и сырных продуктов</t>
  </si>
  <si>
    <t>производство молока в сельскохозяйственных организациях, крестьянских (фермерских) хозяйствах, включая индивидуальных предпринимателей и граждан, ведущих личное подсобное хозяйство, применяющих специальный налоговый режим "Налог на профессиональный доход"</t>
  </si>
  <si>
    <t>производство масла сливочного</t>
  </si>
  <si>
    <t>производство сахара белого свекловичного в твердом состоянии</t>
  </si>
  <si>
    <t xml:space="preserve">количество проектов грантополучателей, реализуемых с помощью грантовой поддержки на развитие материально-технической базы сельскохозяйственных потребительских кооперативов
</t>
  </si>
  <si>
    <t>производство крупы</t>
  </si>
  <si>
    <t>объем реализованных зерновых культур собственного производства</t>
  </si>
  <si>
    <t>прирост объема продукции, реализованной в отчетном году сельскохозяйственными потребительскими кооперативами, получившими грант на развитие материально-технической базы  за последние 5 лет (включая отчетный год) по отношению к предыдущему году</t>
  </si>
  <si>
    <t>прирост объема производства сельскохозяйственной продукции, в отчетном году по отношению к предыдущему году в крестьянских (фермерских) хозяйствах  и у получателей гранта «Агропрогресс», получивших указанный грант в течении предыдущих  5 лет, включая отчетный год</t>
  </si>
  <si>
    <t>Гол.</t>
  </si>
  <si>
    <t>Усл. гол.</t>
  </si>
  <si>
    <t>Усл. банок</t>
  </si>
  <si>
    <t>5. Поддержка развития плодово-ягодных многолетних насаждений.</t>
  </si>
  <si>
    <t>площадь закладки многолетних  насаждений в сельскохозяйственных организациях, крестьянских (фермерских) хозяйствах, включая  индивидуальных предпринимателей</t>
  </si>
  <si>
    <t>площадь уходных работ за многолетними насаждениями (до вступления до плодоношение, но не более 3 лет с момента закладки для садов интенсивного типа) в сельскохозяйственных организациях, крестьянских (фермерских) хозяйствах и у индивидуальных предпринимателей</t>
  </si>
  <si>
    <t>6. Поддержка агротехнологических работ по увеличению размера посевных площадей, занятых льном долгунцом и технической коноплей в сельскохозяйственных организациях, крестьянских (фермерских) хозяйств и у индивидуальных предпринимателей.</t>
  </si>
  <si>
    <t>размер посевных площадей, занятых льном-долгунцом и технической коноплей, в сельскохозяйственных организациях, крестьянских (фермерских) хозяйствах и у индивидуальных предпринимателей</t>
  </si>
  <si>
    <t>Подпрограмма "Развития сельского туризма"</t>
  </si>
  <si>
    <r>
      <t xml:space="preserve">2023 - </t>
    </r>
    <r>
      <rPr>
        <sz val="11"/>
        <color rgb="FF008000"/>
        <rFont val="Times New Roman"/>
        <family val="1"/>
        <charset val="204"/>
      </rPr>
      <t>2024</t>
    </r>
    <r>
      <rPr>
        <sz val="11"/>
        <color theme="1"/>
        <rFont val="Times New Roman"/>
        <family val="1"/>
        <charset val="204"/>
      </rPr>
      <t xml:space="preserve"> год</t>
    </r>
  </si>
  <si>
    <t>количество проектов, реализуемых на территории Республики Мордовия</t>
  </si>
  <si>
    <t>оказание сельскохозяйственным товаропроизводителям государ-ственной поддержки в виде гранта «Агротуризм» на реализацию проектов развития сельского туризма</t>
  </si>
  <si>
    <t>развитие сельского туризма</t>
  </si>
  <si>
    <t>1. Развитие сельского туризма</t>
  </si>
  <si>
    <t>1. Поддержка инвестиционного кредитования</t>
  </si>
  <si>
    <t>2. Компенсация прямых понесенных затрат на строительство и модернизацию объектов агропромышленного комплекса</t>
  </si>
  <si>
    <t>3. Поддержка строительства животноводческих комплексов (ферм)</t>
  </si>
  <si>
    <t>объем  остатка ссудной задолженности по субсидируемым кредитам (займам)</t>
  </si>
  <si>
    <t>Тыс. руб.</t>
  </si>
  <si>
    <t>увеличение объема кредитных ресурсов, привлекаемых в агропромышленный комплекс на цели модернизации и развития производства;
стимулирование ввода новых производственных мощностей в агропромышленном комплексе;
поддержка строительства животноводческих комплексов (ферм) в Ромодановском муниципальном районе в целях создания экономических и финансовых предпосылок для развития производства продукции животноводства;
поддержка строительства технологических автомобильных дорог к сельскохозяйственным угодьям в целях повышения инвестиционной привлекательности сельскохозяйственного производства</t>
  </si>
  <si>
    <t>поддержка инвестиционного кредитования;
компенсация прямых понесенных затрат на строительство и модернизацию объектов агропромышленного комплекса;
поддержка строительства животноводческих комплексов (ферм)</t>
  </si>
  <si>
    <t>Подпрограмма "Акселерация субъектов малого и среднего предпринимательства"</t>
  </si>
  <si>
    <t>создание комплексной системы акселерации, включающая в себя финансовые и налоговые инструменты поддержки субъектов малого и среднего предпринимательства, а также инфраструктура для комфортной работы и развития субъектов малого и среднего предпринимательства</t>
  </si>
  <si>
    <t>увеличение численности работников в расчете на 1 субъекта МСП, получившего комплексную поддержку в сфере АПК, накопленным итогом</t>
  </si>
  <si>
    <t>Чел.</t>
  </si>
  <si>
    <t>сельскохозяйственные товаропроизводители получили государственную поддержку на создание и развитие производства в АПК (количество сельскохозяйственных товаропроизводителей, получивших поддержку, в том числе в результате услуг, оказанных центрами компетенций в сфере сельскохозяйственной кооперации и поддержки фермеров, накопленным итогом) кооперации и поддержки фермеров, накопленным итогом)</t>
  </si>
  <si>
    <t>в сельскохозяйственную потребительскую кооперацию вовлечены новые члены из числа субъектов МСП в АПК и личных подсобных хозяйств граждан (с учетом необходимости вовлечения новых членов в сельскохозяйственные потребительские кооперативы</t>
  </si>
  <si>
    <t>вовлечение в сельскохозяйственную потребительскую кооперацию новых членов из числа субъектов МСП в АПК и личных подсобных хозяйств граждан (с учетом необходимости вовлечения новых членов в сельскохозяйственные потребительские кооперативы)</t>
  </si>
  <si>
    <t>Подпрограмма "Экспорт продукции АПК Республики Мордовия"</t>
  </si>
  <si>
    <t>создание сквозной системы финансовой и нефинансовой поддержки на всех этапах жизненного цикла проекта по экспорту продукции АПК</t>
  </si>
  <si>
    <t>экспорт продукции АПК Республики Мордовия</t>
  </si>
  <si>
    <t>1. Экспорт продукции АПК Республики Мордовия</t>
  </si>
  <si>
    <t>1.  Создание комплексной системы акселерации, включающая в себя финансовые и налоговые инструменты поддержки субъектов малого и среднего предпринимательства, а также инфраструктура для комфортной работы и развития субъектов малого и среднего предпринимательства</t>
  </si>
  <si>
    <t>объем экспорта продукции агропромышленного комплекса (в сопоставимых ценах)</t>
  </si>
  <si>
    <t>млн. руб.</t>
  </si>
  <si>
    <t>Подпрограмма "Обеспечение реализации Программы Ромодановского муниципального района развития сельского хозяйства и регулирования рынков сельскохозяйственной про-дукции, сырья и продовольствия"</t>
  </si>
  <si>
    <t>обеспечение деятельности Администрации Ромодановского муниципального района, как ответственного исполнителя Программы Республики Мордовия</t>
  </si>
  <si>
    <t>сохранение существующего уровня участия муниципальных образований в реализации Государственной программы (наличие в муниципальных образованиях муниципальных программ развития сельского хозяйства и регулирования рынков сырья и продовольствия)</t>
  </si>
  <si>
    <t>1. Обеспечение деятельности Администрации Ромодановского муниципального района, как ответственного исполнителя Программы Республики Мордовия</t>
  </si>
  <si>
    <t>проведения противоэпизоотических мероприятий и охват исследованиями по африканской чуме свиней поголовья восприимчивых животных;
обеспечение здоровья животных, безопасности продукции животного происхождения и кормов на территории района</t>
  </si>
  <si>
    <t>обеспечение проведения противоэпизоотических мероприятий;
обеспечение мероприятий при осуществлении деятельности по обращению с животными без владельцев</t>
  </si>
  <si>
    <t>осуществление деятельности Администрации Ромодановского муниципального района, как ответственного исполнителя Программы во взаимодействии с Министерством сельского хозяйства и продовольствия Республики Мордовия и во взаимодействии с другими исполнительными органами государственной власти в целях обеспечения государственной поддержки сельскохозяйственных товаропроизводителей;
осуществление государственного надзора за техническим состоянием самоходных машин и других видов техники в Республике Мордовия</t>
  </si>
  <si>
    <t>1. Обеспечение проведения противоэпизоотических мероприятий</t>
  </si>
  <si>
    <t>2.  Мероприятия при осуществлении деятельности по обращению с животными без владельцев</t>
  </si>
  <si>
    <t>выявляемость особо опасных болезней животных и птиц, остатков запрещенных и вредных веществ в организме живых животных, продуктах животного происхождения и кормах на территории Ромодановского муниципального района Республики Мордовия</t>
  </si>
  <si>
    <t>охват исследований по африканской чуме свиней поголовья восприимчивых животных</t>
  </si>
  <si>
    <t>повышение эффективности и конкурентоспособности сельскохозяйственной продукции за счет технической и технологической модернизации производства;
создание благоприятной экономической среды, способствующей инновационному развитию и привлечению инвестиций в отрасль;
создание эффективной системы консультирования сельхозтоваропроизводителей;
развитие системы непрерывного профессионального агрообразования</t>
  </si>
  <si>
    <t>обновление парка сельскохозяйственной техники</t>
  </si>
  <si>
    <t>1. Обновление парка сельскохозяйственной техники</t>
  </si>
  <si>
    <t>количество приобретенной сельскохозяйственными товаропроизводителями сельскохозяйственной техники</t>
  </si>
  <si>
    <t>Создание правовых, организационных, социально-экономических и информационных условий, способствующих поддержке кадрового потенциала агропромышленного комплекса района Ромодановского муниципального района Республики Мордовия</t>
  </si>
  <si>
    <t>Стимулирование обучения и закрепления молодых специалистов в сельскохозяйственном производстве</t>
  </si>
  <si>
    <t>2. Основное мероприятие "Обеспечение участия работников агропромышленного комплекса района в Республиканском трудовом соперничестве"</t>
  </si>
  <si>
    <t>Респ.бюдж.</t>
  </si>
  <si>
    <t>Общий V финансир-я</t>
  </si>
  <si>
    <t>Местн.</t>
  </si>
  <si>
    <t>доля площади, засеваемой элитными семенами, в общей площади посевов, занятой семенами сортов растений</t>
  </si>
  <si>
    <t>размер посевных площадей, занятых зерновыми, зернобобовыми, масличными и кормовыми сельскохозяйственными  культурами в сельскохозяйственных организациях, крестьянских (фермерских) хозяйствах, включая индивидуальных предпринимателей, в субъекте Российской Федерации</t>
  </si>
  <si>
    <t>численность приобретенного племенного молодняка сельскохозяйственных животных в племенных организациях, зарегистрированных в Государственном племенном реестре, в пересчете на условные головы</t>
  </si>
  <si>
    <t>количество граждан, ведущих личное подсобное хозяйство, перешедших на альтернативные свиноводству виды животноводства</t>
  </si>
  <si>
    <t>Альтернатива (свиньи), всего</t>
  </si>
  <si>
    <t>Внебюджет.</t>
  </si>
  <si>
    <t>МЕСТНЫЙ бюджет</t>
  </si>
  <si>
    <t>ВНЕБЮДЖЕТНЫЕ бюджет</t>
  </si>
  <si>
    <t>Общий V финанс. Обеспечения</t>
  </si>
  <si>
    <r>
      <t xml:space="preserve">Респ. (для </t>
    </r>
    <r>
      <rPr>
        <b/>
        <sz val="11"/>
        <color rgb="FF008000"/>
        <rFont val="Times New Roman"/>
        <family val="2"/>
        <charset val="204"/>
      </rPr>
      <t>ПОДПРОГРАММЫ</t>
    </r>
    <r>
      <rPr>
        <sz val="11"/>
        <color theme="1"/>
        <rFont val="Times New Roman"/>
        <family val="2"/>
        <charset val="204"/>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</si>
</sst>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
  </numFmts>
  <fonts count="21" x14ac:knownFonts="1">
    <font>
      <sz val="10"/>
      <color theme="1"/>
      <name val="Times New Roman"/>
      <family val="2"/>
      <charset val="204"/>
    </font>
    <font>
      <sz val="11"/>
      <color theme="1"/>
      <name val="Calibri"/>
      <family val="2"/>
      <charset val="204"/>
    </font>
    <font>
      <u/>
      <sz val="10"/>
      <color theme="10"/>
      <name val="Times New Roman"/>
      <family val="2"/>
      <charset val="204"/>
    </font>
    <font>
      <sz val="9"/>
      <color indexed="81"/>
      <name val="Tahoma"/>
      <family val="2"/>
      <charset val="204"/>
    </font>
    <font>
      <b/>
      <sz val="9"/>
      <color indexed="81"/>
      <name val="Tahoma"/>
      <family val="2"/>
      <charset val="204"/>
    </font>
    <font>
      <sz val="11"/>
      <color theme="1"/>
      <name val="Times New Roman"/>
      <family val="1"/>
      <charset val="204"/>
    </font>
    <font>
      <sz val="10"/>
      <color theme="1"/>
      <name val="Times New Roman"/>
      <family val="1"/>
      <charset val="204"/>
    </font>
    <font>
      <sz val="11"/>
      <color rgb="FF7030A0"/>
      <name val="Times New Roman"/>
      <family val="1"/>
      <charset val="204"/>
    </font>
    <font>
      <sz val="11"/>
      <color rgb="FF008000"/>
      <name val="Times New Roman"/>
      <family val="1"/>
      <charset val="204"/>
    </font>
    <font>
      <u/>
      <sz val="10"/>
      <color theme="10"/>
      <name val="Times New Roman"/>
      <family val="1"/>
      <charset val="204"/>
    </font>
    <font>
      <b/>
      <sz val="10"/>
      <color theme="1"/>
      <name val="Times New Roman"/>
      <family val="1"/>
      <charset val="204"/>
    </font>
    <font>
      <sz val="11"/>
      <color theme="1"/>
      <name val="Times New Roman"/>
      <family val="2"/>
      <charset val="204"/>
    </font>
    <font>
      <sz val="8"/>
      <color theme="1"/>
      <name val="Times New Roman"/>
      <family val="2"/>
      <charset val="204"/>
    </font>
    <font>
      <b/>
      <sz val="11"/>
      <color theme="1"/>
      <name val="Times New Roman"/>
      <family val="1"/>
      <charset val="204"/>
    </font>
    <font>
      <b/>
      <sz val="11"/>
      <color rgb="FF008000"/>
      <name val="Times New Roman"/>
      <family val="1"/>
      <charset val="204"/>
    </font>
    <font>
      <sz val="10"/>
      <color rgb="FF008000"/>
      <name val="Times New Roman"/>
      <family val="2"/>
      <charset val="204"/>
    </font>
    <font>
      <sz val="10"/>
      <name val="Arial"/>
      <family val="2"/>
      <charset val="204"/>
    </font>
    <font>
      <sz val="11"/>
      <color rgb="FF00B0F0"/>
      <name val="Times New Roman"/>
      <family val="1"/>
      <charset val="204"/>
    </font>
    <font>
      <sz val="11"/>
      <name val="Times New Roman"/>
      <family val="1"/>
      <charset val="204"/>
    </font>
    <font>
      <sz val="11"/>
      <color rgb="FF008000"/>
      <name val="Times New Roman"/>
      <family val="2"/>
      <charset val="204"/>
    </font>
    <font>
      <b/>
      <sz val="11"/>
      <color rgb="FF008000"/>
      <name val="Times New Roman"/>
      <family val="2"/>
      <charset val="204"/>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16" fillId="0" borderId="0"/>
  </cellStyleXfs>
  <cellXfs count="147">
    <xf numFmtId="0" fontId="0" fillId="0" borderId="0" xfId="0"/>
    <xf numFmtId="0" fontId="1" fillId="0" borderId="1" xfId="0" applyFont="1" applyBorder="1" applyAlignment="1">
      <alignment vertical="center" wrapText="1"/>
    </xf>
    <xf numFmtId="0" fontId="1" fillId="0" borderId="1" xfId="0" applyFont="1" applyBorder="1" applyAlignment="1">
      <alignment horizontal="center" vertical="center" wrapText="1"/>
    </xf>
    <xf numFmtId="164" fontId="5" fillId="2" borderId="1" xfId="0" applyNumberFormat="1"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164" fontId="8" fillId="0" borderId="1" xfId="0" applyNumberFormat="1" applyFont="1" applyBorder="1" applyAlignment="1">
      <alignment horizontal="center" vertical="center" wrapText="1"/>
    </xf>
    <xf numFmtId="166" fontId="5"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3" fontId="8" fillId="0" borderId="1" xfId="0" applyNumberFormat="1" applyFont="1" applyBorder="1" applyAlignment="1">
      <alignment horizontal="center" vertical="center" wrapText="1"/>
    </xf>
    <xf numFmtId="3" fontId="8" fillId="0" borderId="1" xfId="0" applyNumberFormat="1"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3" fontId="0" fillId="0" borderId="0" xfId="0" applyNumberFormat="1" applyAlignment="1">
      <alignment horizontal="center" vertical="center" wrapText="1"/>
    </xf>
    <xf numFmtId="3" fontId="10" fillId="0" borderId="0" xfId="0" applyNumberFormat="1" applyFont="1" applyAlignment="1">
      <alignment horizontal="center" vertical="center" wrapText="1"/>
    </xf>
    <xf numFmtId="0" fontId="0" fillId="0" borderId="0" xfId="0" applyAlignment="1">
      <alignment horizontal="right" vertical="center" wrapText="1"/>
    </xf>
    <xf numFmtId="0" fontId="11" fillId="0" borderId="0" xfId="0" applyFont="1" applyAlignment="1">
      <alignment horizontal="center" vertical="center" wrapText="1"/>
    </xf>
    <xf numFmtId="3" fontId="11" fillId="0" borderId="0" xfId="0" applyNumberFormat="1" applyFont="1" applyAlignment="1">
      <alignment horizontal="center" vertical="center" wrapText="1"/>
    </xf>
    <xf numFmtId="3" fontId="11" fillId="0" borderId="0" xfId="0" applyNumberFormat="1" applyFont="1" applyAlignment="1">
      <alignment horizontal="left" vertical="center" wrapText="1"/>
    </xf>
    <xf numFmtId="0" fontId="11" fillId="0" borderId="0" xfId="0" applyFont="1" applyAlignment="1">
      <alignment horizontal="left" wrapText="1"/>
    </xf>
    <xf numFmtId="0" fontId="12" fillId="0" borderId="0" xfId="0" applyFont="1" applyAlignment="1">
      <alignment horizontal="left" vertical="center" wrapText="1"/>
    </xf>
    <xf numFmtId="3" fontId="13" fillId="0" borderId="0" xfId="0" applyNumberFormat="1" applyFont="1" applyAlignment="1">
      <alignment horizontal="center" vertical="center" wrapText="1"/>
    </xf>
    <xf numFmtId="164" fontId="13" fillId="0" borderId="0" xfId="0" applyNumberFormat="1" applyFont="1" applyAlignment="1">
      <alignment horizontal="center" vertical="center" wrapText="1"/>
    </xf>
    <xf numFmtId="0" fontId="11" fillId="0" borderId="0" xfId="0" applyFont="1" applyAlignment="1">
      <alignment horizontal="left" vertical="center" wrapText="1"/>
    </xf>
    <xf numFmtId="0" fontId="10" fillId="0" borderId="0" xfId="0" applyFont="1" applyAlignment="1">
      <alignment horizontal="center" vertical="center" wrapText="1"/>
    </xf>
    <xf numFmtId="0" fontId="15" fillId="0" borderId="0" xfId="0" applyFont="1" applyAlignment="1">
      <alignment wrapText="1"/>
    </xf>
    <xf numFmtId="0" fontId="15" fillId="0" borderId="0" xfId="0" applyFont="1" applyAlignment="1">
      <alignment horizontal="center" vertical="center" wrapText="1"/>
    </xf>
    <xf numFmtId="0" fontId="15" fillId="0" borderId="0" xfId="0" applyFont="1" applyAlignment="1">
      <alignment horizontal="center" wrapText="1"/>
    </xf>
    <xf numFmtId="0" fontId="6" fillId="0" borderId="1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3"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7" fillId="0" borderId="1" xfId="0" applyFont="1" applyBorder="1" applyAlignment="1">
      <alignment horizontal="center" vertical="center" wrapText="1"/>
    </xf>
    <xf numFmtId="0" fontId="5" fillId="0" borderId="10"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3" xfId="0" applyFont="1" applyBorder="1" applyAlignment="1">
      <alignment horizontal="center" vertical="center" wrapText="1"/>
    </xf>
    <xf numFmtId="0" fontId="18" fillId="0" borderId="1" xfId="0" applyFont="1" applyFill="1" applyBorder="1" applyAlignment="1">
      <alignment horizontal="center" vertical="center" wrapText="1"/>
    </xf>
    <xf numFmtId="0" fontId="6" fillId="0" borderId="0" xfId="0" applyFont="1" applyAlignment="1">
      <alignment wrapText="1"/>
    </xf>
    <xf numFmtId="0" fontId="6" fillId="0" borderId="0" xfId="0" applyFont="1" applyFill="1" applyAlignment="1">
      <alignment wrapText="1"/>
    </xf>
    <xf numFmtId="164" fontId="0" fillId="0" borderId="0" xfId="0" applyNumberFormat="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164" fontId="0" fillId="0" borderId="0" xfId="0" applyNumberFormat="1" applyFont="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Fill="1" applyBorder="1" applyAlignment="1">
      <alignment horizontal="center" vertical="center" wrapText="1"/>
    </xf>
    <xf numFmtId="0" fontId="0" fillId="0" borderId="0" xfId="0" applyAlignment="1">
      <alignment horizontal="center" vertical="center" wrapText="1"/>
    </xf>
    <xf numFmtId="164" fontId="8"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3" xfId="0" applyFont="1" applyBorder="1" applyAlignment="1">
      <alignment horizontal="center" vertical="center" wrapText="1"/>
    </xf>
    <xf numFmtId="0" fontId="5" fillId="0" borderId="10" xfId="0" applyFont="1" applyFill="1" applyBorder="1" applyAlignment="1">
      <alignment horizontal="center" vertical="center" wrapText="1"/>
    </xf>
    <xf numFmtId="0" fontId="7" fillId="0" borderId="1" xfId="0" applyFont="1" applyBorder="1" applyAlignment="1">
      <alignment horizontal="center" vertical="center" wrapText="1"/>
    </xf>
    <xf numFmtId="164" fontId="0" fillId="0" borderId="0" xfId="0" applyNumberFormat="1" applyAlignment="1">
      <alignment wrapText="1"/>
    </xf>
    <xf numFmtId="164" fontId="5" fillId="0" borderId="1" xfId="0" applyNumberFormat="1" applyFont="1" applyFill="1" applyBorder="1" applyAlignment="1">
      <alignment horizontal="center" vertical="center" wrapText="1"/>
    </xf>
    <xf numFmtId="0" fontId="0" fillId="0" borderId="0" xfId="0" applyFont="1" applyAlignment="1">
      <alignment wrapText="1"/>
    </xf>
    <xf numFmtId="3" fontId="0" fillId="0" borderId="0" xfId="0" applyNumberFormat="1" applyFont="1" applyAlignment="1">
      <alignment horizontal="center" vertical="center" wrapText="1"/>
    </xf>
    <xf numFmtId="0" fontId="0" fillId="0" borderId="0" xfId="0" applyFont="1" applyAlignment="1">
      <alignment horizontal="center" vertical="center" wrapText="1"/>
    </xf>
    <xf numFmtId="0" fontId="0" fillId="0" borderId="0" xfId="0" applyFont="1" applyAlignment="1">
      <alignment horizontal="left" wrapText="1"/>
    </xf>
    <xf numFmtId="3" fontId="0" fillId="0" borderId="0" xfId="0" applyNumberFormat="1" applyFont="1" applyAlignment="1">
      <alignment horizontal="left" vertical="center" wrapText="1"/>
    </xf>
    <xf numFmtId="165" fontId="5" fillId="0" borderId="1" xfId="0" applyNumberFormat="1" applyFont="1" applyFill="1" applyBorder="1" applyAlignment="1">
      <alignment horizontal="center" vertical="center" wrapText="1"/>
    </xf>
    <xf numFmtId="0" fontId="5" fillId="0" borderId="14" xfId="0" applyFont="1" applyFill="1" applyBorder="1" applyAlignment="1">
      <alignment vertical="center" wrapText="1"/>
    </xf>
    <xf numFmtId="164" fontId="13" fillId="0" borderId="0" xfId="0" applyNumberFormat="1" applyFont="1" applyAlignment="1">
      <alignment vertical="center" wrapText="1"/>
    </xf>
    <xf numFmtId="164" fontId="10" fillId="0" borderId="0" xfId="0" applyNumberFormat="1" applyFont="1" applyAlignment="1">
      <alignment vertical="center" wrapText="1"/>
    </xf>
    <xf numFmtId="164" fontId="8" fillId="4" borderId="1" xfId="0" applyNumberFormat="1" applyFont="1" applyFill="1" applyBorder="1" applyAlignment="1">
      <alignment horizontal="center" vertical="center" wrapText="1"/>
    </xf>
    <xf numFmtId="0" fontId="19" fillId="0" borderId="0" xfId="0" applyFont="1" applyAlignment="1">
      <alignment horizontal="left" vertical="center" wrapText="1"/>
    </xf>
    <xf numFmtId="164" fontId="19" fillId="0" borderId="0" xfId="0" applyNumberFormat="1" applyFont="1" applyFill="1" applyAlignment="1">
      <alignment horizontal="center" vertical="center" wrapText="1"/>
    </xf>
    <xf numFmtId="164" fontId="11" fillId="0" borderId="0" xfId="0" applyNumberFormat="1" applyFont="1" applyAlignment="1">
      <alignment horizontal="center" vertical="center" wrapText="1"/>
    </xf>
    <xf numFmtId="0" fontId="11" fillId="0" borderId="0" xfId="0" applyFont="1" applyAlignment="1">
      <alignment wrapText="1"/>
    </xf>
    <xf numFmtId="0" fontId="19" fillId="0" borderId="0" xfId="0" applyFont="1" applyAlignment="1">
      <alignment horizontal="left" wrapText="1"/>
    </xf>
    <xf numFmtId="0" fontId="19" fillId="0" borderId="0" xfId="0" applyFont="1" applyFill="1" applyAlignment="1">
      <alignment horizontal="left" vertical="center" wrapText="1"/>
    </xf>
    <xf numFmtId="0" fontId="11" fillId="0" borderId="0" xfId="0" applyFont="1" applyFill="1" applyAlignment="1">
      <alignment horizontal="center" vertical="center" wrapText="1"/>
    </xf>
    <xf numFmtId="4" fontId="19" fillId="0" borderId="0" xfId="0" applyNumberFormat="1" applyFont="1" applyFill="1" applyAlignment="1">
      <alignment horizontal="center" vertical="center" wrapText="1"/>
    </xf>
    <xf numFmtId="164" fontId="11" fillId="0" borderId="0" xfId="0" applyNumberFormat="1" applyFont="1" applyFill="1" applyAlignment="1">
      <alignment horizontal="center" vertical="center" wrapText="1"/>
    </xf>
    <xf numFmtId="0" fontId="11" fillId="0" borderId="0" xfId="0" applyFont="1" applyFill="1" applyAlignment="1">
      <alignment wrapText="1"/>
    </xf>
    <xf numFmtId="0" fontId="11" fillId="0" borderId="0" xfId="0" applyFont="1" applyFill="1" applyAlignment="1">
      <alignment horizontal="left" vertical="center" wrapText="1"/>
    </xf>
    <xf numFmtId="0" fontId="9" fillId="0" borderId="1" xfId="1" applyFont="1" applyFill="1" applyBorder="1" applyAlignment="1">
      <alignment horizontal="center" vertical="center" wrapText="1"/>
    </xf>
    <xf numFmtId="0" fontId="5" fillId="0" borderId="1" xfId="0" applyFont="1" applyFill="1" applyBorder="1" applyAlignment="1">
      <alignment horizontal="center" vertical="center" wrapText="1"/>
    </xf>
    <xf numFmtId="0" fontId="9" fillId="0" borderId="1" xfId="1" applyFont="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0" xfId="0" applyFont="1" applyAlignment="1">
      <alignment horizontal="center" wrapText="1"/>
    </xf>
    <xf numFmtId="164" fontId="20" fillId="0" borderId="0" xfId="0" applyNumberFormat="1" applyFont="1" applyFill="1" applyAlignment="1">
      <alignment horizontal="center" vertical="center" wrapText="1"/>
    </xf>
    <xf numFmtId="0" fontId="0" fillId="2" borderId="0" xfId="0" applyFill="1" applyAlignment="1">
      <alignment horizontal="center" vertical="center" wrapText="1"/>
    </xf>
    <xf numFmtId="164" fontId="14" fillId="2" borderId="0" xfId="0" applyNumberFormat="1" applyFont="1" applyFill="1" applyAlignment="1">
      <alignment horizontal="right" vertical="center" wrapText="1"/>
    </xf>
    <xf numFmtId="0" fontId="14" fillId="2" borderId="0" xfId="0" applyFont="1" applyFill="1" applyAlignment="1">
      <alignment horizontal="left" vertical="center" wrapText="1"/>
    </xf>
    <xf numFmtId="0" fontId="11" fillId="0" borderId="0" xfId="0" applyFont="1" applyFill="1" applyAlignment="1">
      <alignment horizontal="center" wrapText="1"/>
    </xf>
    <xf numFmtId="164" fontId="20" fillId="0" borderId="0" xfId="0" applyNumberFormat="1" applyFont="1" applyAlignment="1">
      <alignment horizontal="center" vertical="center" wrapText="1"/>
    </xf>
    <xf numFmtId="0" fontId="15" fillId="0" borderId="0" xfId="0" applyFont="1" applyAlignment="1">
      <alignment horizontal="center" wrapText="1"/>
    </xf>
    <xf numFmtId="0" fontId="15" fillId="0" borderId="0" xfId="0" applyFont="1" applyAlignment="1">
      <alignment horizontal="center" vertical="center" wrapText="1"/>
    </xf>
    <xf numFmtId="0" fontId="0" fillId="0" borderId="0" xfId="0" applyAlignment="1">
      <alignment horizontal="center" vertical="center" wrapText="1"/>
    </xf>
    <xf numFmtId="164" fontId="13" fillId="0" borderId="0" xfId="0" applyNumberFormat="1" applyFont="1" applyAlignment="1">
      <alignment horizontal="center" vertical="center" wrapText="1"/>
    </xf>
    <xf numFmtId="3" fontId="10" fillId="3" borderId="0" xfId="0" applyNumberFormat="1" applyFont="1" applyFill="1" applyAlignment="1">
      <alignment horizontal="center" vertical="center" wrapText="1"/>
    </xf>
    <xf numFmtId="0" fontId="10" fillId="0" borderId="0" xfId="0" applyFont="1" applyAlignment="1">
      <alignment horizontal="center" vertical="center" wrapText="1"/>
    </xf>
    <xf numFmtId="164" fontId="20" fillId="0" borderId="0" xfId="0" applyNumberFormat="1" applyFont="1" applyAlignment="1">
      <alignment horizontal="center" wrapText="1"/>
    </xf>
    <xf numFmtId="0" fontId="20" fillId="0" borderId="0" xfId="0" applyFont="1" applyAlignment="1">
      <alignment horizontal="center" wrapText="1"/>
    </xf>
    <xf numFmtId="164" fontId="0" fillId="0" borderId="0" xfId="0" applyNumberFormat="1" applyFont="1" applyAlignment="1">
      <alignment horizontal="center" vertical="center" wrapText="1"/>
    </xf>
    <xf numFmtId="0" fontId="0" fillId="0" borderId="0" xfId="0" applyFont="1" applyAlignment="1">
      <alignment horizontal="center" vertical="center" wrapText="1"/>
    </xf>
    <xf numFmtId="164" fontId="0" fillId="0" borderId="0" xfId="0" applyNumberFormat="1" applyFont="1" applyAlignment="1">
      <alignment horizontal="center" wrapText="1"/>
    </xf>
    <xf numFmtId="0" fontId="5" fillId="4"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 fillId="0" borderId="1" xfId="1" applyBorder="1" applyAlignment="1">
      <alignment horizontal="center"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cellXfs>
  <cellStyles count="3">
    <cellStyle name="Гиперссылка" xfId="1" builtinId="8"/>
    <cellStyle name="Обычный" xfId="0" builtinId="0"/>
    <cellStyle name="Обычный 5" xfId="2"/>
  </cellStyles>
  <dxfs count="0"/>
  <tableStyles count="0" defaultTableStyle="TableStyleMedium2" defaultPivotStyle="PivotStyleLight16"/>
  <colors>
    <mruColors>
      <color rgb="FF0000FF"/>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551013ED173281FC7197E4C50FD0137634C22F9FB523EE0B6CB9A0902AE23FADFE8D3893786CC90EB6E1464FDBF730ED277000234B25AEEFD708F7D0S0Q4J" TargetMode="External"/><Relationship Id="rId2" Type="http://schemas.openxmlformats.org/officeDocument/2006/relationships/hyperlink" Target="consultantplus://offline/ref=551013ED173281FC7197E4C50FD0137634C22F9FB523EE0B6CB9A0902AE23FADFE8D3893786CC90EB6E1464FDAF730ED277000234B25AEEFD708F7D0S0Q4J" TargetMode="External"/><Relationship Id="rId1" Type="http://schemas.openxmlformats.org/officeDocument/2006/relationships/hyperlink" Target="consultantplus://offline/ref=551013ED173281FC7197E4C50FD0137634C22F9FB523EE0B6CB9A0902AE23FADFE8D3893786CC90EB6E14648D9F730ED277000234B25AEEFD708F7D0S0Q4J"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consultantplus://offline/ref=551013ED173281FC7197E4C50FD0137634C22F9FB523EE0B6CB9A0902AE23FADFE8D3893786CC90EB6E1464FDBF730ED277000234B25AEEFD708F7D0S0Q4J" TargetMode="External"/><Relationship Id="rId2" Type="http://schemas.openxmlformats.org/officeDocument/2006/relationships/hyperlink" Target="consultantplus://offline/ref=551013ED173281FC7197E4C50FD0137634C22F9FB523EE0B6CB9A0902AE23FADFE8D3893786CC90EB6E1464FDAF730ED277000234B25AEEFD708F7D0S0Q4J" TargetMode="External"/><Relationship Id="rId1" Type="http://schemas.openxmlformats.org/officeDocument/2006/relationships/hyperlink" Target="consultantplus://offline/ref=551013ED173281FC7197E4C50FD0137634C22F9FB523EE0B6CB9A0902AE23FADFE8D3893786CC90EB6E14648D9F730ED277000234B25AEEFD708F7D0S0Q4J"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consultantplus://offline/ref=551013ED173281FC7197E4C50FD0137634C22F9FB523EE0B6CB9A0902AE23FADFE8D3893786CC90EB6E1464FDBF730ED277000234B25AEEFD708F7D0S0Q4J" TargetMode="External"/><Relationship Id="rId2" Type="http://schemas.openxmlformats.org/officeDocument/2006/relationships/hyperlink" Target="consultantplus://offline/ref=551013ED173281FC7197E4C50FD0137634C22F9FB523EE0B6CB9A0902AE23FADFE8D3893786CC90EB6E1464FDAF730ED277000234B25AEEFD708F7D0S0Q4J" TargetMode="External"/><Relationship Id="rId1" Type="http://schemas.openxmlformats.org/officeDocument/2006/relationships/hyperlink" Target="consultantplus://offline/ref=551013ED173281FC7197E4C50FD0137634C22F9FB523EE0B6CB9A0902AE23FADFE8D3893786CC90EB6E14648D9F730ED277000234B25AEEFD708F7D0S0Q4J" TargetMode="External"/><Relationship Id="rId4" Type="http://schemas.openxmlformats.org/officeDocument/2006/relationships/hyperlink" Target="consultantplus://offline/ref=551013ED173281FC7197E4C50FD0137634C22F9FB523EC0E6AB6A0902AE23FADFE8D38936A6C9102B4E2584ADDE266BC61S2Q6J"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Z125"/>
  <sheetViews>
    <sheetView tabSelected="1" view="pageBreakPreview" topLeftCell="C1" zoomScale="55" zoomScaleNormal="55" zoomScaleSheetLayoutView="55" workbookViewId="0">
      <pane ySplit="3" topLeftCell="A106" activePane="bottomLeft" state="frozen"/>
      <selection pane="bottomLeft" activeCell="K116" sqref="K116"/>
    </sheetView>
  </sheetViews>
  <sheetFormatPr defaultRowHeight="12.75" x14ac:dyDescent="0.2"/>
  <cols>
    <col min="1" max="1" width="31.5" style="39" customWidth="1"/>
    <col min="2" max="2" width="29.83203125" style="39" customWidth="1"/>
    <col min="3" max="3" width="28.5" style="39" customWidth="1"/>
    <col min="4" max="4" width="14.1640625" style="39" customWidth="1"/>
    <col min="5" max="5" width="10.33203125" style="39" customWidth="1"/>
    <col min="6" max="6" width="29.83203125" style="39" customWidth="1"/>
    <col min="7" max="7" width="11.6640625" style="39" customWidth="1"/>
    <col min="8" max="9" width="10.1640625" style="39" customWidth="1"/>
    <col min="10" max="10" width="11" style="39" customWidth="1"/>
    <col min="11" max="15" width="10.1640625" style="39" customWidth="1"/>
    <col min="16" max="16" width="19.6640625" style="39" customWidth="1"/>
    <col min="17" max="17" width="13.33203125" style="39" bestFit="1" customWidth="1"/>
    <col min="18" max="18" width="11.33203125" style="39" bestFit="1" customWidth="1"/>
    <col min="19" max="19" width="13" style="39" bestFit="1" customWidth="1"/>
    <col min="20" max="20" width="11.33203125" style="39" bestFit="1" customWidth="1"/>
    <col min="21" max="21" width="10.83203125" style="39" customWidth="1"/>
    <col min="22" max="25" width="11.83203125" style="39" customWidth="1"/>
    <col min="26" max="16384" width="9.33203125" style="39"/>
  </cols>
  <sheetData>
    <row r="1" spans="1:25" ht="56.25" customHeight="1" x14ac:dyDescent="0.2">
      <c r="A1" s="103" t="s">
        <v>0</v>
      </c>
      <c r="B1" s="103" t="s">
        <v>1</v>
      </c>
      <c r="C1" s="103" t="s">
        <v>2</v>
      </c>
      <c r="D1" s="103" t="s">
        <v>3</v>
      </c>
      <c r="E1" s="103" t="s">
        <v>4</v>
      </c>
      <c r="F1" s="103" t="s">
        <v>5</v>
      </c>
      <c r="G1" s="103" t="s">
        <v>237</v>
      </c>
      <c r="H1" s="103">
        <v>2023</v>
      </c>
      <c r="I1" s="103">
        <v>2024</v>
      </c>
      <c r="J1" s="103">
        <v>2025</v>
      </c>
      <c r="K1" s="103">
        <v>2026</v>
      </c>
      <c r="L1" s="103">
        <v>2027</v>
      </c>
      <c r="M1" s="103">
        <v>2028</v>
      </c>
      <c r="N1" s="103">
        <v>2029</v>
      </c>
      <c r="O1" s="103">
        <v>2030</v>
      </c>
      <c r="P1" s="103" t="s">
        <v>6</v>
      </c>
      <c r="Q1" s="103" t="s">
        <v>7</v>
      </c>
      <c r="R1" s="103"/>
      <c r="S1" s="103"/>
      <c r="T1" s="103"/>
      <c r="U1" s="103"/>
      <c r="V1" s="103"/>
      <c r="W1" s="103"/>
      <c r="X1" s="103"/>
      <c r="Y1" s="103"/>
    </row>
    <row r="2" spans="1:25" ht="56.25" customHeight="1" x14ac:dyDescent="0.2">
      <c r="A2" s="103"/>
      <c r="B2" s="103"/>
      <c r="C2" s="103"/>
      <c r="D2" s="103"/>
      <c r="E2" s="103"/>
      <c r="F2" s="103"/>
      <c r="G2" s="103"/>
      <c r="H2" s="103"/>
      <c r="I2" s="103"/>
      <c r="J2" s="103"/>
      <c r="K2" s="103"/>
      <c r="L2" s="103"/>
      <c r="M2" s="103"/>
      <c r="N2" s="103"/>
      <c r="O2" s="103"/>
      <c r="P2" s="103"/>
      <c r="Q2" s="103" t="s">
        <v>286</v>
      </c>
      <c r="R2" s="103" t="s">
        <v>285</v>
      </c>
      <c r="S2" s="103">
        <v>2024</v>
      </c>
      <c r="T2" s="103">
        <v>2025</v>
      </c>
      <c r="U2" s="103">
        <v>2026</v>
      </c>
      <c r="V2" s="103">
        <v>2027</v>
      </c>
      <c r="W2" s="103">
        <v>2028</v>
      </c>
      <c r="X2" s="103">
        <v>2029</v>
      </c>
      <c r="Y2" s="103">
        <v>2030</v>
      </c>
    </row>
    <row r="3" spans="1:25" ht="56.25" customHeight="1" x14ac:dyDescent="0.2">
      <c r="A3" s="103"/>
      <c r="B3" s="103"/>
      <c r="C3" s="103"/>
      <c r="D3" s="103"/>
      <c r="E3" s="103"/>
      <c r="F3" s="103"/>
      <c r="G3" s="103"/>
      <c r="H3" s="51" t="s">
        <v>9</v>
      </c>
      <c r="I3" s="51" t="s">
        <v>8</v>
      </c>
      <c r="J3" s="51" t="s">
        <v>8</v>
      </c>
      <c r="K3" s="51" t="s">
        <v>8</v>
      </c>
      <c r="L3" s="51" t="s">
        <v>8</v>
      </c>
      <c r="M3" s="51" t="s">
        <v>8</v>
      </c>
      <c r="N3" s="51" t="s">
        <v>8</v>
      </c>
      <c r="O3" s="51" t="s">
        <v>8</v>
      </c>
      <c r="P3" s="103"/>
      <c r="Q3" s="103"/>
      <c r="R3" s="103"/>
      <c r="S3" s="103"/>
      <c r="T3" s="103"/>
      <c r="U3" s="103"/>
      <c r="V3" s="103"/>
      <c r="W3" s="103"/>
      <c r="X3" s="103"/>
      <c r="Y3" s="103"/>
    </row>
    <row r="4" spans="1:25" ht="15" customHeight="1" x14ac:dyDescent="0.2">
      <c r="A4" s="103" t="s">
        <v>235</v>
      </c>
      <c r="B4" s="103"/>
      <c r="C4" s="103"/>
      <c r="D4" s="103"/>
      <c r="E4" s="103"/>
      <c r="F4" s="103"/>
      <c r="G4" s="103"/>
      <c r="H4" s="103"/>
      <c r="I4" s="103"/>
      <c r="J4" s="103"/>
      <c r="K4" s="103"/>
      <c r="L4" s="103"/>
      <c r="M4" s="103"/>
      <c r="N4" s="103"/>
      <c r="O4" s="103"/>
      <c r="P4" s="103"/>
      <c r="Q4" s="103"/>
      <c r="R4" s="103"/>
      <c r="S4" s="103"/>
      <c r="T4" s="103"/>
      <c r="U4" s="103"/>
      <c r="V4" s="103"/>
      <c r="W4" s="103"/>
      <c r="X4" s="103"/>
      <c r="Y4" s="103"/>
    </row>
    <row r="5" spans="1:25" ht="15" customHeight="1" x14ac:dyDescent="0.2">
      <c r="A5" s="103" t="s">
        <v>281</v>
      </c>
      <c r="B5" s="103" t="s">
        <v>280</v>
      </c>
      <c r="C5" s="103" t="s">
        <v>10</v>
      </c>
      <c r="D5" s="103"/>
      <c r="E5" s="103"/>
      <c r="F5" s="103"/>
      <c r="G5" s="103"/>
      <c r="H5" s="103"/>
      <c r="I5" s="103"/>
      <c r="J5" s="103"/>
      <c r="K5" s="103"/>
      <c r="L5" s="103"/>
      <c r="M5" s="103"/>
      <c r="N5" s="103"/>
      <c r="O5" s="103"/>
      <c r="P5" s="51" t="s">
        <v>11</v>
      </c>
      <c r="Q5" s="3">
        <f>SUM(S5:Y5)</f>
        <v>1273269.4885533124</v>
      </c>
      <c r="R5" s="4">
        <f>SUM(R6:R9)</f>
        <v>334599.98200000002</v>
      </c>
      <c r="S5" s="3">
        <f>SUM(S6:S9)</f>
        <v>181156.65263</v>
      </c>
      <c r="T5" s="3">
        <f>SUM(T6:T9)</f>
        <v>188300.4</v>
      </c>
      <c r="U5" s="3">
        <f t="shared" ref="U5:Y5" si="0">SUM(U6:U9)</f>
        <v>178980.6</v>
      </c>
      <c r="V5" s="3">
        <f>SUM(V6:V9)</f>
        <v>179867.09999999998</v>
      </c>
      <c r="W5" s="3">
        <f t="shared" si="0"/>
        <v>180758.03249999997</v>
      </c>
      <c r="X5" s="3">
        <f t="shared" si="0"/>
        <v>181653.41966249995</v>
      </c>
      <c r="Y5" s="3">
        <f t="shared" si="0"/>
        <v>182553.28376081242</v>
      </c>
    </row>
    <row r="6" spans="1:25" ht="30.75" customHeight="1" x14ac:dyDescent="0.2">
      <c r="A6" s="103"/>
      <c r="B6" s="103"/>
      <c r="C6" s="103"/>
      <c r="D6" s="103"/>
      <c r="E6" s="103"/>
      <c r="F6" s="103"/>
      <c r="G6" s="103"/>
      <c r="H6" s="103"/>
      <c r="I6" s="103"/>
      <c r="J6" s="103"/>
      <c r="K6" s="103"/>
      <c r="L6" s="103"/>
      <c r="M6" s="103"/>
      <c r="N6" s="103"/>
      <c r="O6" s="103"/>
      <c r="P6" s="51" t="s">
        <v>12</v>
      </c>
      <c r="Q6" s="3">
        <f t="shared" ref="Q6:Q9" si="1">SUM(S6:Y6)</f>
        <v>0</v>
      </c>
      <c r="R6" s="5"/>
      <c r="S6" s="5"/>
      <c r="T6" s="5"/>
      <c r="U6" s="5"/>
      <c r="V6" s="5"/>
      <c r="W6" s="5"/>
      <c r="X6" s="5"/>
      <c r="Y6" s="5"/>
    </row>
    <row r="7" spans="1:25" ht="30.75" customHeight="1" x14ac:dyDescent="0.2">
      <c r="A7" s="103"/>
      <c r="B7" s="103"/>
      <c r="C7" s="103"/>
      <c r="D7" s="103"/>
      <c r="E7" s="103"/>
      <c r="F7" s="103"/>
      <c r="G7" s="103"/>
      <c r="H7" s="103"/>
      <c r="I7" s="103"/>
      <c r="J7" s="103"/>
      <c r="K7" s="103"/>
      <c r="L7" s="103"/>
      <c r="M7" s="103"/>
      <c r="N7" s="103"/>
      <c r="O7" s="103"/>
      <c r="P7" s="51" t="s">
        <v>13</v>
      </c>
      <c r="Q7" s="3">
        <f>SUM(S7:Y7)</f>
        <v>11845.400000000001</v>
      </c>
      <c r="R7" s="5">
        <f>R32+R101+R106+R115</f>
        <v>1509.982</v>
      </c>
      <c r="S7" s="5">
        <f t="shared" ref="S7:Y7" si="2">S32+S101+S106+S115</f>
        <v>2092</v>
      </c>
      <c r="T7" s="5">
        <f t="shared" si="2"/>
        <v>1350.4</v>
      </c>
      <c r="U7" s="5">
        <f t="shared" si="2"/>
        <v>1680.6</v>
      </c>
      <c r="V7" s="5">
        <f t="shared" si="2"/>
        <v>1680.6</v>
      </c>
      <c r="W7" s="5">
        <f t="shared" si="2"/>
        <v>1680.6</v>
      </c>
      <c r="X7" s="5">
        <f t="shared" si="2"/>
        <v>1680.6</v>
      </c>
      <c r="Y7" s="5">
        <f t="shared" si="2"/>
        <v>1680.6</v>
      </c>
    </row>
    <row r="8" spans="1:25" ht="30.75" customHeight="1" x14ac:dyDescent="0.2">
      <c r="A8" s="103"/>
      <c r="B8" s="103"/>
      <c r="C8" s="103"/>
      <c r="D8" s="103"/>
      <c r="E8" s="103"/>
      <c r="F8" s="103"/>
      <c r="G8" s="103"/>
      <c r="H8" s="103"/>
      <c r="I8" s="103"/>
      <c r="J8" s="103"/>
      <c r="K8" s="103"/>
      <c r="L8" s="103"/>
      <c r="M8" s="103"/>
      <c r="N8" s="103"/>
      <c r="O8" s="103"/>
      <c r="P8" s="51" t="s">
        <v>287</v>
      </c>
      <c r="Q8" s="3">
        <f t="shared" si="1"/>
        <v>24.25263</v>
      </c>
      <c r="R8" s="5">
        <f>R33+R102+R107</f>
        <v>0</v>
      </c>
      <c r="S8" s="5">
        <f t="shared" ref="S8:Y8" si="3">S33+S102+S107</f>
        <v>24.25263</v>
      </c>
      <c r="T8" s="5">
        <f t="shared" si="3"/>
        <v>0</v>
      </c>
      <c r="U8" s="5">
        <f t="shared" si="3"/>
        <v>0</v>
      </c>
      <c r="V8" s="5">
        <f t="shared" si="3"/>
        <v>0</v>
      </c>
      <c r="W8" s="5">
        <f t="shared" si="3"/>
        <v>0</v>
      </c>
      <c r="X8" s="5">
        <f t="shared" si="3"/>
        <v>0</v>
      </c>
      <c r="Y8" s="5">
        <f t="shared" si="3"/>
        <v>0</v>
      </c>
    </row>
    <row r="9" spans="1:25" ht="30.75" customHeight="1" x14ac:dyDescent="0.2">
      <c r="A9" s="103"/>
      <c r="B9" s="103"/>
      <c r="C9" s="103"/>
      <c r="D9" s="103"/>
      <c r="E9" s="103"/>
      <c r="F9" s="103"/>
      <c r="G9" s="103"/>
      <c r="H9" s="103"/>
      <c r="I9" s="103"/>
      <c r="J9" s="103"/>
      <c r="K9" s="103"/>
      <c r="L9" s="103"/>
      <c r="M9" s="103"/>
      <c r="N9" s="103"/>
      <c r="O9" s="103"/>
      <c r="P9" s="51" t="s">
        <v>14</v>
      </c>
      <c r="Q9" s="3">
        <f t="shared" si="1"/>
        <v>1261399.8359233125</v>
      </c>
      <c r="R9" s="5">
        <f t="shared" ref="R9:Y9" si="4">R34+R103+R108+R117</f>
        <v>333090</v>
      </c>
      <c r="S9" s="5">
        <f t="shared" si="4"/>
        <v>179040.4</v>
      </c>
      <c r="T9" s="5">
        <f t="shared" si="4"/>
        <v>186950</v>
      </c>
      <c r="U9" s="5">
        <f t="shared" si="4"/>
        <v>177300</v>
      </c>
      <c r="V9" s="5">
        <f t="shared" si="4"/>
        <v>178186.49999999997</v>
      </c>
      <c r="W9" s="5">
        <f t="shared" si="4"/>
        <v>179077.43249999997</v>
      </c>
      <c r="X9" s="5">
        <f t="shared" si="4"/>
        <v>179972.81966249994</v>
      </c>
      <c r="Y9" s="5">
        <f t="shared" si="4"/>
        <v>180872.68376081242</v>
      </c>
    </row>
    <row r="10" spans="1:25" ht="81.75" customHeight="1" x14ac:dyDescent="0.2">
      <c r="A10" s="103"/>
      <c r="B10" s="103"/>
      <c r="C10" s="103"/>
      <c r="D10" s="122" t="s">
        <v>234</v>
      </c>
      <c r="E10" s="103" t="s">
        <v>257</v>
      </c>
      <c r="F10" s="51" t="s">
        <v>18</v>
      </c>
      <c r="G10" s="51" t="s">
        <v>19</v>
      </c>
      <c r="H10" s="60">
        <v>112.58037238463845</v>
      </c>
      <c r="I10" s="60">
        <v>102.5162936783456</v>
      </c>
      <c r="J10" s="60">
        <v>101.15132178331767</v>
      </c>
      <c r="K10" s="60">
        <v>100.56798826878786</v>
      </c>
      <c r="L10" s="60">
        <v>100.12486044693519</v>
      </c>
      <c r="M10" s="60">
        <v>100.12555935556328</v>
      </c>
      <c r="N10" s="60">
        <v>100.12626361727752</v>
      </c>
      <c r="O10" s="60">
        <v>100.12697326484184</v>
      </c>
      <c r="P10" s="104"/>
      <c r="Q10" s="104"/>
      <c r="R10" s="104"/>
      <c r="S10" s="104"/>
      <c r="T10" s="104"/>
      <c r="U10" s="104"/>
      <c r="V10" s="104"/>
      <c r="W10" s="104"/>
      <c r="X10" s="104"/>
      <c r="Y10" s="104"/>
    </row>
    <row r="11" spans="1:25" ht="81.75" customHeight="1" x14ac:dyDescent="0.2">
      <c r="A11" s="103"/>
      <c r="B11" s="103"/>
      <c r="C11" s="103"/>
      <c r="D11" s="122"/>
      <c r="E11" s="103"/>
      <c r="F11" s="51" t="s">
        <v>20</v>
      </c>
      <c r="G11" s="51" t="s">
        <v>21</v>
      </c>
      <c r="H11" s="60">
        <v>120.88461870961558</v>
      </c>
      <c r="I11" s="60">
        <v>122.97090520625183</v>
      </c>
      <c r="J11" s="60">
        <v>123.27904149057306</v>
      </c>
      <c r="K11" s="60">
        <v>123.59142713378834</v>
      </c>
      <c r="L11" s="60">
        <v>123.12444722809259</v>
      </c>
      <c r="M11" s="60">
        <v>123.27904149057306</v>
      </c>
      <c r="N11" s="60">
        <v>123.43469806770413</v>
      </c>
      <c r="O11" s="60">
        <v>123.59142713378834</v>
      </c>
      <c r="P11" s="104"/>
      <c r="Q11" s="104"/>
      <c r="R11" s="104"/>
      <c r="S11" s="104"/>
      <c r="T11" s="104"/>
      <c r="U11" s="104"/>
      <c r="V11" s="104"/>
      <c r="W11" s="104"/>
      <c r="X11" s="104"/>
      <c r="Y11" s="104"/>
    </row>
    <row r="12" spans="1:25" ht="81.75" customHeight="1" x14ac:dyDescent="0.2">
      <c r="A12" s="103"/>
      <c r="B12" s="103"/>
      <c r="C12" s="103"/>
      <c r="D12" s="122"/>
      <c r="E12" s="103"/>
      <c r="F12" s="51" t="s">
        <v>22</v>
      </c>
      <c r="G12" s="51" t="s">
        <v>19</v>
      </c>
      <c r="H12" s="60">
        <v>117.10258340746742</v>
      </c>
      <c r="I12" s="60">
        <v>101.00046930760638</v>
      </c>
      <c r="J12" s="60">
        <v>100.22595155506579</v>
      </c>
      <c r="K12" s="60">
        <v>100.36245499847001</v>
      </c>
      <c r="L12" s="60">
        <v>100.13506518771618</v>
      </c>
      <c r="M12" s="60">
        <v>100.13600242629066</v>
      </c>
      <c r="N12" s="60">
        <v>100.13694655898395</v>
      </c>
      <c r="O12" s="60">
        <v>100.13789762016536</v>
      </c>
      <c r="P12" s="104"/>
      <c r="Q12" s="104"/>
      <c r="R12" s="104"/>
      <c r="S12" s="104"/>
      <c r="T12" s="104"/>
      <c r="U12" s="104"/>
      <c r="V12" s="104"/>
      <c r="W12" s="104"/>
      <c r="X12" s="104"/>
      <c r="Y12" s="104"/>
    </row>
    <row r="13" spans="1:25" ht="81.75" customHeight="1" x14ac:dyDescent="0.2">
      <c r="A13" s="103"/>
      <c r="B13" s="103"/>
      <c r="C13" s="103"/>
      <c r="D13" s="122"/>
      <c r="E13" s="103"/>
      <c r="F13" s="51" t="s">
        <v>22</v>
      </c>
      <c r="G13" s="51" t="s">
        <v>21</v>
      </c>
      <c r="H13" s="60">
        <v>123.55587943290425</v>
      </c>
      <c r="I13" s="60">
        <v>124.79201808437361</v>
      </c>
      <c r="J13" s="60">
        <v>125.07398758983324</v>
      </c>
      <c r="K13" s="60">
        <v>125.52732450963835</v>
      </c>
      <c r="L13" s="60">
        <v>125.6968682261224</v>
      </c>
      <c r="M13" s="60">
        <v>125.86781901668131</v>
      </c>
      <c r="N13" s="60">
        <v>126.04019066369281</v>
      </c>
      <c r="O13" s="60">
        <v>126.21399708706993</v>
      </c>
      <c r="P13" s="104"/>
      <c r="Q13" s="104"/>
      <c r="R13" s="104"/>
      <c r="S13" s="104"/>
      <c r="T13" s="104"/>
      <c r="U13" s="104"/>
      <c r="V13" s="104"/>
      <c r="W13" s="104"/>
      <c r="X13" s="104"/>
      <c r="Y13" s="104"/>
    </row>
    <row r="14" spans="1:25" ht="81.75" customHeight="1" x14ac:dyDescent="0.2">
      <c r="A14" s="103"/>
      <c r="B14" s="103"/>
      <c r="C14" s="103"/>
      <c r="D14" s="122"/>
      <c r="E14" s="103"/>
      <c r="F14" s="51" t="s">
        <v>23</v>
      </c>
      <c r="G14" s="51" t="s">
        <v>19</v>
      </c>
      <c r="H14" s="60">
        <v>100.97312297410623</v>
      </c>
      <c r="I14" s="60">
        <v>107.02849080759327</v>
      </c>
      <c r="J14" s="60">
        <v>103.75075517126406</v>
      </c>
      <c r="K14" s="60">
        <v>101.12573139180519</v>
      </c>
      <c r="L14" s="60">
        <v>100.0973774765767</v>
      </c>
      <c r="M14" s="60">
        <v>100.09742393591803</v>
      </c>
      <c r="N14" s="60">
        <v>100.09747085143795</v>
      </c>
      <c r="O14" s="60">
        <v>100.09751822704824</v>
      </c>
      <c r="P14" s="104"/>
      <c r="Q14" s="104"/>
      <c r="R14" s="104"/>
      <c r="S14" s="104"/>
      <c r="T14" s="104"/>
      <c r="U14" s="104"/>
      <c r="V14" s="104"/>
      <c r="W14" s="104"/>
      <c r="X14" s="104"/>
      <c r="Y14" s="104"/>
    </row>
    <row r="15" spans="1:25" ht="81.75" customHeight="1" x14ac:dyDescent="0.2">
      <c r="A15" s="103"/>
      <c r="B15" s="103"/>
      <c r="C15" s="103"/>
      <c r="D15" s="122"/>
      <c r="E15" s="103"/>
      <c r="F15" s="51" t="s">
        <v>23</v>
      </c>
      <c r="G15" s="51" t="s">
        <v>21</v>
      </c>
      <c r="H15" s="60">
        <v>103.81507388880038</v>
      </c>
      <c r="I15" s="60">
        <v>111.11170681397087</v>
      </c>
      <c r="J15" s="60">
        <v>115.27923490317565</v>
      </c>
      <c r="K15" s="60">
        <v>116.57696943871355</v>
      </c>
      <c r="L15" s="60">
        <v>116.69048914982254</v>
      </c>
      <c r="M15" s="60">
        <v>116.80417361719431</v>
      </c>
      <c r="N15" s="60">
        <v>116.91802363973403</v>
      </c>
      <c r="O15" s="60">
        <v>117.03204002348733</v>
      </c>
      <c r="P15" s="104"/>
      <c r="Q15" s="104"/>
      <c r="R15" s="104"/>
      <c r="S15" s="104"/>
      <c r="T15" s="104"/>
      <c r="U15" s="104"/>
      <c r="V15" s="104"/>
      <c r="W15" s="104"/>
      <c r="X15" s="104"/>
      <c r="Y15" s="104"/>
    </row>
    <row r="16" spans="1:25" ht="81.75" customHeight="1" x14ac:dyDescent="0.2">
      <c r="A16" s="103"/>
      <c r="B16" s="103"/>
      <c r="C16" s="103"/>
      <c r="D16" s="122"/>
      <c r="E16" s="103"/>
      <c r="F16" s="51" t="s">
        <v>24</v>
      </c>
      <c r="G16" s="51" t="s">
        <v>19</v>
      </c>
      <c r="H16" s="60">
        <v>132</v>
      </c>
      <c r="I16" s="60">
        <v>100.8</v>
      </c>
      <c r="J16" s="60">
        <v>100.8</v>
      </c>
      <c r="K16" s="60">
        <v>100.8</v>
      </c>
      <c r="L16" s="60">
        <v>100.8</v>
      </c>
      <c r="M16" s="60">
        <v>100.8</v>
      </c>
      <c r="N16" s="60">
        <v>100.8</v>
      </c>
      <c r="O16" s="60">
        <v>100.8</v>
      </c>
      <c r="P16" s="104"/>
      <c r="Q16" s="104"/>
      <c r="R16" s="104"/>
      <c r="S16" s="104"/>
      <c r="T16" s="104"/>
      <c r="U16" s="104"/>
      <c r="V16" s="104"/>
      <c r="W16" s="104"/>
      <c r="X16" s="104"/>
      <c r="Y16" s="104"/>
    </row>
    <row r="17" spans="1:25" ht="81.75" customHeight="1" x14ac:dyDescent="0.2">
      <c r="A17" s="103"/>
      <c r="B17" s="103"/>
      <c r="C17" s="103"/>
      <c r="D17" s="122"/>
      <c r="E17" s="103"/>
      <c r="F17" s="51" t="s">
        <v>25</v>
      </c>
      <c r="G17" s="51" t="s">
        <v>21</v>
      </c>
      <c r="H17" s="60">
        <v>132</v>
      </c>
      <c r="I17" s="60">
        <v>100.8</v>
      </c>
      <c r="J17" s="60">
        <v>100.8</v>
      </c>
      <c r="K17" s="60">
        <v>100.8</v>
      </c>
      <c r="L17" s="60">
        <v>100.8</v>
      </c>
      <c r="M17" s="60">
        <v>100.8</v>
      </c>
      <c r="N17" s="60">
        <v>100.8</v>
      </c>
      <c r="O17" s="60">
        <v>100.8</v>
      </c>
      <c r="P17" s="104"/>
      <c r="Q17" s="104"/>
      <c r="R17" s="104"/>
      <c r="S17" s="104"/>
      <c r="T17" s="104"/>
      <c r="U17" s="104"/>
      <c r="V17" s="104"/>
      <c r="W17" s="104"/>
      <c r="X17" s="104"/>
      <c r="Y17" s="104"/>
    </row>
    <row r="18" spans="1:25" ht="81.75" customHeight="1" x14ac:dyDescent="0.2">
      <c r="A18" s="103"/>
      <c r="B18" s="103"/>
      <c r="C18" s="103"/>
      <c r="D18" s="122"/>
      <c r="E18" s="103"/>
      <c r="F18" s="51" t="s">
        <v>26</v>
      </c>
      <c r="G18" s="51" t="s">
        <v>19</v>
      </c>
      <c r="H18" s="60"/>
      <c r="I18" s="60"/>
      <c r="J18" s="60"/>
      <c r="K18" s="60"/>
      <c r="L18" s="60"/>
      <c r="M18" s="60"/>
      <c r="N18" s="60"/>
      <c r="O18" s="60"/>
      <c r="P18" s="104"/>
      <c r="Q18" s="104"/>
      <c r="R18" s="104"/>
      <c r="S18" s="104"/>
      <c r="T18" s="104"/>
      <c r="U18" s="104"/>
      <c r="V18" s="104"/>
      <c r="W18" s="104"/>
      <c r="X18" s="104"/>
      <c r="Y18" s="104"/>
    </row>
    <row r="19" spans="1:25" ht="81.75" customHeight="1" x14ac:dyDescent="0.2">
      <c r="A19" s="103"/>
      <c r="B19" s="103"/>
      <c r="C19" s="103"/>
      <c r="D19" s="122"/>
      <c r="E19" s="103"/>
      <c r="F19" s="51" t="s">
        <v>27</v>
      </c>
      <c r="G19" s="51" t="s">
        <v>19</v>
      </c>
      <c r="H19" s="60">
        <v>136.75661195387187</v>
      </c>
      <c r="I19" s="60">
        <v>71.389592501371553</v>
      </c>
      <c r="J19" s="60">
        <v>105.99719991007011</v>
      </c>
      <c r="K19" s="60">
        <v>98.508038275205479</v>
      </c>
      <c r="L19" s="60">
        <v>101</v>
      </c>
      <c r="M19" s="60">
        <v>101</v>
      </c>
      <c r="N19" s="60">
        <v>101</v>
      </c>
      <c r="O19" s="60">
        <v>101</v>
      </c>
      <c r="P19" s="104"/>
      <c r="Q19" s="104"/>
      <c r="R19" s="104"/>
      <c r="S19" s="104"/>
      <c r="T19" s="104"/>
      <c r="U19" s="104"/>
      <c r="V19" s="104"/>
      <c r="W19" s="104"/>
      <c r="X19" s="104"/>
      <c r="Y19" s="104"/>
    </row>
    <row r="20" spans="1:25" ht="81.75" customHeight="1" x14ac:dyDescent="0.2">
      <c r="A20" s="103"/>
      <c r="B20" s="103"/>
      <c r="C20" s="103"/>
      <c r="D20" s="122"/>
      <c r="E20" s="103"/>
      <c r="F20" s="51" t="s">
        <v>28</v>
      </c>
      <c r="G20" s="51" t="s">
        <v>29</v>
      </c>
      <c r="H20" s="60">
        <v>9.9</v>
      </c>
      <c r="I20" s="60">
        <v>10</v>
      </c>
      <c r="J20" s="60">
        <v>10.1</v>
      </c>
      <c r="K20" s="60">
        <v>10.201000000000001</v>
      </c>
      <c r="L20" s="60">
        <v>10.30301</v>
      </c>
      <c r="M20" s="60">
        <v>10.4060401</v>
      </c>
      <c r="N20" s="60">
        <v>10.510100501</v>
      </c>
      <c r="O20" s="60">
        <v>10.615201506010001</v>
      </c>
      <c r="P20" s="104"/>
      <c r="Q20" s="104"/>
      <c r="R20" s="104"/>
      <c r="S20" s="104"/>
      <c r="T20" s="104"/>
      <c r="U20" s="104"/>
      <c r="V20" s="104"/>
      <c r="W20" s="104"/>
      <c r="X20" s="104"/>
      <c r="Y20" s="104"/>
    </row>
    <row r="21" spans="1:25" ht="81.75" customHeight="1" x14ac:dyDescent="0.2">
      <c r="A21" s="103"/>
      <c r="B21" s="103"/>
      <c r="C21" s="103"/>
      <c r="D21" s="122"/>
      <c r="E21" s="103"/>
      <c r="F21" s="51" t="s">
        <v>32</v>
      </c>
      <c r="G21" s="51" t="s">
        <v>29</v>
      </c>
      <c r="H21" s="60">
        <v>121.4748553030981</v>
      </c>
      <c r="I21" s="60">
        <v>102.63755510474314</v>
      </c>
      <c r="J21" s="60">
        <v>101.21229684673818</v>
      </c>
      <c r="K21" s="60">
        <v>100.62545507489259</v>
      </c>
      <c r="L21" s="60">
        <v>100.13741481110701</v>
      </c>
      <c r="M21" s="60">
        <v>100.1381666687019</v>
      </c>
      <c r="N21" s="60">
        <v>100.13892415212491</v>
      </c>
      <c r="O21" s="60">
        <v>100.1396872936543</v>
      </c>
      <c r="P21" s="52"/>
      <c r="Q21" s="52"/>
      <c r="R21" s="52"/>
      <c r="S21" s="52"/>
      <c r="T21" s="52"/>
      <c r="U21" s="52"/>
      <c r="V21" s="52"/>
      <c r="W21" s="52"/>
      <c r="X21" s="52"/>
      <c r="Y21" s="52"/>
    </row>
    <row r="22" spans="1:25" ht="142.5" customHeight="1" x14ac:dyDescent="0.2">
      <c r="A22" s="103"/>
      <c r="B22" s="103"/>
      <c r="C22" s="103"/>
      <c r="D22" s="122"/>
      <c r="E22" s="103"/>
      <c r="F22" s="51" t="s">
        <v>278</v>
      </c>
      <c r="G22" s="51" t="s">
        <v>279</v>
      </c>
      <c r="H22" s="60">
        <v>40336.9747406405</v>
      </c>
      <c r="I22" s="60">
        <v>44860.85283085586</v>
      </c>
      <c r="J22" s="60">
        <v>49795.54664225001</v>
      </c>
      <c r="K22" s="60">
        <v>55273.056772897515</v>
      </c>
      <c r="L22" s="60">
        <v>55273.056772897515</v>
      </c>
      <c r="M22" s="60">
        <v>55273.056772897515</v>
      </c>
      <c r="N22" s="60">
        <v>55273.056772897515</v>
      </c>
      <c r="O22" s="60">
        <v>55273.056772897515</v>
      </c>
      <c r="P22" s="52"/>
      <c r="Q22" s="52"/>
      <c r="R22" s="52"/>
      <c r="S22" s="52"/>
      <c r="T22" s="52"/>
      <c r="U22" s="52"/>
      <c r="V22" s="52"/>
      <c r="W22" s="52"/>
      <c r="X22" s="52"/>
      <c r="Y22" s="52"/>
    </row>
    <row r="23" spans="1:25" ht="81.75" customHeight="1" x14ac:dyDescent="0.2">
      <c r="A23" s="103"/>
      <c r="B23" s="103"/>
      <c r="C23" s="103"/>
      <c r="D23" s="122"/>
      <c r="E23" s="103"/>
      <c r="F23" s="51" t="s">
        <v>33</v>
      </c>
      <c r="G23" s="51" t="s">
        <v>34</v>
      </c>
      <c r="H23" s="60">
        <v>677</v>
      </c>
      <c r="I23" s="60">
        <v>679</v>
      </c>
      <c r="J23" s="60">
        <v>681.995</v>
      </c>
      <c r="K23" s="60">
        <v>685.00497499999994</v>
      </c>
      <c r="L23" s="60">
        <v>685.00497499999994</v>
      </c>
      <c r="M23" s="60">
        <v>685.00497499999994</v>
      </c>
      <c r="N23" s="60">
        <v>685.00497499999994</v>
      </c>
      <c r="O23" s="60">
        <v>685.00497499999994</v>
      </c>
      <c r="P23" s="52"/>
      <c r="Q23" s="52"/>
      <c r="R23" s="52"/>
      <c r="S23" s="52"/>
      <c r="T23" s="52"/>
      <c r="U23" s="52"/>
      <c r="V23" s="52"/>
      <c r="W23" s="52"/>
      <c r="X23" s="52"/>
      <c r="Y23" s="52"/>
    </row>
    <row r="24" spans="1:25" ht="15" customHeight="1" x14ac:dyDescent="0.2">
      <c r="A24" s="120" t="s">
        <v>236</v>
      </c>
      <c r="B24" s="121"/>
      <c r="C24" s="121"/>
      <c r="D24" s="121"/>
      <c r="E24" s="121"/>
      <c r="F24" s="121"/>
      <c r="G24" s="121"/>
      <c r="H24" s="121"/>
      <c r="I24" s="121"/>
      <c r="J24" s="121"/>
      <c r="K24" s="121"/>
      <c r="L24" s="121"/>
      <c r="M24" s="121"/>
      <c r="N24" s="121"/>
      <c r="O24" s="121"/>
      <c r="P24" s="121"/>
      <c r="Q24" s="121"/>
      <c r="R24" s="121"/>
      <c r="S24" s="121"/>
      <c r="T24" s="121"/>
      <c r="U24" s="121"/>
      <c r="V24" s="121"/>
      <c r="W24" s="121"/>
      <c r="X24" s="121"/>
      <c r="Y24" s="121"/>
    </row>
    <row r="25" spans="1:25" ht="102.75" customHeight="1" x14ac:dyDescent="0.2">
      <c r="A25" s="100" t="s">
        <v>282</v>
      </c>
      <c r="B25" s="100" t="s">
        <v>283</v>
      </c>
      <c r="C25" s="105" t="s">
        <v>43</v>
      </c>
      <c r="D25" s="106"/>
      <c r="E25" s="106"/>
      <c r="F25" s="106"/>
      <c r="G25" s="106"/>
      <c r="H25" s="106"/>
      <c r="I25" s="106"/>
      <c r="J25" s="106"/>
      <c r="K25" s="106"/>
      <c r="L25" s="106"/>
      <c r="M25" s="106"/>
      <c r="N25" s="106"/>
      <c r="O25" s="107"/>
      <c r="P25" s="51" t="s">
        <v>11</v>
      </c>
      <c r="Q25" s="3">
        <f>SUM(S25:Y25)</f>
        <v>0</v>
      </c>
      <c r="R25" s="4">
        <f>SUM(R26:R29)</f>
        <v>0</v>
      </c>
      <c r="S25" s="4">
        <f>SUM(S26:S29)</f>
        <v>0</v>
      </c>
      <c r="T25" s="4">
        <f>SUM(T26:T29)</f>
        <v>0</v>
      </c>
      <c r="U25" s="4">
        <f t="shared" ref="U25" si="5">SUM(U26:U29)</f>
        <v>0</v>
      </c>
      <c r="V25" s="4">
        <f>SUM(V26:V29)</f>
        <v>0</v>
      </c>
      <c r="W25" s="4">
        <f>SUM(W26:W29)</f>
        <v>0</v>
      </c>
      <c r="X25" s="4">
        <f t="shared" ref="X25:Y25" si="6">SUM(X26:X29)</f>
        <v>0</v>
      </c>
      <c r="Y25" s="4">
        <f t="shared" si="6"/>
        <v>0</v>
      </c>
    </row>
    <row r="26" spans="1:25" ht="102.75" customHeight="1" x14ac:dyDescent="0.2">
      <c r="A26" s="101"/>
      <c r="B26" s="101"/>
      <c r="C26" s="108"/>
      <c r="D26" s="109"/>
      <c r="E26" s="109"/>
      <c r="F26" s="109"/>
      <c r="G26" s="109"/>
      <c r="H26" s="109"/>
      <c r="I26" s="109"/>
      <c r="J26" s="109"/>
      <c r="K26" s="109"/>
      <c r="L26" s="109"/>
      <c r="M26" s="109"/>
      <c r="N26" s="109"/>
      <c r="O26" s="110"/>
      <c r="P26" s="51" t="s">
        <v>12</v>
      </c>
      <c r="Q26" s="3">
        <f t="shared" ref="Q26:Q29" si="7">SUM(S26:Y26)</f>
        <v>0</v>
      </c>
      <c r="R26" s="5"/>
      <c r="S26" s="5"/>
      <c r="T26" s="5"/>
      <c r="U26" s="5"/>
      <c r="V26" s="5"/>
      <c r="W26" s="5"/>
      <c r="X26" s="5"/>
      <c r="Y26" s="5"/>
    </row>
    <row r="27" spans="1:25" ht="102.75" customHeight="1" x14ac:dyDescent="0.2">
      <c r="A27" s="101"/>
      <c r="B27" s="101"/>
      <c r="C27" s="108"/>
      <c r="D27" s="109"/>
      <c r="E27" s="109"/>
      <c r="F27" s="109"/>
      <c r="G27" s="109"/>
      <c r="H27" s="109"/>
      <c r="I27" s="109"/>
      <c r="J27" s="109"/>
      <c r="K27" s="109"/>
      <c r="L27" s="109"/>
      <c r="M27" s="109"/>
      <c r="N27" s="109"/>
      <c r="O27" s="110"/>
      <c r="P27" s="51" t="s">
        <v>13</v>
      </c>
      <c r="Q27" s="3">
        <f t="shared" si="7"/>
        <v>0</v>
      </c>
      <c r="R27" s="5"/>
      <c r="S27" s="5"/>
      <c r="T27" s="5"/>
      <c r="U27" s="5"/>
      <c r="V27" s="5"/>
      <c r="W27" s="5"/>
      <c r="X27" s="5"/>
      <c r="Y27" s="5"/>
    </row>
    <row r="28" spans="1:25" ht="102.75" customHeight="1" x14ac:dyDescent="0.2">
      <c r="A28" s="101"/>
      <c r="B28" s="101"/>
      <c r="C28" s="108"/>
      <c r="D28" s="109"/>
      <c r="E28" s="109"/>
      <c r="F28" s="109"/>
      <c r="G28" s="109"/>
      <c r="H28" s="109"/>
      <c r="I28" s="109"/>
      <c r="J28" s="109"/>
      <c r="K28" s="109"/>
      <c r="L28" s="109"/>
      <c r="M28" s="109"/>
      <c r="N28" s="109"/>
      <c r="O28" s="110"/>
      <c r="P28" s="51" t="s">
        <v>287</v>
      </c>
      <c r="Q28" s="3">
        <f t="shared" si="7"/>
        <v>0</v>
      </c>
      <c r="R28" s="5"/>
      <c r="S28" s="5"/>
      <c r="T28" s="5"/>
      <c r="U28" s="5"/>
      <c r="V28" s="5"/>
      <c r="W28" s="5"/>
      <c r="X28" s="5"/>
      <c r="Y28" s="5"/>
    </row>
    <row r="29" spans="1:25" ht="102.75" customHeight="1" x14ac:dyDescent="0.2">
      <c r="A29" s="101"/>
      <c r="B29" s="101"/>
      <c r="C29" s="111"/>
      <c r="D29" s="112"/>
      <c r="E29" s="112"/>
      <c r="F29" s="112"/>
      <c r="G29" s="112"/>
      <c r="H29" s="112"/>
      <c r="I29" s="112"/>
      <c r="J29" s="112"/>
      <c r="K29" s="112"/>
      <c r="L29" s="112"/>
      <c r="M29" s="112"/>
      <c r="N29" s="112"/>
      <c r="O29" s="113"/>
      <c r="P29" s="51" t="s">
        <v>14</v>
      </c>
      <c r="Q29" s="3">
        <f t="shared" si="7"/>
        <v>0</v>
      </c>
      <c r="R29" s="5"/>
      <c r="S29" s="5"/>
      <c r="T29" s="5"/>
      <c r="U29" s="5"/>
      <c r="V29" s="5"/>
      <c r="W29" s="5"/>
      <c r="X29" s="5"/>
      <c r="Y29" s="5"/>
    </row>
    <row r="30" spans="1:25" ht="16.5" customHeight="1" x14ac:dyDescent="0.2">
      <c r="A30" s="103"/>
      <c r="B30" s="103"/>
      <c r="C30" s="114" t="s">
        <v>284</v>
      </c>
      <c r="D30" s="117"/>
      <c r="E30" s="100">
        <v>2024</v>
      </c>
      <c r="F30" s="103" t="s">
        <v>377</v>
      </c>
      <c r="G30" s="103" t="s">
        <v>342</v>
      </c>
      <c r="H30" s="103"/>
      <c r="I30" s="103">
        <v>1</v>
      </c>
      <c r="J30" s="103"/>
      <c r="K30" s="103"/>
      <c r="L30" s="103"/>
      <c r="M30" s="103"/>
      <c r="N30" s="103"/>
      <c r="O30" s="103"/>
      <c r="P30" s="51" t="s">
        <v>11</v>
      </c>
      <c r="Q30" s="3">
        <f>SUM(S30:Y30)</f>
        <v>485.05263000000002</v>
      </c>
      <c r="R30" s="4">
        <f>SUM(R31:R34)</f>
        <v>0</v>
      </c>
      <c r="S30" s="4">
        <f>SUM(S31:S34)</f>
        <v>485.05263000000002</v>
      </c>
      <c r="T30" s="4">
        <f>SUM(T31:T34)</f>
        <v>0</v>
      </c>
      <c r="U30" s="4">
        <f t="shared" ref="U30" si="8">SUM(U31:U34)</f>
        <v>0</v>
      </c>
      <c r="V30" s="4">
        <f>SUM(V31:V34)</f>
        <v>0</v>
      </c>
      <c r="W30" s="4">
        <f t="shared" ref="W30:Y30" si="9">SUM(W31:W34)</f>
        <v>0</v>
      </c>
      <c r="X30" s="4">
        <f>SUM(X31:X34)</f>
        <v>0</v>
      </c>
      <c r="Y30" s="4">
        <f t="shared" si="9"/>
        <v>0</v>
      </c>
    </row>
    <row r="31" spans="1:25" ht="30" customHeight="1" x14ac:dyDescent="0.2">
      <c r="A31" s="103"/>
      <c r="B31" s="103"/>
      <c r="C31" s="115"/>
      <c r="D31" s="118"/>
      <c r="E31" s="101"/>
      <c r="F31" s="103"/>
      <c r="G31" s="103"/>
      <c r="H31" s="103"/>
      <c r="I31" s="103"/>
      <c r="J31" s="103"/>
      <c r="K31" s="103"/>
      <c r="L31" s="103"/>
      <c r="M31" s="103"/>
      <c r="N31" s="103"/>
      <c r="O31" s="103"/>
      <c r="P31" s="51" t="s">
        <v>12</v>
      </c>
      <c r="Q31" s="3">
        <f>SUM(S31:Y31)</f>
        <v>0</v>
      </c>
      <c r="R31" s="50"/>
      <c r="S31" s="50"/>
      <c r="T31" s="50"/>
      <c r="U31" s="50"/>
      <c r="V31" s="50"/>
      <c r="W31" s="50"/>
      <c r="X31" s="50"/>
      <c r="Y31" s="50"/>
    </row>
    <row r="32" spans="1:25" ht="30" customHeight="1" x14ac:dyDescent="0.2">
      <c r="A32" s="103"/>
      <c r="B32" s="103"/>
      <c r="C32" s="115"/>
      <c r="D32" s="118"/>
      <c r="E32" s="101"/>
      <c r="F32" s="103"/>
      <c r="G32" s="103"/>
      <c r="H32" s="103"/>
      <c r="I32" s="103"/>
      <c r="J32" s="103"/>
      <c r="K32" s="103"/>
      <c r="L32" s="103"/>
      <c r="M32" s="103"/>
      <c r="N32" s="103"/>
      <c r="O32" s="103"/>
      <c r="P32" s="51" t="s">
        <v>13</v>
      </c>
      <c r="Q32" s="3">
        <f t="shared" ref="Q32:Q34" si="10">SUM(S32:Y32)</f>
        <v>460.8</v>
      </c>
      <c r="R32" s="50"/>
      <c r="S32" s="50">
        <v>460.8</v>
      </c>
      <c r="T32" s="50"/>
      <c r="U32" s="50"/>
      <c r="V32" s="50"/>
      <c r="W32" s="50"/>
      <c r="X32" s="50"/>
      <c r="Y32" s="50"/>
    </row>
    <row r="33" spans="1:25" ht="18" customHeight="1" x14ac:dyDescent="0.2">
      <c r="A33" s="103"/>
      <c r="B33" s="103"/>
      <c r="C33" s="115"/>
      <c r="D33" s="118"/>
      <c r="E33" s="101"/>
      <c r="F33" s="103"/>
      <c r="G33" s="103"/>
      <c r="H33" s="103"/>
      <c r="I33" s="103"/>
      <c r="J33" s="103"/>
      <c r="K33" s="103"/>
      <c r="L33" s="103"/>
      <c r="M33" s="103"/>
      <c r="N33" s="103"/>
      <c r="O33" s="103"/>
      <c r="P33" s="51" t="s">
        <v>287</v>
      </c>
      <c r="Q33" s="3">
        <f t="shared" si="10"/>
        <v>24.25263</v>
      </c>
      <c r="R33" s="50"/>
      <c r="S33" s="50">
        <v>24.25263</v>
      </c>
      <c r="T33" s="50"/>
      <c r="U33" s="50"/>
      <c r="V33" s="50"/>
      <c r="W33" s="50"/>
      <c r="X33" s="50"/>
      <c r="Y33" s="50"/>
    </row>
    <row r="34" spans="1:25" ht="30.75" customHeight="1" x14ac:dyDescent="0.2">
      <c r="A34" s="103"/>
      <c r="B34" s="103"/>
      <c r="C34" s="116"/>
      <c r="D34" s="119"/>
      <c r="E34" s="102"/>
      <c r="F34" s="103"/>
      <c r="G34" s="103"/>
      <c r="H34" s="103"/>
      <c r="I34" s="103"/>
      <c r="J34" s="103"/>
      <c r="K34" s="103"/>
      <c r="L34" s="103"/>
      <c r="M34" s="103"/>
      <c r="N34" s="103"/>
      <c r="O34" s="103"/>
      <c r="P34" s="51" t="s">
        <v>14</v>
      </c>
      <c r="Q34" s="3">
        <f t="shared" si="10"/>
        <v>0</v>
      </c>
      <c r="R34" s="50"/>
      <c r="S34" s="50"/>
      <c r="T34" s="50"/>
      <c r="U34" s="50"/>
      <c r="V34" s="50"/>
      <c r="W34" s="50"/>
      <c r="X34" s="50"/>
      <c r="Y34" s="50"/>
    </row>
    <row r="35" spans="1:25" ht="99" customHeight="1" x14ac:dyDescent="0.2">
      <c r="A35" s="52"/>
      <c r="B35" s="52"/>
      <c r="C35" s="51" t="s">
        <v>288</v>
      </c>
      <c r="D35" s="58"/>
      <c r="E35" s="51" t="s">
        <v>257</v>
      </c>
      <c r="F35" s="27" t="s">
        <v>289</v>
      </c>
      <c r="G35" s="51" t="s">
        <v>290</v>
      </c>
      <c r="H35" s="55">
        <v>3981</v>
      </c>
      <c r="I35" s="51">
        <v>3970</v>
      </c>
      <c r="J35" s="51">
        <v>3970</v>
      </c>
      <c r="K35" s="51">
        <v>3970</v>
      </c>
      <c r="L35" s="51">
        <v>3970</v>
      </c>
      <c r="M35" s="51">
        <v>3970</v>
      </c>
      <c r="N35" s="51">
        <v>3970</v>
      </c>
      <c r="O35" s="51">
        <v>3970</v>
      </c>
      <c r="P35" s="51"/>
      <c r="Q35" s="52"/>
      <c r="R35" s="52"/>
      <c r="S35" s="52"/>
      <c r="T35" s="52"/>
      <c r="U35" s="52"/>
      <c r="V35" s="52"/>
      <c r="W35" s="52"/>
      <c r="X35" s="52"/>
      <c r="Y35" s="52"/>
    </row>
    <row r="36" spans="1:25" ht="138" customHeight="1" x14ac:dyDescent="0.2">
      <c r="A36" s="52"/>
      <c r="B36" s="52"/>
      <c r="C36" s="52"/>
      <c r="D36" s="51"/>
      <c r="E36" s="52"/>
      <c r="F36" s="51" t="s">
        <v>291</v>
      </c>
      <c r="G36" s="51" t="s">
        <v>290</v>
      </c>
      <c r="H36" s="55"/>
      <c r="I36" s="51"/>
      <c r="J36" s="51"/>
      <c r="K36" s="51"/>
      <c r="L36" s="51"/>
      <c r="M36" s="51"/>
      <c r="N36" s="51"/>
      <c r="O36" s="51"/>
      <c r="P36" s="52"/>
      <c r="Q36" s="52"/>
      <c r="R36" s="52"/>
      <c r="S36" s="52"/>
      <c r="T36" s="52"/>
      <c r="U36" s="52"/>
      <c r="V36" s="52"/>
      <c r="W36" s="52"/>
      <c r="X36" s="52"/>
      <c r="Y36" s="52"/>
    </row>
    <row r="37" spans="1:25" ht="112.5" customHeight="1" x14ac:dyDescent="0.2">
      <c r="A37" s="52"/>
      <c r="B37" s="52"/>
      <c r="C37" s="52"/>
      <c r="D37" s="51"/>
      <c r="E37" s="52"/>
      <c r="F37" s="51" t="s">
        <v>292</v>
      </c>
      <c r="G37" s="51" t="s">
        <v>290</v>
      </c>
      <c r="H37" s="55"/>
      <c r="I37" s="51"/>
      <c r="J37" s="51"/>
      <c r="K37" s="51"/>
      <c r="L37" s="51"/>
      <c r="M37" s="51"/>
      <c r="N37" s="51"/>
      <c r="O37" s="51"/>
      <c r="P37" s="52"/>
      <c r="Q37" s="52"/>
      <c r="R37" s="52"/>
      <c r="S37" s="52"/>
      <c r="T37" s="52"/>
      <c r="U37" s="52"/>
      <c r="V37" s="52"/>
      <c r="W37" s="52"/>
      <c r="X37" s="52"/>
      <c r="Y37" s="52"/>
    </row>
    <row r="38" spans="1:25" ht="67.5" customHeight="1" x14ac:dyDescent="0.2">
      <c r="A38" s="52"/>
      <c r="B38" s="52"/>
      <c r="C38" s="52"/>
      <c r="D38" s="51"/>
      <c r="E38" s="52"/>
      <c r="F38" s="51" t="s">
        <v>293</v>
      </c>
      <c r="G38" s="51" t="s">
        <v>290</v>
      </c>
      <c r="H38" s="51"/>
      <c r="I38" s="51"/>
      <c r="J38" s="51"/>
      <c r="K38" s="51"/>
      <c r="L38" s="51"/>
      <c r="M38" s="51"/>
      <c r="N38" s="51"/>
      <c r="O38" s="51"/>
      <c r="P38" s="52"/>
      <c r="Q38" s="52"/>
      <c r="R38" s="52"/>
      <c r="S38" s="52"/>
      <c r="T38" s="52"/>
      <c r="U38" s="52"/>
      <c r="V38" s="52"/>
      <c r="W38" s="52"/>
      <c r="X38" s="52"/>
      <c r="Y38" s="52"/>
    </row>
    <row r="39" spans="1:25" ht="120" customHeight="1" x14ac:dyDescent="0.2">
      <c r="A39" s="52"/>
      <c r="B39" s="52"/>
      <c r="C39" s="52"/>
      <c r="D39" s="51"/>
      <c r="E39" s="52"/>
      <c r="F39" s="51" t="s">
        <v>125</v>
      </c>
      <c r="G39" s="51" t="s">
        <v>294</v>
      </c>
      <c r="H39" s="51"/>
      <c r="I39" s="51"/>
      <c r="J39" s="51"/>
      <c r="K39" s="51"/>
      <c r="L39" s="51"/>
      <c r="M39" s="51"/>
      <c r="N39" s="51"/>
      <c r="O39" s="51"/>
      <c r="P39" s="52"/>
      <c r="Q39" s="52"/>
      <c r="R39" s="52"/>
      <c r="S39" s="52"/>
      <c r="T39" s="52"/>
      <c r="U39" s="52"/>
      <c r="V39" s="52"/>
      <c r="W39" s="52"/>
      <c r="X39" s="52"/>
      <c r="Y39" s="52"/>
    </row>
    <row r="40" spans="1:25" ht="177.75" customHeight="1" x14ac:dyDescent="0.2">
      <c r="A40" s="52"/>
      <c r="B40" s="52"/>
      <c r="C40" s="52"/>
      <c r="D40" s="51"/>
      <c r="E40" s="52"/>
      <c r="F40" s="51" t="s">
        <v>127</v>
      </c>
      <c r="G40" s="51" t="s">
        <v>290</v>
      </c>
      <c r="H40" s="51"/>
      <c r="I40" s="51"/>
      <c r="J40" s="51"/>
      <c r="K40" s="6"/>
      <c r="L40" s="6"/>
      <c r="M40" s="6"/>
      <c r="N40" s="6"/>
      <c r="O40" s="6"/>
      <c r="P40" s="52"/>
      <c r="Q40" s="52"/>
      <c r="R40" s="52"/>
      <c r="S40" s="52"/>
      <c r="T40" s="52"/>
      <c r="U40" s="52"/>
      <c r="V40" s="52"/>
      <c r="W40" s="52"/>
      <c r="X40" s="52"/>
      <c r="Y40" s="52"/>
    </row>
    <row r="41" spans="1:25" ht="177.75" customHeight="1" x14ac:dyDescent="0.2">
      <c r="A41" s="52"/>
      <c r="B41" s="52"/>
      <c r="C41" s="52"/>
      <c r="D41" s="51"/>
      <c r="E41" s="52"/>
      <c r="F41" s="51" t="s">
        <v>295</v>
      </c>
      <c r="G41" s="51" t="s">
        <v>29</v>
      </c>
      <c r="H41" s="51"/>
      <c r="I41" s="51"/>
      <c r="J41" s="51"/>
      <c r="K41" s="51"/>
      <c r="L41" s="51"/>
      <c r="M41" s="51"/>
      <c r="N41" s="51"/>
      <c r="O41" s="51"/>
      <c r="P41" s="52"/>
      <c r="Q41" s="52"/>
      <c r="R41" s="52"/>
      <c r="S41" s="52"/>
      <c r="T41" s="52"/>
      <c r="U41" s="52"/>
      <c r="V41" s="52"/>
      <c r="W41" s="52"/>
      <c r="X41" s="52"/>
      <c r="Y41" s="52"/>
    </row>
    <row r="42" spans="1:25" ht="96" customHeight="1" x14ac:dyDescent="0.2">
      <c r="A42" s="52"/>
      <c r="B42" s="44"/>
      <c r="C42" s="55" t="s">
        <v>296</v>
      </c>
      <c r="D42" s="7"/>
      <c r="E42" s="55" t="s">
        <v>257</v>
      </c>
      <c r="F42" s="51" t="s">
        <v>315</v>
      </c>
      <c r="G42" s="55" t="s">
        <v>290</v>
      </c>
      <c r="H42" s="44"/>
      <c r="I42" s="44"/>
      <c r="J42" s="44"/>
      <c r="K42" s="44"/>
      <c r="L42" s="44"/>
      <c r="M42" s="44"/>
      <c r="N42" s="44"/>
      <c r="O42" s="44"/>
      <c r="P42" s="55"/>
      <c r="Q42" s="55"/>
      <c r="R42" s="55"/>
      <c r="S42" s="55"/>
      <c r="T42" s="55"/>
      <c r="U42" s="55"/>
      <c r="V42" s="55"/>
      <c r="W42" s="55"/>
      <c r="X42" s="55"/>
      <c r="Y42" s="55"/>
    </row>
    <row r="43" spans="1:25" ht="211.5" customHeight="1" x14ac:dyDescent="0.2">
      <c r="A43" s="52"/>
      <c r="B43" s="52"/>
      <c r="C43" s="51" t="s">
        <v>297</v>
      </c>
      <c r="D43" s="51"/>
      <c r="E43" s="55" t="s">
        <v>257</v>
      </c>
      <c r="F43" s="51" t="s">
        <v>310</v>
      </c>
      <c r="G43" s="55" t="s">
        <v>290</v>
      </c>
      <c r="H43" s="55">
        <v>25606</v>
      </c>
      <c r="I43" s="55">
        <v>27800</v>
      </c>
      <c r="J43" s="55">
        <v>29100</v>
      </c>
      <c r="K43" s="55">
        <v>29500</v>
      </c>
      <c r="L43" s="55">
        <v>29530</v>
      </c>
      <c r="M43" s="55">
        <v>29559</v>
      </c>
      <c r="N43" s="55">
        <v>29589</v>
      </c>
      <c r="O43" s="55">
        <v>29618</v>
      </c>
      <c r="P43" s="55"/>
      <c r="Q43" s="51"/>
      <c r="R43" s="51"/>
      <c r="S43" s="51"/>
      <c r="T43" s="51"/>
      <c r="U43" s="51"/>
      <c r="V43" s="51"/>
      <c r="W43" s="51"/>
      <c r="X43" s="51"/>
      <c r="Y43" s="51"/>
    </row>
    <row r="44" spans="1:25" ht="177.75" customHeight="1" x14ac:dyDescent="0.2">
      <c r="A44" s="52"/>
      <c r="B44" s="52"/>
      <c r="C44" s="52"/>
      <c r="D44" s="51"/>
      <c r="E44" s="52"/>
      <c r="F44" s="51" t="s">
        <v>316</v>
      </c>
      <c r="G44" s="51" t="s">
        <v>29</v>
      </c>
      <c r="H44" s="55"/>
      <c r="I44" s="55"/>
      <c r="J44" s="55">
        <v>8</v>
      </c>
      <c r="K44" s="55">
        <v>8</v>
      </c>
      <c r="L44" s="55">
        <v>8</v>
      </c>
      <c r="M44" s="55">
        <v>8</v>
      </c>
      <c r="N44" s="55">
        <v>8</v>
      </c>
      <c r="O44" s="55">
        <v>8</v>
      </c>
      <c r="P44" s="52"/>
      <c r="Q44" s="52"/>
      <c r="R44" s="52"/>
      <c r="S44" s="52"/>
      <c r="T44" s="52"/>
      <c r="U44" s="52"/>
      <c r="V44" s="52"/>
      <c r="W44" s="52"/>
      <c r="X44" s="52"/>
      <c r="Y44" s="52"/>
    </row>
    <row r="45" spans="1:25" ht="221.25" customHeight="1" x14ac:dyDescent="0.2">
      <c r="A45" s="52"/>
      <c r="B45" s="52"/>
      <c r="C45" s="52"/>
      <c r="D45" s="51"/>
      <c r="E45" s="52"/>
      <c r="F45" s="51" t="s">
        <v>317</v>
      </c>
      <c r="G45" s="51" t="s">
        <v>29</v>
      </c>
      <c r="H45" s="55">
        <v>10</v>
      </c>
      <c r="I45" s="55">
        <v>10</v>
      </c>
      <c r="J45" s="55">
        <v>10</v>
      </c>
      <c r="K45" s="55">
        <v>10</v>
      </c>
      <c r="L45" s="55">
        <v>10</v>
      </c>
      <c r="M45" s="55">
        <v>10</v>
      </c>
      <c r="N45" s="55">
        <v>10</v>
      </c>
      <c r="O45" s="55">
        <v>10</v>
      </c>
      <c r="P45" s="52"/>
      <c r="Q45" s="52"/>
      <c r="R45" s="52"/>
      <c r="S45" s="52"/>
      <c r="T45" s="52"/>
      <c r="U45" s="52"/>
      <c r="V45" s="52"/>
      <c r="W45" s="52"/>
      <c r="X45" s="52"/>
      <c r="Y45" s="52"/>
    </row>
    <row r="46" spans="1:25" ht="112.5" customHeight="1" x14ac:dyDescent="0.2">
      <c r="A46" s="52"/>
      <c r="B46" s="52"/>
      <c r="C46" s="52"/>
      <c r="D46" s="51"/>
      <c r="E46" s="52"/>
      <c r="F46" s="51" t="s">
        <v>298</v>
      </c>
      <c r="G46" s="51" t="s">
        <v>251</v>
      </c>
      <c r="H46" s="30"/>
      <c r="I46" s="30"/>
      <c r="J46" s="30"/>
      <c r="K46" s="55"/>
      <c r="L46" s="55"/>
      <c r="M46" s="55"/>
      <c r="N46" s="55"/>
      <c r="O46" s="55"/>
      <c r="P46" s="52"/>
      <c r="Q46" s="52"/>
      <c r="R46" s="52"/>
      <c r="S46" s="52"/>
      <c r="T46" s="52"/>
      <c r="U46" s="52"/>
      <c r="V46" s="52"/>
      <c r="W46" s="52"/>
      <c r="X46" s="52"/>
      <c r="Y46" s="52"/>
    </row>
    <row r="47" spans="1:25" ht="121.5" customHeight="1" x14ac:dyDescent="0.2">
      <c r="A47" s="104"/>
      <c r="B47" s="104"/>
      <c r="C47" s="52"/>
      <c r="D47" s="51"/>
      <c r="E47" s="52"/>
      <c r="F47" s="51" t="s">
        <v>313</v>
      </c>
      <c r="G47" s="51" t="s">
        <v>251</v>
      </c>
      <c r="H47" s="55"/>
      <c r="I47" s="55"/>
      <c r="J47" s="55">
        <v>1</v>
      </c>
      <c r="K47" s="55">
        <v>1</v>
      </c>
      <c r="L47" s="55">
        <v>1</v>
      </c>
      <c r="M47" s="55">
        <v>1</v>
      </c>
      <c r="N47" s="55">
        <v>1</v>
      </c>
      <c r="O47" s="55">
        <v>1</v>
      </c>
      <c r="P47" s="51"/>
      <c r="Q47" s="51"/>
      <c r="R47" s="51"/>
      <c r="S47" s="51"/>
      <c r="T47" s="52"/>
      <c r="U47" s="52"/>
      <c r="V47" s="52"/>
      <c r="W47" s="52"/>
      <c r="X47" s="52"/>
      <c r="Y47" s="52"/>
    </row>
    <row r="48" spans="1:25" ht="15" x14ac:dyDescent="0.2">
      <c r="A48" s="104"/>
      <c r="B48" s="104"/>
      <c r="C48" s="52"/>
      <c r="D48" s="51"/>
      <c r="E48" s="52"/>
      <c r="F48" s="51" t="s">
        <v>311</v>
      </c>
      <c r="G48" s="51" t="s">
        <v>290</v>
      </c>
      <c r="H48" s="55"/>
      <c r="I48" s="55"/>
      <c r="J48" s="55"/>
      <c r="K48" s="55"/>
      <c r="L48" s="55"/>
      <c r="M48" s="55"/>
      <c r="N48" s="55"/>
      <c r="O48" s="55"/>
      <c r="P48" s="51"/>
      <c r="Q48" s="51"/>
      <c r="R48" s="51"/>
      <c r="S48" s="51"/>
      <c r="T48" s="52"/>
      <c r="U48" s="52"/>
      <c r="V48" s="52"/>
      <c r="W48" s="52"/>
      <c r="X48" s="52"/>
      <c r="Y48" s="52"/>
    </row>
    <row r="49" spans="1:25" ht="30" x14ac:dyDescent="0.2">
      <c r="A49" s="104"/>
      <c r="B49" s="104"/>
      <c r="C49" s="52"/>
      <c r="D49" s="51"/>
      <c r="E49" s="52"/>
      <c r="F49" s="51" t="s">
        <v>312</v>
      </c>
      <c r="G49" s="51" t="s">
        <v>290</v>
      </c>
      <c r="H49" s="55">
        <v>130000</v>
      </c>
      <c r="I49" s="55">
        <v>131000</v>
      </c>
      <c r="J49" s="55">
        <v>132000</v>
      </c>
      <c r="K49" s="55">
        <v>133000</v>
      </c>
      <c r="L49" s="55">
        <v>133000</v>
      </c>
      <c r="M49" s="55">
        <v>133000</v>
      </c>
      <c r="N49" s="55">
        <v>133000</v>
      </c>
      <c r="O49" s="55">
        <v>133000</v>
      </c>
      <c r="P49" s="52"/>
      <c r="Q49" s="52"/>
      <c r="R49" s="52"/>
      <c r="S49" s="52"/>
      <c r="T49" s="52"/>
      <c r="U49" s="52"/>
      <c r="V49" s="52"/>
      <c r="W49" s="52"/>
      <c r="X49" s="52"/>
      <c r="Y49" s="52"/>
    </row>
    <row r="50" spans="1:25" ht="15" x14ac:dyDescent="0.2">
      <c r="A50" s="104"/>
      <c r="B50" s="104"/>
      <c r="C50" s="52"/>
      <c r="D50" s="51"/>
      <c r="E50" s="52"/>
      <c r="F50" s="51" t="s">
        <v>314</v>
      </c>
      <c r="G50" s="51" t="s">
        <v>290</v>
      </c>
      <c r="H50" s="55"/>
      <c r="I50" s="55"/>
      <c r="J50" s="55"/>
      <c r="K50" s="55"/>
      <c r="L50" s="55"/>
      <c r="M50" s="55"/>
      <c r="N50" s="55"/>
      <c r="O50" s="55"/>
      <c r="P50" s="52"/>
      <c r="Q50" s="52"/>
      <c r="R50" s="52"/>
      <c r="S50" s="52"/>
      <c r="T50" s="52"/>
      <c r="U50" s="52"/>
      <c r="V50" s="52"/>
      <c r="W50" s="52"/>
      <c r="X50" s="52"/>
      <c r="Y50" s="52"/>
    </row>
    <row r="51" spans="1:25" ht="45" x14ac:dyDescent="0.2">
      <c r="A51" s="104"/>
      <c r="B51" s="104"/>
      <c r="C51" s="52"/>
      <c r="D51" s="51"/>
      <c r="E51" s="51"/>
      <c r="F51" s="51" t="s">
        <v>299</v>
      </c>
      <c r="G51" s="51" t="s">
        <v>290</v>
      </c>
      <c r="H51" s="55"/>
      <c r="I51" s="55"/>
      <c r="J51" s="55"/>
      <c r="K51" s="55"/>
      <c r="L51" s="55"/>
      <c r="M51" s="55"/>
      <c r="N51" s="55"/>
      <c r="O51" s="55"/>
      <c r="P51" s="52"/>
      <c r="Q51" s="52"/>
      <c r="R51" s="52"/>
      <c r="S51" s="52"/>
      <c r="T51" s="52"/>
      <c r="U51" s="52"/>
      <c r="V51" s="52"/>
      <c r="W51" s="52"/>
      <c r="X51" s="52"/>
      <c r="Y51" s="52"/>
    </row>
    <row r="52" spans="1:25" ht="120" x14ac:dyDescent="0.2">
      <c r="A52" s="104"/>
      <c r="B52" s="104"/>
      <c r="C52" s="52"/>
      <c r="D52" s="51"/>
      <c r="E52" s="52"/>
      <c r="F52" s="51" t="s">
        <v>300</v>
      </c>
      <c r="G52" s="51" t="s">
        <v>29</v>
      </c>
      <c r="H52" s="55"/>
      <c r="I52" s="55"/>
      <c r="J52" s="55"/>
      <c r="K52" s="66"/>
      <c r="L52" s="66"/>
      <c r="M52" s="66"/>
      <c r="N52" s="66"/>
      <c r="O52" s="66"/>
      <c r="P52" s="52"/>
      <c r="Q52" s="52"/>
      <c r="R52" s="52"/>
      <c r="S52" s="52"/>
      <c r="T52" s="52"/>
      <c r="U52" s="52"/>
      <c r="V52" s="52"/>
      <c r="W52" s="52"/>
      <c r="X52" s="52"/>
      <c r="Y52" s="52"/>
    </row>
    <row r="53" spans="1:25" ht="45" x14ac:dyDescent="0.2">
      <c r="A53" s="104"/>
      <c r="B53" s="104"/>
      <c r="C53" s="52"/>
      <c r="D53" s="51"/>
      <c r="E53" s="52"/>
      <c r="F53" s="51" t="s">
        <v>374</v>
      </c>
      <c r="G53" s="51" t="s">
        <v>29</v>
      </c>
      <c r="H53" s="60">
        <v>3.9328581710120027</v>
      </c>
      <c r="I53" s="60">
        <v>3.9328581710120027</v>
      </c>
      <c r="J53" s="60">
        <v>3.9328581710120027</v>
      </c>
      <c r="K53" s="60">
        <v>3.9328581710120027</v>
      </c>
      <c r="L53" s="60">
        <v>3.9328581710120001</v>
      </c>
      <c r="M53" s="60">
        <v>3.9328581710120001</v>
      </c>
      <c r="N53" s="60">
        <v>3.9328581710120001</v>
      </c>
      <c r="O53" s="60">
        <v>3.9328581710120001</v>
      </c>
      <c r="P53" s="52"/>
      <c r="Q53" s="52"/>
      <c r="R53" s="52"/>
      <c r="S53" s="52"/>
      <c r="T53" s="52"/>
      <c r="U53" s="52"/>
      <c r="V53" s="52"/>
      <c r="W53" s="52"/>
      <c r="X53" s="52"/>
      <c r="Y53" s="52"/>
    </row>
    <row r="54" spans="1:25" ht="60" x14ac:dyDescent="0.2">
      <c r="A54" s="104"/>
      <c r="B54" s="104"/>
      <c r="C54" s="52"/>
      <c r="D54" s="51"/>
      <c r="E54" s="52"/>
      <c r="F54" s="51" t="s">
        <v>301</v>
      </c>
      <c r="G54" s="51" t="s">
        <v>318</v>
      </c>
      <c r="H54" s="55"/>
      <c r="I54" s="55"/>
      <c r="J54" s="55"/>
      <c r="K54" s="55"/>
      <c r="L54" s="55"/>
      <c r="M54" s="55"/>
      <c r="N54" s="55"/>
      <c r="O54" s="55"/>
      <c r="P54" s="52"/>
      <c r="Q54" s="52"/>
      <c r="R54" s="52"/>
      <c r="S54" s="52"/>
      <c r="T54" s="52"/>
      <c r="U54" s="52"/>
      <c r="V54" s="52"/>
      <c r="W54" s="52"/>
      <c r="X54" s="52"/>
      <c r="Y54" s="52"/>
    </row>
    <row r="55" spans="1:25" ht="60" x14ac:dyDescent="0.2">
      <c r="A55" s="52"/>
      <c r="B55" s="52"/>
      <c r="C55" s="52"/>
      <c r="D55" s="51"/>
      <c r="E55" s="52"/>
      <c r="F55" s="51" t="s">
        <v>302</v>
      </c>
      <c r="G55" s="51" t="s">
        <v>319</v>
      </c>
      <c r="H55" s="55">
        <v>1122</v>
      </c>
      <c r="I55" s="55">
        <v>1122</v>
      </c>
      <c r="J55" s="55">
        <v>1122</v>
      </c>
      <c r="K55" s="55">
        <v>1122</v>
      </c>
      <c r="L55" s="55">
        <v>1122</v>
      </c>
      <c r="M55" s="55">
        <v>1122</v>
      </c>
      <c r="N55" s="55">
        <v>1122</v>
      </c>
      <c r="O55" s="55">
        <v>1122</v>
      </c>
      <c r="P55" s="51"/>
      <c r="Q55" s="52"/>
      <c r="R55" s="52"/>
      <c r="S55" s="52"/>
      <c r="T55" s="52"/>
      <c r="U55" s="52"/>
      <c r="V55" s="52"/>
      <c r="W55" s="52"/>
      <c r="X55" s="52"/>
      <c r="Y55" s="52"/>
    </row>
    <row r="56" spans="1:25" ht="120" x14ac:dyDescent="0.2">
      <c r="A56" s="52"/>
      <c r="B56" s="52"/>
      <c r="C56" s="52"/>
      <c r="D56" s="51"/>
      <c r="E56" s="52"/>
      <c r="F56" s="51" t="s">
        <v>303</v>
      </c>
      <c r="G56" s="51" t="s">
        <v>318</v>
      </c>
      <c r="H56" s="55">
        <v>297</v>
      </c>
      <c r="I56" s="55">
        <v>297</v>
      </c>
      <c r="J56" s="55">
        <v>297</v>
      </c>
      <c r="K56" s="55">
        <v>297</v>
      </c>
      <c r="L56" s="55">
        <v>297</v>
      </c>
      <c r="M56" s="55">
        <v>297</v>
      </c>
      <c r="N56" s="55">
        <v>297</v>
      </c>
      <c r="O56" s="55">
        <v>297</v>
      </c>
      <c r="P56" s="51"/>
      <c r="Q56" s="52"/>
      <c r="R56" s="52"/>
      <c r="S56" s="52"/>
      <c r="T56" s="52"/>
      <c r="U56" s="52"/>
      <c r="V56" s="52"/>
      <c r="W56" s="52"/>
      <c r="X56" s="52"/>
      <c r="Y56" s="52"/>
    </row>
    <row r="57" spans="1:25" ht="135" x14ac:dyDescent="0.2">
      <c r="A57" s="52"/>
      <c r="B57" s="52"/>
      <c r="C57" s="52"/>
      <c r="D57" s="51"/>
      <c r="E57" s="52"/>
      <c r="F57" s="51" t="s">
        <v>375</v>
      </c>
      <c r="G57" s="51" t="s">
        <v>294</v>
      </c>
      <c r="H57" s="55">
        <v>35061</v>
      </c>
      <c r="I57" s="55">
        <v>34811</v>
      </c>
      <c r="J57" s="55">
        <v>34811</v>
      </c>
      <c r="K57" s="55">
        <v>34811</v>
      </c>
      <c r="L57" s="55">
        <v>34811</v>
      </c>
      <c r="M57" s="55">
        <v>34811</v>
      </c>
      <c r="N57" s="55">
        <v>34811</v>
      </c>
      <c r="O57" s="55">
        <v>34811</v>
      </c>
      <c r="P57" s="51"/>
      <c r="Q57" s="52"/>
      <c r="R57" s="52"/>
      <c r="S57" s="52"/>
      <c r="T57" s="52"/>
      <c r="U57" s="52"/>
      <c r="V57" s="52"/>
      <c r="W57" s="52"/>
      <c r="X57" s="52"/>
      <c r="Y57" s="52"/>
    </row>
    <row r="58" spans="1:25" ht="60" x14ac:dyDescent="0.2">
      <c r="A58" s="52"/>
      <c r="B58" s="52"/>
      <c r="C58" s="52"/>
      <c r="D58" s="51"/>
      <c r="E58" s="52"/>
      <c r="F58" s="51" t="s">
        <v>304</v>
      </c>
      <c r="G58" s="51" t="s">
        <v>29</v>
      </c>
      <c r="H58" s="60">
        <v>19.044741509331999</v>
      </c>
      <c r="I58" s="60">
        <v>14.566822877051793</v>
      </c>
      <c r="J58" s="60">
        <v>14.566822877051793</v>
      </c>
      <c r="K58" s="60">
        <v>14.566822877051793</v>
      </c>
      <c r="L58" s="60">
        <v>14.566822877051793</v>
      </c>
      <c r="M58" s="60">
        <v>14.566822877051793</v>
      </c>
      <c r="N58" s="60">
        <v>14.566822877051793</v>
      </c>
      <c r="O58" s="60">
        <v>14.566822877051793</v>
      </c>
      <c r="P58" s="51"/>
      <c r="Q58" s="52"/>
      <c r="R58" s="52"/>
      <c r="S58" s="52"/>
      <c r="T58" s="52"/>
      <c r="U58" s="52"/>
      <c r="V58" s="52"/>
      <c r="W58" s="52"/>
      <c r="X58" s="52"/>
      <c r="Y58" s="52"/>
    </row>
    <row r="59" spans="1:25" ht="60" x14ac:dyDescent="0.2">
      <c r="A59" s="52"/>
      <c r="B59" s="52"/>
      <c r="C59" s="52"/>
      <c r="D59" s="51"/>
      <c r="E59" s="52"/>
      <c r="F59" s="51" t="s">
        <v>305</v>
      </c>
      <c r="G59" s="51" t="s">
        <v>29</v>
      </c>
      <c r="H59" s="55">
        <v>44.5</v>
      </c>
      <c r="I59" s="55">
        <v>44.5</v>
      </c>
      <c r="J59" s="55">
        <v>44.5</v>
      </c>
      <c r="K59" s="55">
        <v>44.5</v>
      </c>
      <c r="L59" s="55">
        <v>44.5</v>
      </c>
      <c r="M59" s="55">
        <v>44.5</v>
      </c>
      <c r="N59" s="55">
        <v>44.5</v>
      </c>
      <c r="O59" s="55">
        <v>44.5</v>
      </c>
      <c r="P59" s="51"/>
      <c r="Q59" s="52"/>
      <c r="R59" s="52"/>
      <c r="S59" s="52"/>
      <c r="T59" s="52"/>
      <c r="U59" s="52"/>
      <c r="V59" s="52"/>
      <c r="W59" s="52"/>
      <c r="X59" s="52"/>
      <c r="Y59" s="52"/>
    </row>
    <row r="60" spans="1:25" ht="90" x14ac:dyDescent="0.2">
      <c r="A60" s="52"/>
      <c r="B60" s="52"/>
      <c r="C60" s="52"/>
      <c r="D60" s="51"/>
      <c r="E60" s="52"/>
      <c r="F60" s="51" t="s">
        <v>306</v>
      </c>
      <c r="G60" s="51" t="s">
        <v>290</v>
      </c>
      <c r="H60" s="55"/>
      <c r="I60" s="55"/>
      <c r="J60" s="55"/>
      <c r="K60" s="55"/>
      <c r="L60" s="55"/>
      <c r="M60" s="55"/>
      <c r="N60" s="55"/>
      <c r="O60" s="55"/>
      <c r="P60" s="51"/>
      <c r="Q60" s="52"/>
      <c r="R60" s="52"/>
      <c r="S60" s="52"/>
      <c r="T60" s="52"/>
      <c r="U60" s="52"/>
      <c r="V60" s="52"/>
      <c r="W60" s="52"/>
      <c r="X60" s="52"/>
      <c r="Y60" s="52"/>
    </row>
    <row r="61" spans="1:25" ht="105" x14ac:dyDescent="0.2">
      <c r="A61" s="104"/>
      <c r="B61" s="104"/>
      <c r="C61" s="52"/>
      <c r="D61" s="51"/>
      <c r="E61" s="52"/>
      <c r="F61" s="51" t="s">
        <v>376</v>
      </c>
      <c r="G61" s="51" t="s">
        <v>319</v>
      </c>
      <c r="H61" s="55"/>
      <c r="I61" s="55"/>
      <c r="J61" s="55"/>
      <c r="K61" s="55"/>
      <c r="L61" s="55"/>
      <c r="M61" s="55"/>
      <c r="N61" s="55"/>
      <c r="O61" s="55"/>
      <c r="P61" s="52"/>
      <c r="Q61" s="52"/>
      <c r="R61" s="52"/>
      <c r="S61" s="52"/>
      <c r="T61" s="52"/>
      <c r="U61" s="52"/>
      <c r="V61" s="52"/>
      <c r="W61" s="52"/>
      <c r="X61" s="52"/>
      <c r="Y61" s="52"/>
    </row>
    <row r="62" spans="1:25" ht="135" x14ac:dyDescent="0.2">
      <c r="A62" s="104"/>
      <c r="B62" s="104"/>
      <c r="C62" s="52"/>
      <c r="D62" s="51"/>
      <c r="E62" s="52"/>
      <c r="F62" s="51" t="s">
        <v>307</v>
      </c>
      <c r="G62" s="51" t="s">
        <v>318</v>
      </c>
      <c r="H62" s="55">
        <v>1030</v>
      </c>
      <c r="I62" s="55">
        <v>1030</v>
      </c>
      <c r="J62" s="55">
        <v>1030</v>
      </c>
      <c r="K62" s="55">
        <v>1030</v>
      </c>
      <c r="L62" s="55">
        <v>1030</v>
      </c>
      <c r="M62" s="55">
        <v>1030</v>
      </c>
      <c r="N62" s="55">
        <v>1030</v>
      </c>
      <c r="O62" s="55">
        <v>1030</v>
      </c>
      <c r="P62" s="52"/>
      <c r="Q62" s="52"/>
      <c r="R62" s="52"/>
      <c r="S62" s="52"/>
      <c r="T62" s="52"/>
      <c r="U62" s="52"/>
      <c r="V62" s="52"/>
      <c r="W62" s="52"/>
      <c r="X62" s="52"/>
      <c r="Y62" s="52"/>
    </row>
    <row r="63" spans="1:25" ht="27.75" customHeight="1" x14ac:dyDescent="0.2">
      <c r="A63" s="104"/>
      <c r="B63" s="104"/>
      <c r="C63" s="52"/>
      <c r="D63" s="51"/>
      <c r="E63" s="52"/>
      <c r="F63" s="51" t="s">
        <v>308</v>
      </c>
      <c r="G63" s="51" t="s">
        <v>320</v>
      </c>
      <c r="H63" s="55"/>
      <c r="I63" s="55"/>
      <c r="J63" s="55"/>
      <c r="K63" s="55"/>
      <c r="L63" s="55"/>
      <c r="M63" s="55"/>
      <c r="N63" s="55"/>
      <c r="O63" s="55"/>
      <c r="P63" s="52"/>
      <c r="Q63" s="52"/>
      <c r="R63" s="52"/>
      <c r="S63" s="52"/>
      <c r="T63" s="52"/>
      <c r="U63" s="52"/>
      <c r="V63" s="52"/>
      <c r="W63" s="52"/>
      <c r="X63" s="52"/>
      <c r="Y63" s="52"/>
    </row>
    <row r="64" spans="1:25" ht="30" x14ac:dyDescent="0.2">
      <c r="A64" s="104"/>
      <c r="B64" s="104"/>
      <c r="C64" s="52"/>
      <c r="D64" s="51"/>
      <c r="E64" s="52"/>
      <c r="F64" s="51" t="s">
        <v>309</v>
      </c>
      <c r="G64" s="51" t="s">
        <v>290</v>
      </c>
      <c r="H64" s="55"/>
      <c r="I64" s="55"/>
      <c r="J64" s="55"/>
      <c r="K64" s="55"/>
      <c r="L64" s="55"/>
      <c r="M64" s="55"/>
      <c r="N64" s="55"/>
      <c r="O64" s="55"/>
      <c r="P64" s="52"/>
      <c r="Q64" s="52"/>
      <c r="R64" s="52"/>
      <c r="S64" s="52"/>
      <c r="T64" s="52"/>
      <c r="U64" s="52"/>
      <c r="V64" s="52"/>
      <c r="W64" s="52"/>
      <c r="X64" s="52"/>
      <c r="Y64" s="52"/>
    </row>
    <row r="65" spans="1:26" ht="134.25" customHeight="1" x14ac:dyDescent="0.2">
      <c r="A65" s="104"/>
      <c r="B65" s="104"/>
      <c r="C65" s="55" t="s">
        <v>321</v>
      </c>
      <c r="D65" s="58"/>
      <c r="E65" s="51" t="s">
        <v>257</v>
      </c>
      <c r="F65" s="56" t="s">
        <v>322</v>
      </c>
      <c r="G65" s="51" t="s">
        <v>294</v>
      </c>
      <c r="H65" s="55"/>
      <c r="I65" s="55"/>
      <c r="J65" s="55"/>
      <c r="K65" s="55"/>
      <c r="L65" s="55"/>
      <c r="M65" s="55"/>
      <c r="N65" s="55"/>
      <c r="O65" s="55"/>
      <c r="P65" s="51"/>
      <c r="Q65" s="51"/>
      <c r="R65" s="51"/>
      <c r="S65" s="51"/>
      <c r="T65" s="51"/>
      <c r="U65" s="51"/>
      <c r="V65" s="51"/>
      <c r="W65" s="51"/>
      <c r="X65" s="51"/>
      <c r="Y65" s="51"/>
    </row>
    <row r="66" spans="1:26" ht="223.5" customHeight="1" x14ac:dyDescent="0.2">
      <c r="A66" s="104"/>
      <c r="B66" s="104"/>
      <c r="C66" s="55"/>
      <c r="D66" s="58"/>
      <c r="E66" s="51"/>
      <c r="F66" s="56" t="s">
        <v>323</v>
      </c>
      <c r="G66" s="51" t="s">
        <v>294</v>
      </c>
      <c r="H66" s="55"/>
      <c r="I66" s="55"/>
      <c r="J66" s="55"/>
      <c r="K66" s="55"/>
      <c r="L66" s="55"/>
      <c r="M66" s="55"/>
      <c r="N66" s="55"/>
      <c r="O66" s="55"/>
      <c r="P66" s="51"/>
      <c r="Q66" s="51"/>
      <c r="R66" s="51"/>
      <c r="S66" s="51"/>
      <c r="T66" s="51"/>
      <c r="U66" s="51"/>
      <c r="V66" s="51"/>
      <c r="W66" s="51"/>
      <c r="X66" s="51"/>
      <c r="Y66" s="51"/>
    </row>
    <row r="67" spans="1:26" ht="206.25" customHeight="1" x14ac:dyDescent="0.2">
      <c r="A67" s="104"/>
      <c r="B67" s="104"/>
      <c r="C67" s="55" t="s">
        <v>324</v>
      </c>
      <c r="D67" s="58"/>
      <c r="E67" s="51" t="s">
        <v>257</v>
      </c>
      <c r="F67" s="56" t="s">
        <v>325</v>
      </c>
      <c r="G67" s="51" t="s">
        <v>294</v>
      </c>
      <c r="H67" s="55"/>
      <c r="I67" s="55"/>
      <c r="J67" s="55"/>
      <c r="K67" s="55"/>
      <c r="L67" s="55"/>
      <c r="M67" s="55"/>
      <c r="N67" s="55"/>
      <c r="O67" s="55"/>
      <c r="P67" s="51"/>
      <c r="Q67" s="51"/>
      <c r="R67" s="51"/>
      <c r="S67" s="51"/>
      <c r="T67" s="51"/>
      <c r="U67" s="51"/>
      <c r="V67" s="51"/>
      <c r="W67" s="51"/>
      <c r="X67" s="51"/>
      <c r="Y67" s="51"/>
    </row>
    <row r="68" spans="1:26" ht="15.75" customHeight="1" x14ac:dyDescent="0.2">
      <c r="A68" s="94" t="s">
        <v>326</v>
      </c>
      <c r="B68" s="95"/>
      <c r="C68" s="95"/>
      <c r="D68" s="95"/>
      <c r="E68" s="95"/>
      <c r="F68" s="95"/>
      <c r="G68" s="95"/>
      <c r="H68" s="95"/>
      <c r="I68" s="95"/>
      <c r="J68" s="95"/>
      <c r="K68" s="95"/>
      <c r="L68" s="95"/>
      <c r="M68" s="95"/>
      <c r="N68" s="95"/>
      <c r="O68" s="95"/>
      <c r="P68" s="95"/>
      <c r="Q68" s="95"/>
      <c r="R68" s="95"/>
      <c r="S68" s="95"/>
      <c r="T68" s="95"/>
      <c r="U68" s="95"/>
      <c r="V68" s="95"/>
      <c r="W68" s="95"/>
      <c r="X68" s="95"/>
      <c r="Y68" s="95"/>
    </row>
    <row r="69" spans="1:26" ht="28.5" customHeight="1" x14ac:dyDescent="0.2">
      <c r="A69" s="96" t="s">
        <v>329</v>
      </c>
      <c r="B69" s="96" t="s">
        <v>330</v>
      </c>
      <c r="C69" s="85" t="s">
        <v>43</v>
      </c>
      <c r="D69" s="86"/>
      <c r="E69" s="86"/>
      <c r="F69" s="86"/>
      <c r="G69" s="86"/>
      <c r="H69" s="86"/>
      <c r="I69" s="86"/>
      <c r="J69" s="86"/>
      <c r="K69" s="86"/>
      <c r="L69" s="86"/>
      <c r="M69" s="86"/>
      <c r="N69" s="86"/>
      <c r="O69" s="87"/>
      <c r="P69" s="51" t="s">
        <v>44</v>
      </c>
      <c r="Q69" s="4">
        <f>SUM(S69:Y69)</f>
        <v>0</v>
      </c>
      <c r="R69" s="4">
        <f>SUM(R70:R71)</f>
        <v>0</v>
      </c>
      <c r="S69" s="4">
        <f>SUM(S70:S71)</f>
        <v>0</v>
      </c>
      <c r="T69" s="4">
        <f t="shared" ref="T69:Y69" si="11">SUM(T70:T71)</f>
        <v>0</v>
      </c>
      <c r="U69" s="4">
        <f t="shared" si="11"/>
        <v>0</v>
      </c>
      <c r="V69" s="4">
        <f t="shared" si="11"/>
        <v>0</v>
      </c>
      <c r="W69" s="4">
        <f t="shared" si="11"/>
        <v>0</v>
      </c>
      <c r="X69" s="4">
        <f t="shared" si="11"/>
        <v>0</v>
      </c>
      <c r="Y69" s="4">
        <f t="shared" si="11"/>
        <v>0</v>
      </c>
    </row>
    <row r="70" spans="1:26" ht="28.5" customHeight="1" x14ac:dyDescent="0.2">
      <c r="A70" s="97"/>
      <c r="B70" s="97"/>
      <c r="C70" s="88"/>
      <c r="D70" s="89"/>
      <c r="E70" s="89"/>
      <c r="F70" s="89"/>
      <c r="G70" s="89"/>
      <c r="H70" s="89"/>
      <c r="I70" s="89"/>
      <c r="J70" s="89"/>
      <c r="K70" s="89"/>
      <c r="L70" s="89"/>
      <c r="M70" s="89"/>
      <c r="N70" s="89"/>
      <c r="O70" s="90"/>
      <c r="P70" s="51" t="s">
        <v>12</v>
      </c>
      <c r="Q70" s="4">
        <f>SUM(S70:Y70)</f>
        <v>0</v>
      </c>
      <c r="R70" s="8"/>
      <c r="S70" s="8"/>
      <c r="T70" s="8"/>
      <c r="U70" s="8"/>
      <c r="V70" s="8"/>
      <c r="W70" s="8"/>
      <c r="X70" s="8"/>
      <c r="Y70" s="8"/>
    </row>
    <row r="71" spans="1:26" ht="28.5" customHeight="1" x14ac:dyDescent="0.2">
      <c r="A71" s="97"/>
      <c r="B71" s="97"/>
      <c r="C71" s="91"/>
      <c r="D71" s="92"/>
      <c r="E71" s="92"/>
      <c r="F71" s="92"/>
      <c r="G71" s="92"/>
      <c r="H71" s="92"/>
      <c r="I71" s="92"/>
      <c r="J71" s="92"/>
      <c r="K71" s="92"/>
      <c r="L71" s="92"/>
      <c r="M71" s="92"/>
      <c r="N71" s="92"/>
      <c r="O71" s="93"/>
      <c r="P71" s="51" t="s">
        <v>13</v>
      </c>
      <c r="Q71" s="4">
        <f t="shared" ref="Q71" si="12">SUM(S71:Y71)</f>
        <v>0</v>
      </c>
      <c r="R71" s="8"/>
      <c r="S71" s="8"/>
      <c r="T71" s="8"/>
      <c r="U71" s="8"/>
      <c r="V71" s="8"/>
      <c r="W71" s="8"/>
      <c r="X71" s="8"/>
      <c r="Y71" s="8"/>
    </row>
    <row r="72" spans="1:26" ht="45" customHeight="1" x14ac:dyDescent="0.2">
      <c r="A72" s="97"/>
      <c r="B72" s="97"/>
      <c r="C72" s="96" t="s">
        <v>331</v>
      </c>
      <c r="D72" s="96"/>
      <c r="E72" s="100" t="s">
        <v>327</v>
      </c>
      <c r="F72" s="96" t="s">
        <v>328</v>
      </c>
      <c r="G72" s="96" t="s">
        <v>251</v>
      </c>
      <c r="H72" s="38"/>
      <c r="I72" s="38"/>
      <c r="J72" s="38"/>
      <c r="K72" s="38"/>
      <c r="L72" s="38"/>
      <c r="M72" s="38"/>
      <c r="N72" s="38"/>
      <c r="O72" s="38"/>
      <c r="P72" s="51" t="s">
        <v>44</v>
      </c>
      <c r="Q72" s="4">
        <f>SUM(S72:Y72)</f>
        <v>0</v>
      </c>
      <c r="R72" s="4">
        <f>SUM(R73:R74)</f>
        <v>0</v>
      </c>
      <c r="S72" s="4">
        <f>SUM(S73:S74)</f>
        <v>0</v>
      </c>
      <c r="T72" s="4">
        <f t="shared" ref="T72:U72" si="13">SUM(T73:T74)</f>
        <v>0</v>
      </c>
      <c r="U72" s="4">
        <f t="shared" si="13"/>
        <v>0</v>
      </c>
      <c r="V72" s="4">
        <f>SUM(V73:V74)</f>
        <v>0</v>
      </c>
      <c r="W72" s="4">
        <f t="shared" ref="W72:Y72" si="14">SUM(W73:W74)</f>
        <v>0</v>
      </c>
      <c r="X72" s="4">
        <f t="shared" si="14"/>
        <v>0</v>
      </c>
      <c r="Y72" s="4">
        <f t="shared" si="14"/>
        <v>0</v>
      </c>
    </row>
    <row r="73" spans="1:26" ht="45" customHeight="1" x14ac:dyDescent="0.2">
      <c r="A73" s="97"/>
      <c r="B73" s="97"/>
      <c r="C73" s="97"/>
      <c r="D73" s="97"/>
      <c r="E73" s="101"/>
      <c r="F73" s="97"/>
      <c r="G73" s="97"/>
      <c r="H73" s="38"/>
      <c r="I73" s="38"/>
      <c r="J73" s="38"/>
      <c r="K73" s="38"/>
      <c r="L73" s="38"/>
      <c r="M73" s="38"/>
      <c r="N73" s="38"/>
      <c r="O73" s="38"/>
      <c r="P73" s="51" t="s">
        <v>12</v>
      </c>
      <c r="Q73" s="4">
        <f>SUM(S73:Y73)</f>
        <v>0</v>
      </c>
      <c r="R73" s="8"/>
      <c r="S73" s="8"/>
      <c r="T73" s="8"/>
      <c r="U73" s="8"/>
      <c r="V73" s="8"/>
      <c r="W73" s="8"/>
      <c r="X73" s="8"/>
      <c r="Y73" s="8"/>
    </row>
    <row r="74" spans="1:26" ht="45" customHeight="1" x14ac:dyDescent="0.2">
      <c r="A74" s="98"/>
      <c r="B74" s="98"/>
      <c r="C74" s="98"/>
      <c r="D74" s="98"/>
      <c r="E74" s="102"/>
      <c r="F74" s="98"/>
      <c r="G74" s="98"/>
      <c r="H74" s="38"/>
      <c r="I74" s="38"/>
      <c r="J74" s="38"/>
      <c r="K74" s="38"/>
      <c r="L74" s="38"/>
      <c r="M74" s="38"/>
      <c r="N74" s="38"/>
      <c r="O74" s="38"/>
      <c r="P74" s="51" t="s">
        <v>13</v>
      </c>
      <c r="Q74" s="4">
        <f t="shared" ref="Q74" si="15">SUM(S74:Y74)</f>
        <v>0</v>
      </c>
      <c r="R74" s="8"/>
      <c r="S74" s="8"/>
      <c r="T74" s="8"/>
      <c r="U74" s="8"/>
      <c r="V74" s="8"/>
      <c r="W74" s="8"/>
      <c r="X74" s="8"/>
      <c r="Y74" s="8"/>
    </row>
    <row r="75" spans="1:26" ht="21.75" customHeight="1" x14ac:dyDescent="0.2">
      <c r="A75" s="94" t="s">
        <v>255</v>
      </c>
      <c r="B75" s="95"/>
      <c r="C75" s="95"/>
      <c r="D75" s="95"/>
      <c r="E75" s="95"/>
      <c r="F75" s="95"/>
      <c r="G75" s="95"/>
      <c r="H75" s="95"/>
      <c r="I75" s="95"/>
      <c r="J75" s="95"/>
      <c r="K75" s="95"/>
      <c r="L75" s="95"/>
      <c r="M75" s="95"/>
      <c r="N75" s="95"/>
      <c r="O75" s="95"/>
      <c r="P75" s="95"/>
      <c r="Q75" s="95"/>
      <c r="R75" s="95"/>
      <c r="S75" s="95"/>
      <c r="T75" s="95"/>
      <c r="U75" s="95"/>
      <c r="V75" s="95"/>
      <c r="W75" s="95"/>
      <c r="X75" s="95"/>
      <c r="Y75" s="95"/>
    </row>
    <row r="76" spans="1:26" ht="141" customHeight="1" x14ac:dyDescent="0.2">
      <c r="A76" s="96" t="s">
        <v>337</v>
      </c>
      <c r="B76" s="96" t="s">
        <v>338</v>
      </c>
      <c r="C76" s="94" t="s">
        <v>43</v>
      </c>
      <c r="D76" s="95"/>
      <c r="E76" s="95"/>
      <c r="F76" s="95"/>
      <c r="G76" s="95"/>
      <c r="H76" s="95"/>
      <c r="I76" s="95"/>
      <c r="J76" s="95"/>
      <c r="K76" s="95"/>
      <c r="L76" s="95"/>
      <c r="M76" s="95"/>
      <c r="N76" s="95"/>
      <c r="O76" s="99"/>
      <c r="P76" s="51" t="s">
        <v>44</v>
      </c>
      <c r="Q76" s="8"/>
      <c r="R76" s="8"/>
      <c r="S76" s="8"/>
      <c r="T76" s="8"/>
      <c r="U76" s="8"/>
      <c r="V76" s="8"/>
      <c r="W76" s="8"/>
      <c r="X76" s="8"/>
      <c r="Y76" s="8"/>
    </row>
    <row r="77" spans="1:26" ht="111.75" customHeight="1" x14ac:dyDescent="0.2">
      <c r="A77" s="97"/>
      <c r="B77" s="97"/>
      <c r="C77" s="51" t="s">
        <v>332</v>
      </c>
      <c r="D77" s="96"/>
      <c r="E77" s="100" t="s">
        <v>327</v>
      </c>
      <c r="F77" s="54" t="s">
        <v>335</v>
      </c>
      <c r="G77" s="54" t="s">
        <v>336</v>
      </c>
      <c r="H77" s="38"/>
      <c r="I77" s="38"/>
      <c r="J77" s="38"/>
      <c r="K77" s="38"/>
      <c r="L77" s="38"/>
      <c r="M77" s="38"/>
      <c r="N77" s="38"/>
      <c r="O77" s="38"/>
      <c r="P77" s="51" t="s">
        <v>44</v>
      </c>
      <c r="Q77" s="8"/>
      <c r="R77" s="8"/>
      <c r="S77" s="8"/>
      <c r="T77" s="8"/>
      <c r="U77" s="8"/>
      <c r="V77" s="8"/>
      <c r="W77" s="8"/>
      <c r="X77" s="8"/>
      <c r="Y77" s="8"/>
    </row>
    <row r="78" spans="1:26" ht="111.75" customHeight="1" x14ac:dyDescent="0.2">
      <c r="A78" s="97"/>
      <c r="B78" s="97"/>
      <c r="C78" s="54" t="s">
        <v>333</v>
      </c>
      <c r="D78" s="97"/>
      <c r="E78" s="101"/>
      <c r="F78" s="54"/>
      <c r="G78" s="54"/>
      <c r="H78" s="38"/>
      <c r="I78" s="38"/>
      <c r="J78" s="38"/>
      <c r="K78" s="38"/>
      <c r="L78" s="38"/>
      <c r="M78" s="38"/>
      <c r="N78" s="38"/>
      <c r="O78" s="38"/>
      <c r="P78" s="51" t="s">
        <v>44</v>
      </c>
      <c r="Q78" s="8"/>
      <c r="R78" s="8"/>
      <c r="S78" s="8"/>
      <c r="T78" s="8"/>
      <c r="U78" s="8"/>
      <c r="V78" s="8"/>
      <c r="W78" s="8"/>
      <c r="X78" s="8"/>
      <c r="Y78" s="8"/>
    </row>
    <row r="79" spans="1:26" ht="111.75" customHeight="1" x14ac:dyDescent="0.2">
      <c r="A79" s="98"/>
      <c r="B79" s="98"/>
      <c r="C79" s="54" t="s">
        <v>334</v>
      </c>
      <c r="D79" s="98"/>
      <c r="E79" s="102"/>
      <c r="F79" s="54"/>
      <c r="G79" s="54"/>
      <c r="H79" s="38"/>
      <c r="I79" s="38"/>
      <c r="J79" s="38"/>
      <c r="K79" s="38"/>
      <c r="L79" s="38"/>
      <c r="M79" s="38"/>
      <c r="N79" s="38"/>
      <c r="O79" s="38"/>
      <c r="P79" s="51" t="s">
        <v>44</v>
      </c>
      <c r="Q79" s="8"/>
      <c r="R79" s="8"/>
      <c r="S79" s="8"/>
      <c r="T79" s="8"/>
      <c r="U79" s="8"/>
      <c r="V79" s="8"/>
      <c r="W79" s="8"/>
      <c r="X79" s="8"/>
      <c r="Y79" s="8"/>
    </row>
    <row r="80" spans="1:26" s="40" customFormat="1" ht="12.75" customHeight="1" x14ac:dyDescent="0.2">
      <c r="A80" s="94" t="s">
        <v>339</v>
      </c>
      <c r="B80" s="95"/>
      <c r="C80" s="95"/>
      <c r="D80" s="95"/>
      <c r="E80" s="95"/>
      <c r="F80" s="95"/>
      <c r="G80" s="95"/>
      <c r="H80" s="95"/>
      <c r="I80" s="95"/>
      <c r="J80" s="95"/>
      <c r="K80" s="95"/>
      <c r="L80" s="95"/>
      <c r="M80" s="95"/>
      <c r="N80" s="95"/>
      <c r="O80" s="95"/>
      <c r="P80" s="95"/>
      <c r="Q80" s="95"/>
      <c r="R80" s="95"/>
      <c r="S80" s="95"/>
      <c r="T80" s="95"/>
      <c r="U80" s="95"/>
      <c r="V80" s="95"/>
      <c r="W80" s="95"/>
      <c r="X80" s="95"/>
      <c r="Y80" s="95"/>
      <c r="Z80" s="67"/>
    </row>
    <row r="81" spans="1:25" s="40" customFormat="1" ht="290.25" customHeight="1" x14ac:dyDescent="0.2">
      <c r="A81" s="57" t="s">
        <v>345</v>
      </c>
      <c r="B81" s="55" t="s">
        <v>340</v>
      </c>
      <c r="C81" s="55" t="s">
        <v>350</v>
      </c>
      <c r="D81" s="55"/>
      <c r="E81" s="55" t="s">
        <v>327</v>
      </c>
      <c r="F81" s="55" t="s">
        <v>341</v>
      </c>
      <c r="G81" s="55" t="s">
        <v>342</v>
      </c>
      <c r="H81" s="38"/>
      <c r="I81" s="38"/>
      <c r="J81" s="38"/>
      <c r="K81" s="38"/>
      <c r="L81" s="38"/>
      <c r="M81" s="38"/>
      <c r="N81" s="38"/>
      <c r="O81" s="38"/>
      <c r="P81" s="51" t="s">
        <v>44</v>
      </c>
      <c r="Q81" s="9"/>
      <c r="R81" s="9"/>
      <c r="S81" s="9"/>
      <c r="T81" s="9"/>
      <c r="U81" s="9"/>
      <c r="V81" s="9"/>
      <c r="W81" s="9"/>
      <c r="X81" s="9"/>
      <c r="Y81" s="9"/>
    </row>
    <row r="82" spans="1:25" s="40" customFormat="1" ht="316.5" customHeight="1" x14ac:dyDescent="0.2">
      <c r="A82" s="57"/>
      <c r="B82" s="55"/>
      <c r="C82" s="55"/>
      <c r="D82" s="55"/>
      <c r="E82" s="55"/>
      <c r="F82" s="55" t="s">
        <v>343</v>
      </c>
      <c r="G82" s="55" t="s">
        <v>251</v>
      </c>
      <c r="H82" s="38"/>
      <c r="I82" s="38"/>
      <c r="J82" s="38"/>
      <c r="K82" s="38"/>
      <c r="L82" s="38"/>
      <c r="M82" s="38"/>
      <c r="N82" s="38"/>
      <c r="O82" s="38"/>
      <c r="P82" s="51" t="s">
        <v>44</v>
      </c>
      <c r="Q82" s="9"/>
      <c r="R82" s="9"/>
      <c r="S82" s="9"/>
      <c r="T82" s="9"/>
      <c r="U82" s="9"/>
      <c r="V82" s="9"/>
      <c r="W82" s="9"/>
      <c r="X82" s="9"/>
      <c r="Y82" s="9"/>
    </row>
    <row r="83" spans="1:25" s="40" customFormat="1" ht="186" customHeight="1" x14ac:dyDescent="0.2">
      <c r="A83" s="57"/>
      <c r="B83" s="55"/>
      <c r="C83" s="55"/>
      <c r="D83" s="55"/>
      <c r="E83" s="55"/>
      <c r="F83" s="55" t="s">
        <v>344</v>
      </c>
      <c r="G83" s="55" t="s">
        <v>251</v>
      </c>
      <c r="H83" s="38"/>
      <c r="I83" s="38"/>
      <c r="J83" s="38"/>
      <c r="K83" s="38"/>
      <c r="L83" s="38"/>
      <c r="M83" s="38"/>
      <c r="N83" s="38"/>
      <c r="O83" s="38"/>
      <c r="P83" s="51" t="s">
        <v>44</v>
      </c>
      <c r="Q83" s="9"/>
      <c r="R83" s="9"/>
      <c r="S83" s="9"/>
      <c r="T83" s="9"/>
      <c r="U83" s="9"/>
      <c r="V83" s="9"/>
      <c r="W83" s="9"/>
      <c r="X83" s="9"/>
      <c r="Y83" s="9"/>
    </row>
    <row r="84" spans="1:25" s="40" customFormat="1" ht="12.75" customHeight="1" x14ac:dyDescent="0.2">
      <c r="A84" s="94" t="s">
        <v>346</v>
      </c>
      <c r="B84" s="95"/>
      <c r="C84" s="95"/>
      <c r="D84" s="95"/>
      <c r="E84" s="95"/>
      <c r="F84" s="95"/>
      <c r="G84" s="95"/>
      <c r="H84" s="95"/>
      <c r="I84" s="95"/>
      <c r="J84" s="95"/>
      <c r="K84" s="95"/>
      <c r="L84" s="95"/>
      <c r="M84" s="95"/>
      <c r="N84" s="95"/>
      <c r="O84" s="95"/>
      <c r="P84" s="95"/>
      <c r="Q84" s="95"/>
      <c r="R84" s="95"/>
      <c r="S84" s="95"/>
      <c r="T84" s="95"/>
      <c r="U84" s="95"/>
      <c r="V84" s="95"/>
      <c r="W84" s="95"/>
      <c r="X84" s="95"/>
      <c r="Y84" s="95"/>
    </row>
    <row r="85" spans="1:25" s="40" customFormat="1" ht="95.25" customHeight="1" x14ac:dyDescent="0.2">
      <c r="A85" s="55" t="s">
        <v>347</v>
      </c>
      <c r="B85" s="55" t="s">
        <v>348</v>
      </c>
      <c r="C85" s="55" t="s">
        <v>349</v>
      </c>
      <c r="D85" s="55"/>
      <c r="E85" s="55" t="s">
        <v>327</v>
      </c>
      <c r="F85" s="55" t="s">
        <v>351</v>
      </c>
      <c r="G85" s="55" t="s">
        <v>352</v>
      </c>
      <c r="H85" s="55"/>
      <c r="I85" s="55"/>
      <c r="J85" s="55"/>
      <c r="K85" s="55"/>
      <c r="L85" s="55"/>
      <c r="M85" s="55"/>
      <c r="N85" s="55"/>
      <c r="O85" s="55"/>
      <c r="P85" s="51" t="s">
        <v>44</v>
      </c>
      <c r="Q85" s="55"/>
      <c r="R85" s="55"/>
      <c r="S85" s="55"/>
      <c r="T85" s="55"/>
      <c r="U85" s="55"/>
      <c r="V85" s="55"/>
      <c r="W85" s="55"/>
      <c r="X85" s="55"/>
      <c r="Y85" s="55"/>
    </row>
    <row r="86" spans="1:25" s="40" customFormat="1" ht="12.75" customHeight="1" x14ac:dyDescent="0.2">
      <c r="A86" s="94" t="s">
        <v>353</v>
      </c>
      <c r="B86" s="95"/>
      <c r="C86" s="95"/>
      <c r="D86" s="95"/>
      <c r="E86" s="95"/>
      <c r="F86" s="95"/>
      <c r="G86" s="95"/>
      <c r="H86" s="95"/>
      <c r="I86" s="95"/>
      <c r="J86" s="95"/>
      <c r="K86" s="95"/>
      <c r="L86" s="95"/>
      <c r="M86" s="95"/>
      <c r="N86" s="95"/>
      <c r="O86" s="95"/>
      <c r="P86" s="95"/>
      <c r="Q86" s="95"/>
      <c r="R86" s="95"/>
      <c r="S86" s="95"/>
      <c r="T86" s="95"/>
      <c r="U86" s="95"/>
      <c r="V86" s="95"/>
      <c r="W86" s="95"/>
      <c r="X86" s="95"/>
      <c r="Y86" s="95"/>
    </row>
    <row r="87" spans="1:25" s="40" customFormat="1" ht="371.25" customHeight="1" x14ac:dyDescent="0.2">
      <c r="A87" s="55" t="s">
        <v>359</v>
      </c>
      <c r="B87" s="55" t="s">
        <v>354</v>
      </c>
      <c r="C87" s="55" t="s">
        <v>356</v>
      </c>
      <c r="D87" s="55"/>
      <c r="E87" s="55" t="s">
        <v>257</v>
      </c>
      <c r="F87" s="55" t="s">
        <v>355</v>
      </c>
      <c r="G87" s="55" t="s">
        <v>29</v>
      </c>
      <c r="H87" s="55">
        <v>100</v>
      </c>
      <c r="I87" s="55">
        <v>100</v>
      </c>
      <c r="J87" s="55">
        <v>100</v>
      </c>
      <c r="K87" s="55">
        <v>100</v>
      </c>
      <c r="L87" s="55">
        <v>100</v>
      </c>
      <c r="M87" s="55">
        <v>100</v>
      </c>
      <c r="N87" s="55">
        <v>100</v>
      </c>
      <c r="O87" s="55">
        <v>100</v>
      </c>
      <c r="P87" s="51" t="s">
        <v>44</v>
      </c>
      <c r="Q87" s="55"/>
      <c r="R87" s="55"/>
      <c r="S87" s="55"/>
      <c r="T87" s="55"/>
      <c r="U87" s="55"/>
      <c r="V87" s="55"/>
      <c r="W87" s="55"/>
      <c r="X87" s="55"/>
      <c r="Y87" s="55"/>
    </row>
    <row r="88" spans="1:25" s="40" customFormat="1" ht="12.75" customHeight="1" x14ac:dyDescent="0.2">
      <c r="A88" s="94" t="s">
        <v>256</v>
      </c>
      <c r="B88" s="95"/>
      <c r="C88" s="95"/>
      <c r="D88" s="95"/>
      <c r="E88" s="95"/>
      <c r="F88" s="95"/>
      <c r="G88" s="95"/>
      <c r="H88" s="95"/>
      <c r="I88" s="95"/>
      <c r="J88" s="95"/>
      <c r="K88" s="95"/>
      <c r="L88" s="95"/>
      <c r="M88" s="95"/>
      <c r="N88" s="95"/>
      <c r="O88" s="95"/>
      <c r="P88" s="95"/>
      <c r="Q88" s="95"/>
      <c r="R88" s="95"/>
      <c r="S88" s="95"/>
      <c r="T88" s="95"/>
      <c r="U88" s="95"/>
      <c r="V88" s="95"/>
      <c r="W88" s="95"/>
      <c r="X88" s="95"/>
      <c r="Y88" s="95"/>
    </row>
    <row r="89" spans="1:25" s="40" customFormat="1" ht="221.25" customHeight="1" x14ac:dyDescent="0.2">
      <c r="A89" s="55" t="s">
        <v>357</v>
      </c>
      <c r="B89" s="55" t="s">
        <v>358</v>
      </c>
      <c r="C89" s="55"/>
      <c r="D89" s="55"/>
      <c r="E89" s="55" t="s">
        <v>257</v>
      </c>
      <c r="F89" s="55"/>
      <c r="G89" s="55"/>
      <c r="H89" s="55"/>
      <c r="I89" s="55"/>
      <c r="J89" s="55"/>
      <c r="K89" s="55"/>
      <c r="L89" s="55"/>
      <c r="M89" s="55"/>
      <c r="N89" s="55"/>
      <c r="O89" s="55"/>
      <c r="P89" s="51" t="s">
        <v>44</v>
      </c>
      <c r="Q89" s="4">
        <f>SUM(S89:Y89)</f>
        <v>0</v>
      </c>
      <c r="R89" s="4">
        <f>SUM(R90:R92)</f>
        <v>0</v>
      </c>
      <c r="S89" s="4">
        <f t="shared" ref="S89:Y89" si="16">SUM(S90:S92)</f>
        <v>0</v>
      </c>
      <c r="T89" s="4">
        <f t="shared" si="16"/>
        <v>0</v>
      </c>
      <c r="U89" s="4">
        <f t="shared" si="16"/>
        <v>0</v>
      </c>
      <c r="V89" s="4">
        <f t="shared" si="16"/>
        <v>0</v>
      </c>
      <c r="W89" s="4">
        <f t="shared" si="16"/>
        <v>0</v>
      </c>
      <c r="X89" s="4">
        <f t="shared" si="16"/>
        <v>0</v>
      </c>
      <c r="Y89" s="4">
        <f t="shared" si="16"/>
        <v>0</v>
      </c>
    </row>
    <row r="90" spans="1:25" s="40" customFormat="1" ht="13.5" customHeight="1" x14ac:dyDescent="0.2">
      <c r="A90" s="55"/>
      <c r="B90" s="55"/>
      <c r="C90" s="55"/>
      <c r="D90" s="55"/>
      <c r="E90" s="55"/>
      <c r="F90" s="55"/>
      <c r="G90" s="55"/>
      <c r="H90" s="55"/>
      <c r="I90" s="55"/>
      <c r="J90" s="55"/>
      <c r="K90" s="55"/>
      <c r="L90" s="55"/>
      <c r="M90" s="55"/>
      <c r="N90" s="55"/>
      <c r="O90" s="55"/>
      <c r="P90" s="51" t="s">
        <v>12</v>
      </c>
      <c r="Q90" s="4">
        <f>SUM(S90:Y90)</f>
        <v>0</v>
      </c>
      <c r="R90" s="9"/>
      <c r="S90" s="9"/>
      <c r="T90" s="9"/>
      <c r="U90" s="9"/>
      <c r="V90" s="9"/>
      <c r="W90" s="9"/>
      <c r="X90" s="9"/>
      <c r="Y90" s="9"/>
    </row>
    <row r="91" spans="1:25" s="40" customFormat="1" ht="12.75" customHeight="1" x14ac:dyDescent="0.2">
      <c r="A91" s="55"/>
      <c r="B91" s="55"/>
      <c r="C91" s="55"/>
      <c r="D91" s="55"/>
      <c r="E91" s="55"/>
      <c r="F91" s="55"/>
      <c r="G91" s="55"/>
      <c r="H91" s="55"/>
      <c r="I91" s="55"/>
      <c r="J91" s="55"/>
      <c r="K91" s="55"/>
      <c r="L91" s="55"/>
      <c r="M91" s="55"/>
      <c r="N91" s="55"/>
      <c r="O91" s="55"/>
      <c r="P91" s="51" t="s">
        <v>13</v>
      </c>
      <c r="Q91" s="4">
        <f t="shared" ref="Q91:Q92" si="17">SUM(S91:Y91)</f>
        <v>0</v>
      </c>
      <c r="R91" s="9"/>
      <c r="S91" s="9"/>
      <c r="T91" s="9"/>
      <c r="U91" s="9"/>
      <c r="V91" s="9"/>
      <c r="W91" s="9"/>
      <c r="X91" s="9"/>
      <c r="Y91" s="9"/>
    </row>
    <row r="92" spans="1:25" s="40" customFormat="1" ht="12.75" customHeight="1" x14ac:dyDescent="0.2">
      <c r="A92" s="55"/>
      <c r="B92" s="55"/>
      <c r="C92" s="55"/>
      <c r="D92" s="55"/>
      <c r="E92" s="55"/>
      <c r="F92" s="55"/>
      <c r="G92" s="55"/>
      <c r="H92" s="55"/>
      <c r="I92" s="55"/>
      <c r="J92" s="55"/>
      <c r="K92" s="55"/>
      <c r="L92" s="55"/>
      <c r="M92" s="55"/>
      <c r="N92" s="55"/>
      <c r="O92" s="55"/>
      <c r="P92" s="51" t="s">
        <v>287</v>
      </c>
      <c r="Q92" s="4">
        <f t="shared" si="17"/>
        <v>0</v>
      </c>
      <c r="R92" s="9"/>
      <c r="S92" s="9"/>
      <c r="T92" s="9"/>
      <c r="U92" s="9"/>
      <c r="V92" s="9"/>
      <c r="W92" s="9"/>
      <c r="X92" s="9"/>
      <c r="Y92" s="9"/>
    </row>
    <row r="93" spans="1:25" s="40" customFormat="1" ht="113.25" customHeight="1" x14ac:dyDescent="0.2">
      <c r="A93" s="55"/>
      <c r="B93" s="55"/>
      <c r="C93" s="55" t="s">
        <v>360</v>
      </c>
      <c r="D93" s="55"/>
      <c r="E93" s="55"/>
      <c r="F93" s="53"/>
      <c r="G93" s="55"/>
      <c r="H93" s="55"/>
      <c r="I93" s="55"/>
      <c r="J93" s="55"/>
      <c r="K93" s="55"/>
      <c r="L93" s="55"/>
      <c r="M93" s="55"/>
      <c r="N93" s="55"/>
      <c r="O93" s="55"/>
      <c r="P93" s="51" t="s">
        <v>44</v>
      </c>
      <c r="Q93" s="4">
        <f>SUM(S93:Y93)</f>
        <v>0</v>
      </c>
      <c r="R93" s="4">
        <f>SUM(R94:R96)</f>
        <v>0</v>
      </c>
      <c r="S93" s="4">
        <f t="shared" ref="S93:Y93" si="18">SUM(S94:S96)</f>
        <v>0</v>
      </c>
      <c r="T93" s="4">
        <f t="shared" si="18"/>
        <v>0</v>
      </c>
      <c r="U93" s="4">
        <f t="shared" si="18"/>
        <v>0</v>
      </c>
      <c r="V93" s="4">
        <f t="shared" si="18"/>
        <v>0</v>
      </c>
      <c r="W93" s="4">
        <f t="shared" si="18"/>
        <v>0</v>
      </c>
      <c r="X93" s="4">
        <f t="shared" si="18"/>
        <v>0</v>
      </c>
      <c r="Y93" s="4">
        <f t="shared" si="18"/>
        <v>0</v>
      </c>
    </row>
    <row r="94" spans="1:25" s="40" customFormat="1" ht="27.75" customHeight="1" x14ac:dyDescent="0.2">
      <c r="A94" s="55"/>
      <c r="B94" s="55"/>
      <c r="C94" s="55"/>
      <c r="D94" s="55"/>
      <c r="E94" s="55"/>
      <c r="F94" s="53"/>
      <c r="G94" s="55"/>
      <c r="H94" s="55"/>
      <c r="I94" s="55"/>
      <c r="J94" s="55"/>
      <c r="K94" s="55"/>
      <c r="L94" s="55"/>
      <c r="M94" s="55"/>
      <c r="N94" s="55"/>
      <c r="O94" s="55"/>
      <c r="P94" s="51" t="s">
        <v>12</v>
      </c>
      <c r="Q94" s="4">
        <f>SUM(S94:Y94)</f>
        <v>0</v>
      </c>
      <c r="R94" s="9"/>
      <c r="S94" s="9"/>
      <c r="T94" s="9"/>
      <c r="U94" s="9"/>
      <c r="V94" s="9"/>
      <c r="W94" s="9"/>
      <c r="X94" s="9"/>
      <c r="Y94" s="9"/>
    </row>
    <row r="95" spans="1:25" s="40" customFormat="1" ht="27.75" customHeight="1" x14ac:dyDescent="0.2">
      <c r="A95" s="55"/>
      <c r="B95" s="55"/>
      <c r="C95" s="55"/>
      <c r="D95" s="55"/>
      <c r="E95" s="55"/>
      <c r="F95" s="53"/>
      <c r="G95" s="55"/>
      <c r="H95" s="55"/>
      <c r="I95" s="55"/>
      <c r="J95" s="55"/>
      <c r="K95" s="55"/>
      <c r="L95" s="55"/>
      <c r="M95" s="55"/>
      <c r="N95" s="55"/>
      <c r="O95" s="55"/>
      <c r="P95" s="51" t="s">
        <v>13</v>
      </c>
      <c r="Q95" s="4">
        <f t="shared" ref="Q95:Q96" si="19">SUM(S95:Y95)</f>
        <v>0</v>
      </c>
      <c r="R95" s="9"/>
      <c r="S95" s="9"/>
      <c r="T95" s="9"/>
      <c r="U95" s="9"/>
      <c r="V95" s="9"/>
      <c r="W95" s="9"/>
      <c r="X95" s="9"/>
      <c r="Y95" s="9"/>
    </row>
    <row r="96" spans="1:25" s="40" customFormat="1" ht="27.75" customHeight="1" x14ac:dyDescent="0.2">
      <c r="A96" s="55"/>
      <c r="B96" s="55"/>
      <c r="C96" s="55"/>
      <c r="D96" s="55"/>
      <c r="E96" s="55"/>
      <c r="F96" s="53"/>
      <c r="G96" s="55"/>
      <c r="H96" s="55"/>
      <c r="I96" s="55"/>
      <c r="J96" s="55"/>
      <c r="K96" s="55"/>
      <c r="L96" s="55"/>
      <c r="M96" s="55"/>
      <c r="N96" s="55"/>
      <c r="O96" s="55"/>
      <c r="P96" s="51" t="s">
        <v>287</v>
      </c>
      <c r="Q96" s="4">
        <f t="shared" si="19"/>
        <v>0</v>
      </c>
      <c r="R96" s="9"/>
      <c r="S96" s="9"/>
      <c r="T96" s="9"/>
      <c r="U96" s="9"/>
      <c r="V96" s="9"/>
      <c r="W96" s="9"/>
      <c r="X96" s="9"/>
      <c r="Y96" s="9"/>
    </row>
    <row r="97" spans="1:25" s="40" customFormat="1" ht="201.75" customHeight="1" x14ac:dyDescent="0.2">
      <c r="A97" s="55"/>
      <c r="B97" s="55"/>
      <c r="C97" s="55"/>
      <c r="D97" s="55"/>
      <c r="E97" s="55"/>
      <c r="F97" s="53" t="s">
        <v>362</v>
      </c>
      <c r="G97" s="55"/>
      <c r="H97" s="55"/>
      <c r="I97" s="55"/>
      <c r="J97" s="55"/>
      <c r="K97" s="55"/>
      <c r="L97" s="55"/>
      <c r="M97" s="55"/>
      <c r="N97" s="55"/>
      <c r="O97" s="55"/>
      <c r="P97" s="55"/>
      <c r="Q97" s="55"/>
      <c r="R97" s="55"/>
      <c r="S97" s="55"/>
      <c r="T97" s="55"/>
      <c r="U97" s="55"/>
      <c r="V97" s="55"/>
      <c r="W97" s="55"/>
      <c r="X97" s="55"/>
      <c r="Y97" s="55"/>
    </row>
    <row r="98" spans="1:25" s="40" customFormat="1" ht="70.5" customHeight="1" x14ac:dyDescent="0.2">
      <c r="A98" s="55"/>
      <c r="B98" s="55"/>
      <c r="C98" s="55"/>
      <c r="D98" s="55"/>
      <c r="E98" s="55"/>
      <c r="F98" s="55" t="s">
        <v>363</v>
      </c>
      <c r="G98" s="55"/>
      <c r="H98" s="55"/>
      <c r="I98" s="55"/>
      <c r="J98" s="55"/>
      <c r="K98" s="55"/>
      <c r="L98" s="55"/>
      <c r="M98" s="55"/>
      <c r="N98" s="55"/>
      <c r="O98" s="55"/>
      <c r="P98" s="55"/>
      <c r="Q98" s="55"/>
      <c r="R98" s="55"/>
      <c r="S98" s="55"/>
      <c r="T98" s="55"/>
      <c r="U98" s="55"/>
      <c r="V98" s="55"/>
      <c r="W98" s="55"/>
      <c r="X98" s="55"/>
      <c r="Y98" s="55"/>
    </row>
    <row r="99" spans="1:25" s="40" customFormat="1" ht="94.5" customHeight="1" x14ac:dyDescent="0.2">
      <c r="A99" s="57"/>
      <c r="B99" s="55"/>
      <c r="C99" s="51" t="s">
        <v>361</v>
      </c>
      <c r="D99" s="55"/>
      <c r="E99" s="55"/>
      <c r="F99" s="55"/>
      <c r="G99" s="55"/>
      <c r="H99" s="55"/>
      <c r="I99" s="55"/>
      <c r="J99" s="55"/>
      <c r="K99" s="55"/>
      <c r="L99" s="55"/>
      <c r="M99" s="55"/>
      <c r="N99" s="55"/>
      <c r="O99" s="55"/>
      <c r="P99" s="51" t="s">
        <v>44</v>
      </c>
      <c r="Q99" s="4">
        <f>SUM(S99:Y99)</f>
        <v>3842.8999999999996</v>
      </c>
      <c r="R99" s="4">
        <f>SUM(R100:R102)</f>
        <v>272.8</v>
      </c>
      <c r="S99" s="4">
        <f t="shared" ref="S99:T99" si="20">SUM(S100:S102)</f>
        <v>572.29999999999995</v>
      </c>
      <c r="T99" s="4">
        <f t="shared" si="20"/>
        <v>545.1</v>
      </c>
      <c r="U99" s="4">
        <f>SUM(U100:U102)</f>
        <v>545.1</v>
      </c>
      <c r="V99" s="4">
        <f t="shared" ref="V99:Y99" si="21">SUM(V100:V102)</f>
        <v>545.1</v>
      </c>
      <c r="W99" s="4">
        <f t="shared" si="21"/>
        <v>545.1</v>
      </c>
      <c r="X99" s="4">
        <f t="shared" si="21"/>
        <v>545.1</v>
      </c>
      <c r="Y99" s="4">
        <f t="shared" si="21"/>
        <v>545.1</v>
      </c>
    </row>
    <row r="100" spans="1:25" s="40" customFormat="1" ht="31.5" customHeight="1" x14ac:dyDescent="0.2">
      <c r="A100" s="57"/>
      <c r="B100" s="55"/>
      <c r="C100" s="51"/>
      <c r="D100" s="55"/>
      <c r="E100" s="55"/>
      <c r="F100" s="55"/>
      <c r="G100" s="55"/>
      <c r="H100" s="55"/>
      <c r="I100" s="55"/>
      <c r="J100" s="55"/>
      <c r="K100" s="55"/>
      <c r="L100" s="55"/>
      <c r="M100" s="55"/>
      <c r="N100" s="55"/>
      <c r="O100" s="55"/>
      <c r="P100" s="51" t="s">
        <v>12</v>
      </c>
      <c r="Q100" s="4">
        <f t="shared" ref="Q100:Q102" si="22">SUM(S100:Y100)</f>
        <v>0</v>
      </c>
      <c r="R100" s="9"/>
      <c r="S100" s="9"/>
      <c r="T100" s="9"/>
      <c r="U100" s="9"/>
      <c r="V100" s="9"/>
      <c r="W100" s="9"/>
      <c r="X100" s="9"/>
      <c r="Y100" s="9"/>
    </row>
    <row r="101" spans="1:25" s="40" customFormat="1" ht="31.5" customHeight="1" x14ac:dyDescent="0.2">
      <c r="A101" s="57"/>
      <c r="B101" s="55"/>
      <c r="C101" s="51"/>
      <c r="D101" s="55"/>
      <c r="E101" s="55"/>
      <c r="F101" s="55"/>
      <c r="G101" s="55"/>
      <c r="H101" s="55"/>
      <c r="I101" s="55"/>
      <c r="J101" s="55"/>
      <c r="K101" s="55"/>
      <c r="L101" s="55"/>
      <c r="M101" s="55"/>
      <c r="N101" s="55"/>
      <c r="O101" s="55"/>
      <c r="P101" s="51" t="s">
        <v>13</v>
      </c>
      <c r="Q101" s="4">
        <f t="shared" si="22"/>
        <v>3842.8999999999996</v>
      </c>
      <c r="R101" s="50">
        <v>272.8</v>
      </c>
      <c r="S101" s="50">
        <v>572.29999999999995</v>
      </c>
      <c r="T101" s="50">
        <v>545.1</v>
      </c>
      <c r="U101" s="50">
        <v>545.1</v>
      </c>
      <c r="V101" s="50">
        <v>545.1</v>
      </c>
      <c r="W101" s="50">
        <v>545.1</v>
      </c>
      <c r="X101" s="50">
        <v>545.1</v>
      </c>
      <c r="Y101" s="50">
        <v>545.1</v>
      </c>
    </row>
    <row r="102" spans="1:25" s="40" customFormat="1" ht="17.25" customHeight="1" x14ac:dyDescent="0.2">
      <c r="A102" s="57"/>
      <c r="B102" s="55"/>
      <c r="C102" s="55"/>
      <c r="D102" s="55"/>
      <c r="E102" s="55"/>
      <c r="F102" s="55"/>
      <c r="G102" s="55"/>
      <c r="H102" s="38"/>
      <c r="I102" s="38"/>
      <c r="J102" s="38"/>
      <c r="K102" s="38"/>
      <c r="L102" s="38"/>
      <c r="M102" s="38"/>
      <c r="N102" s="38"/>
      <c r="O102" s="38"/>
      <c r="P102" s="51" t="s">
        <v>287</v>
      </c>
      <c r="Q102" s="4">
        <f t="shared" si="22"/>
        <v>0</v>
      </c>
      <c r="R102" s="9"/>
      <c r="S102" s="9"/>
      <c r="T102" s="9"/>
      <c r="U102" s="9"/>
      <c r="V102" s="9"/>
      <c r="W102" s="9"/>
      <c r="X102" s="9"/>
      <c r="Y102" s="9"/>
    </row>
    <row r="103" spans="1:25" s="40" customFormat="1" ht="17.25" customHeight="1" x14ac:dyDescent="0.2">
      <c r="A103" s="94" t="s">
        <v>250</v>
      </c>
      <c r="B103" s="95"/>
      <c r="C103" s="95"/>
      <c r="D103" s="95"/>
      <c r="E103" s="95"/>
      <c r="F103" s="95"/>
      <c r="G103" s="95"/>
      <c r="H103" s="95"/>
      <c r="I103" s="95"/>
      <c r="J103" s="95"/>
      <c r="K103" s="95"/>
      <c r="L103" s="95"/>
      <c r="M103" s="95"/>
      <c r="N103" s="95"/>
      <c r="O103" s="95"/>
      <c r="P103" s="95"/>
      <c r="Q103" s="95"/>
      <c r="R103" s="95"/>
      <c r="S103" s="95"/>
      <c r="T103" s="95"/>
      <c r="U103" s="95"/>
      <c r="V103" s="95"/>
      <c r="W103" s="95"/>
      <c r="X103" s="95"/>
      <c r="Y103" s="95"/>
    </row>
    <row r="104" spans="1:25" s="40" customFormat="1" ht="409.5" customHeight="1" x14ac:dyDescent="0.2">
      <c r="A104" s="55" t="s">
        <v>364</v>
      </c>
      <c r="B104" s="55" t="s">
        <v>365</v>
      </c>
      <c r="C104" s="55" t="s">
        <v>366</v>
      </c>
      <c r="D104" s="55"/>
      <c r="E104" s="55" t="s">
        <v>257</v>
      </c>
      <c r="F104" s="55" t="s">
        <v>367</v>
      </c>
      <c r="G104" s="55"/>
      <c r="H104" s="38"/>
      <c r="I104" s="38"/>
      <c r="J104" s="38"/>
      <c r="K104" s="38"/>
      <c r="L104" s="38"/>
      <c r="M104" s="38"/>
      <c r="N104" s="38"/>
      <c r="O104" s="38"/>
      <c r="P104" s="51" t="s">
        <v>11</v>
      </c>
      <c r="Q104" s="3">
        <f>SUM(S104:Y104)</f>
        <v>1261399.8359233125</v>
      </c>
      <c r="R104" s="4">
        <f>SUM(R105:R108)</f>
        <v>333090</v>
      </c>
      <c r="S104" s="4">
        <f>SUM(S105:S108)</f>
        <v>179040.4</v>
      </c>
      <c r="T104" s="4">
        <f>SUM(T105:T108)</f>
        <v>186950</v>
      </c>
      <c r="U104" s="4">
        <f t="shared" ref="U104" si="23">SUM(U105:U108)</f>
        <v>177300</v>
      </c>
      <c r="V104" s="4">
        <f>SUM(V105:V108)</f>
        <v>178186.49999999997</v>
      </c>
      <c r="W104" s="4">
        <f>SUM(W105:W108)</f>
        <v>179077.43249999997</v>
      </c>
      <c r="X104" s="4">
        <f t="shared" ref="X104:Y104" si="24">SUM(X105:X108)</f>
        <v>179972.81966249994</v>
      </c>
      <c r="Y104" s="4">
        <f t="shared" si="24"/>
        <v>180872.68376081242</v>
      </c>
    </row>
    <row r="105" spans="1:25" s="40" customFormat="1" ht="25.5" customHeight="1" x14ac:dyDescent="0.2">
      <c r="A105" s="55"/>
      <c r="B105" s="55"/>
      <c r="C105" s="55"/>
      <c r="D105" s="55"/>
      <c r="E105" s="55"/>
      <c r="F105" s="55"/>
      <c r="G105" s="55"/>
      <c r="H105" s="38"/>
      <c r="I105" s="38"/>
      <c r="J105" s="38"/>
      <c r="K105" s="38"/>
      <c r="L105" s="38"/>
      <c r="M105" s="38"/>
      <c r="N105" s="38"/>
      <c r="O105" s="38"/>
      <c r="P105" s="51" t="s">
        <v>12</v>
      </c>
      <c r="Q105" s="3">
        <f>SUM(S105:Y105)</f>
        <v>0</v>
      </c>
      <c r="R105" s="5"/>
      <c r="S105" s="5"/>
      <c r="T105" s="5"/>
      <c r="U105" s="5"/>
      <c r="V105" s="5"/>
      <c r="W105" s="5"/>
      <c r="X105" s="5"/>
      <c r="Y105" s="5"/>
    </row>
    <row r="106" spans="1:25" s="40" customFormat="1" ht="27.75" customHeight="1" x14ac:dyDescent="0.2">
      <c r="A106" s="55"/>
      <c r="B106" s="55"/>
      <c r="C106" s="55"/>
      <c r="D106" s="55"/>
      <c r="E106" s="55"/>
      <c r="F106" s="55"/>
      <c r="G106" s="55"/>
      <c r="H106" s="38"/>
      <c r="I106" s="38"/>
      <c r="J106" s="38"/>
      <c r="K106" s="38"/>
      <c r="L106" s="38"/>
      <c r="M106" s="38"/>
      <c r="N106" s="38"/>
      <c r="O106" s="38"/>
      <c r="P106" s="51" t="s">
        <v>13</v>
      </c>
      <c r="Q106" s="3">
        <f t="shared" ref="Q106:Q108" si="25">SUM(S106:Y106)</f>
        <v>0</v>
      </c>
      <c r="R106" s="5"/>
      <c r="S106" s="5"/>
      <c r="T106" s="5"/>
      <c r="U106" s="5"/>
      <c r="V106" s="5"/>
      <c r="W106" s="5"/>
      <c r="X106" s="5"/>
      <c r="Y106" s="5"/>
    </row>
    <row r="107" spans="1:25" s="40" customFormat="1" ht="17.25" customHeight="1" x14ac:dyDescent="0.2">
      <c r="A107" s="55"/>
      <c r="B107" s="55"/>
      <c r="C107" s="55"/>
      <c r="D107" s="55"/>
      <c r="E107" s="55"/>
      <c r="F107" s="55"/>
      <c r="G107" s="55"/>
      <c r="H107" s="38"/>
      <c r="I107" s="38"/>
      <c r="J107" s="38"/>
      <c r="K107" s="38"/>
      <c r="L107" s="38"/>
      <c r="M107" s="38"/>
      <c r="N107" s="38"/>
      <c r="O107" s="38"/>
      <c r="P107" s="51" t="s">
        <v>287</v>
      </c>
      <c r="Q107" s="3">
        <f t="shared" si="25"/>
        <v>0</v>
      </c>
      <c r="R107" s="5"/>
      <c r="S107" s="5"/>
      <c r="T107" s="5"/>
      <c r="U107" s="5"/>
      <c r="V107" s="5"/>
      <c r="W107" s="5"/>
      <c r="X107" s="5"/>
      <c r="Y107" s="5"/>
    </row>
    <row r="108" spans="1:25" s="40" customFormat="1" ht="36.75" customHeight="1" x14ac:dyDescent="0.2">
      <c r="A108" s="55"/>
      <c r="B108" s="55"/>
      <c r="C108" s="55"/>
      <c r="D108" s="55"/>
      <c r="E108" s="55"/>
      <c r="F108" s="55"/>
      <c r="G108" s="55"/>
      <c r="H108" s="38"/>
      <c r="I108" s="38"/>
      <c r="J108" s="38"/>
      <c r="K108" s="38"/>
      <c r="L108" s="38"/>
      <c r="M108" s="38"/>
      <c r="N108" s="38"/>
      <c r="O108" s="38"/>
      <c r="P108" s="51" t="s">
        <v>14</v>
      </c>
      <c r="Q108" s="3">
        <f t="shared" si="25"/>
        <v>1261399.8359233125</v>
      </c>
      <c r="R108" s="50">
        <v>333090</v>
      </c>
      <c r="S108" s="50">
        <v>179040.4</v>
      </c>
      <c r="T108" s="50">
        <v>186950</v>
      </c>
      <c r="U108" s="50">
        <v>177300</v>
      </c>
      <c r="V108" s="50">
        <v>178186.49999999997</v>
      </c>
      <c r="W108" s="50">
        <v>179077.43249999997</v>
      </c>
      <c r="X108" s="50">
        <v>179972.81966249994</v>
      </c>
      <c r="Y108" s="50">
        <v>180872.68376081242</v>
      </c>
    </row>
    <row r="109" spans="1:25" s="40" customFormat="1" ht="15" customHeight="1" x14ac:dyDescent="0.2">
      <c r="A109" s="94" t="s">
        <v>252</v>
      </c>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row>
    <row r="110" spans="1:25" ht="15" x14ac:dyDescent="0.2">
      <c r="A110" s="83" t="s">
        <v>368</v>
      </c>
      <c r="B110" s="83" t="s">
        <v>369</v>
      </c>
      <c r="C110" s="85" t="s">
        <v>43</v>
      </c>
      <c r="D110" s="86"/>
      <c r="E110" s="86"/>
      <c r="F110" s="86"/>
      <c r="G110" s="86"/>
      <c r="H110" s="86"/>
      <c r="I110" s="86"/>
      <c r="J110" s="86"/>
      <c r="K110" s="86"/>
      <c r="L110" s="86"/>
      <c r="M110" s="86"/>
      <c r="N110" s="86"/>
      <c r="O110" s="87"/>
      <c r="P110" s="51" t="s">
        <v>44</v>
      </c>
      <c r="Q110" s="4">
        <f t="shared" ref="Q110:Q123" si="26">SUM(R110:U110)</f>
        <v>4236.8820000000005</v>
      </c>
      <c r="R110" s="4">
        <f t="shared" ref="R110:Y110" si="27">SUM(R111:R112)</f>
        <v>1237.182</v>
      </c>
      <c r="S110" s="4">
        <f t="shared" si="27"/>
        <v>1058.9000000000001</v>
      </c>
      <c r="T110" s="4">
        <f t="shared" si="27"/>
        <v>805.3</v>
      </c>
      <c r="U110" s="4">
        <f t="shared" si="27"/>
        <v>1135.5</v>
      </c>
      <c r="V110" s="4">
        <f t="shared" si="27"/>
        <v>1135.5</v>
      </c>
      <c r="W110" s="4">
        <f t="shared" si="27"/>
        <v>1135.5</v>
      </c>
      <c r="X110" s="4">
        <f t="shared" si="27"/>
        <v>1135.5</v>
      </c>
      <c r="Y110" s="4">
        <f t="shared" si="27"/>
        <v>1135.5</v>
      </c>
    </row>
    <row r="111" spans="1:25" ht="30" x14ac:dyDescent="0.2">
      <c r="A111" s="83"/>
      <c r="B111" s="83"/>
      <c r="C111" s="88"/>
      <c r="D111" s="89"/>
      <c r="E111" s="89"/>
      <c r="F111" s="89"/>
      <c r="G111" s="89"/>
      <c r="H111" s="89"/>
      <c r="I111" s="89"/>
      <c r="J111" s="89"/>
      <c r="K111" s="89"/>
      <c r="L111" s="89"/>
      <c r="M111" s="89"/>
      <c r="N111" s="89"/>
      <c r="O111" s="90"/>
      <c r="P111" s="51" t="s">
        <v>12</v>
      </c>
      <c r="Q111" s="4">
        <f t="shared" si="26"/>
        <v>0</v>
      </c>
      <c r="R111" s="8">
        <f>R114</f>
        <v>0</v>
      </c>
      <c r="S111" s="8">
        <f t="shared" ref="S111:Y112" si="28">S114</f>
        <v>0</v>
      </c>
      <c r="T111" s="8">
        <f t="shared" si="28"/>
        <v>0</v>
      </c>
      <c r="U111" s="8">
        <f t="shared" si="28"/>
        <v>0</v>
      </c>
      <c r="V111" s="8">
        <f t="shared" si="28"/>
        <v>0</v>
      </c>
      <c r="W111" s="8">
        <f t="shared" si="28"/>
        <v>0</v>
      </c>
      <c r="X111" s="8">
        <f t="shared" si="28"/>
        <v>0</v>
      </c>
      <c r="Y111" s="8">
        <f t="shared" si="28"/>
        <v>0</v>
      </c>
    </row>
    <row r="112" spans="1:25" ht="30" x14ac:dyDescent="0.2">
      <c r="A112" s="83"/>
      <c r="B112" s="83"/>
      <c r="C112" s="91"/>
      <c r="D112" s="92"/>
      <c r="E112" s="92"/>
      <c r="F112" s="92"/>
      <c r="G112" s="92"/>
      <c r="H112" s="92"/>
      <c r="I112" s="92"/>
      <c r="J112" s="92"/>
      <c r="K112" s="92"/>
      <c r="L112" s="92"/>
      <c r="M112" s="92"/>
      <c r="N112" s="92"/>
      <c r="O112" s="93"/>
      <c r="P112" s="51" t="s">
        <v>13</v>
      </c>
      <c r="Q112" s="4">
        <f t="shared" si="26"/>
        <v>4236.8820000000005</v>
      </c>
      <c r="R112" s="5">
        <f t="shared" ref="R112:T112" si="29">R115</f>
        <v>1237.182</v>
      </c>
      <c r="S112" s="5">
        <f t="shared" si="29"/>
        <v>1058.9000000000001</v>
      </c>
      <c r="T112" s="5">
        <f t="shared" si="29"/>
        <v>805.3</v>
      </c>
      <c r="U112" s="5">
        <f t="shared" si="28"/>
        <v>1135.5</v>
      </c>
      <c r="V112" s="5">
        <f t="shared" si="28"/>
        <v>1135.5</v>
      </c>
      <c r="W112" s="5">
        <f t="shared" si="28"/>
        <v>1135.5</v>
      </c>
      <c r="X112" s="5">
        <f t="shared" si="28"/>
        <v>1135.5</v>
      </c>
      <c r="Y112" s="5">
        <f t="shared" si="28"/>
        <v>1135.5</v>
      </c>
    </row>
    <row r="113" spans="1:26" ht="28.5" customHeight="1" x14ac:dyDescent="0.2">
      <c r="A113" s="83"/>
      <c r="B113" s="83"/>
      <c r="C113" s="83" t="s">
        <v>253</v>
      </c>
      <c r="D113" s="83"/>
      <c r="E113" s="83" t="s">
        <v>257</v>
      </c>
      <c r="F113" s="83" t="s">
        <v>254</v>
      </c>
      <c r="G113" s="83" t="s">
        <v>153</v>
      </c>
      <c r="H113" s="83">
        <v>16.3</v>
      </c>
      <c r="I113" s="83">
        <v>17</v>
      </c>
      <c r="J113" s="83">
        <v>17</v>
      </c>
      <c r="K113" s="83">
        <v>17</v>
      </c>
      <c r="L113" s="83">
        <v>17</v>
      </c>
      <c r="M113" s="83">
        <v>17</v>
      </c>
      <c r="N113" s="83">
        <v>17</v>
      </c>
      <c r="O113" s="83">
        <v>17</v>
      </c>
      <c r="P113" s="51" t="s">
        <v>44</v>
      </c>
      <c r="Q113" s="4">
        <f t="shared" si="26"/>
        <v>4236.8820000000005</v>
      </c>
      <c r="R113" s="4">
        <f t="shared" ref="R113:Y113" si="30">SUM(R114:R115)</f>
        <v>1237.182</v>
      </c>
      <c r="S113" s="4">
        <f t="shared" si="30"/>
        <v>1058.9000000000001</v>
      </c>
      <c r="T113" s="4">
        <f t="shared" si="30"/>
        <v>805.3</v>
      </c>
      <c r="U113" s="4">
        <f t="shared" si="30"/>
        <v>1135.5</v>
      </c>
      <c r="V113" s="4">
        <f t="shared" si="30"/>
        <v>1135.5</v>
      </c>
      <c r="W113" s="4">
        <f t="shared" si="30"/>
        <v>1135.5</v>
      </c>
      <c r="X113" s="4">
        <f t="shared" si="30"/>
        <v>1135.5</v>
      </c>
      <c r="Y113" s="4">
        <f t="shared" si="30"/>
        <v>1135.5</v>
      </c>
    </row>
    <row r="114" spans="1:26" ht="30" x14ac:dyDescent="0.2">
      <c r="A114" s="83"/>
      <c r="B114" s="83"/>
      <c r="C114" s="83"/>
      <c r="D114" s="83"/>
      <c r="E114" s="83"/>
      <c r="F114" s="83"/>
      <c r="G114" s="83"/>
      <c r="H114" s="83"/>
      <c r="I114" s="83"/>
      <c r="J114" s="83"/>
      <c r="K114" s="83"/>
      <c r="L114" s="83"/>
      <c r="M114" s="83"/>
      <c r="N114" s="83"/>
      <c r="O114" s="83"/>
      <c r="P114" s="51" t="s">
        <v>12</v>
      </c>
      <c r="Q114" s="4">
        <f t="shared" si="26"/>
        <v>0</v>
      </c>
      <c r="R114" s="8">
        <f>R117+R120+R123</f>
        <v>0</v>
      </c>
      <c r="S114" s="8">
        <f t="shared" ref="S114:Y115" si="31">S117+S120+S123</f>
        <v>0</v>
      </c>
      <c r="T114" s="8">
        <f t="shared" si="31"/>
        <v>0</v>
      </c>
      <c r="U114" s="8">
        <f t="shared" si="31"/>
        <v>0</v>
      </c>
      <c r="V114" s="8">
        <f t="shared" si="31"/>
        <v>0</v>
      </c>
      <c r="W114" s="8">
        <f t="shared" si="31"/>
        <v>0</v>
      </c>
      <c r="X114" s="8">
        <f t="shared" si="31"/>
        <v>0</v>
      </c>
      <c r="Y114" s="8">
        <f t="shared" si="31"/>
        <v>0</v>
      </c>
    </row>
    <row r="115" spans="1:26" ht="30" x14ac:dyDescent="0.2">
      <c r="A115" s="83"/>
      <c r="B115" s="83"/>
      <c r="C115" s="83"/>
      <c r="D115" s="83"/>
      <c r="E115" s="83"/>
      <c r="F115" s="83"/>
      <c r="G115" s="83"/>
      <c r="H115" s="83"/>
      <c r="I115" s="83"/>
      <c r="J115" s="83"/>
      <c r="K115" s="83"/>
      <c r="L115" s="83"/>
      <c r="M115" s="83"/>
      <c r="N115" s="83"/>
      <c r="O115" s="83"/>
      <c r="P115" s="51" t="s">
        <v>13</v>
      </c>
      <c r="Q115" s="4">
        <f t="shared" si="26"/>
        <v>4236.8820000000005</v>
      </c>
      <c r="R115" s="8">
        <f>R118+R121+R124</f>
        <v>1237.182</v>
      </c>
      <c r="S115" s="8">
        <f t="shared" si="31"/>
        <v>1058.9000000000001</v>
      </c>
      <c r="T115" s="8">
        <f t="shared" si="31"/>
        <v>805.3</v>
      </c>
      <c r="U115" s="8">
        <f t="shared" si="31"/>
        <v>1135.5</v>
      </c>
      <c r="V115" s="8">
        <f t="shared" si="31"/>
        <v>1135.5</v>
      </c>
      <c r="W115" s="8">
        <f t="shared" si="31"/>
        <v>1135.5</v>
      </c>
      <c r="X115" s="8">
        <f t="shared" si="31"/>
        <v>1135.5</v>
      </c>
      <c r="Y115" s="8">
        <f t="shared" si="31"/>
        <v>1135.5</v>
      </c>
    </row>
    <row r="116" spans="1:26" ht="139.5" customHeight="1" x14ac:dyDescent="0.2">
      <c r="A116" s="83"/>
      <c r="B116" s="83"/>
      <c r="C116" s="82" t="s">
        <v>165</v>
      </c>
      <c r="D116" s="83"/>
      <c r="E116" s="83"/>
      <c r="F116" s="44"/>
      <c r="G116" s="44"/>
      <c r="H116" s="44"/>
      <c r="I116" s="44"/>
      <c r="J116" s="44"/>
      <c r="K116" s="44"/>
      <c r="L116" s="44"/>
      <c r="M116" s="44"/>
      <c r="N116" s="44"/>
      <c r="O116" s="44"/>
      <c r="P116" s="51" t="s">
        <v>44</v>
      </c>
      <c r="Q116" s="4">
        <f t="shared" si="26"/>
        <v>253.5</v>
      </c>
      <c r="R116" s="3">
        <f t="shared" ref="R116" si="32">SUM(R117:R118)</f>
        <v>8</v>
      </c>
      <c r="S116" s="3">
        <f t="shared" ref="S116:Y116" si="33">SUM(S117:S118)</f>
        <v>20.7</v>
      </c>
      <c r="T116" s="3">
        <f t="shared" si="33"/>
        <v>82</v>
      </c>
      <c r="U116" s="3">
        <f t="shared" si="33"/>
        <v>142.80000000000001</v>
      </c>
      <c r="V116" s="3">
        <f t="shared" si="33"/>
        <v>142.80000000000001</v>
      </c>
      <c r="W116" s="3">
        <f t="shared" si="33"/>
        <v>142.80000000000001</v>
      </c>
      <c r="X116" s="3">
        <f t="shared" si="33"/>
        <v>142.80000000000001</v>
      </c>
      <c r="Y116" s="3">
        <f t="shared" si="33"/>
        <v>142.80000000000001</v>
      </c>
    </row>
    <row r="117" spans="1:26" ht="139.5" customHeight="1" x14ac:dyDescent="0.2">
      <c r="A117" s="83"/>
      <c r="B117" s="83"/>
      <c r="C117" s="82"/>
      <c r="D117" s="83"/>
      <c r="E117" s="83"/>
      <c r="F117" s="44"/>
      <c r="G117" s="44"/>
      <c r="H117" s="44"/>
      <c r="I117" s="44"/>
      <c r="J117" s="44"/>
      <c r="K117" s="44"/>
      <c r="L117" s="44"/>
      <c r="M117" s="44"/>
      <c r="N117" s="44"/>
      <c r="O117" s="44"/>
      <c r="P117" s="51" t="s">
        <v>12</v>
      </c>
      <c r="Q117" s="4">
        <f t="shared" si="26"/>
        <v>0</v>
      </c>
      <c r="R117" s="8"/>
      <c r="S117" s="8"/>
      <c r="T117" s="8"/>
      <c r="U117" s="8"/>
      <c r="V117" s="8"/>
      <c r="W117" s="8"/>
      <c r="X117" s="8"/>
      <c r="Y117" s="8"/>
    </row>
    <row r="118" spans="1:26" ht="231.75" customHeight="1" x14ac:dyDescent="0.2">
      <c r="A118" s="83"/>
      <c r="B118" s="83"/>
      <c r="C118" s="82"/>
      <c r="D118" s="83"/>
      <c r="E118" s="83"/>
      <c r="F118" s="44"/>
      <c r="G118" s="44"/>
      <c r="H118" s="44"/>
      <c r="I118" s="44"/>
      <c r="J118" s="44"/>
      <c r="K118" s="44"/>
      <c r="L118" s="44"/>
      <c r="M118" s="44"/>
      <c r="N118" s="44"/>
      <c r="O118" s="44"/>
      <c r="P118" s="51" t="s">
        <v>13</v>
      </c>
      <c r="Q118" s="4">
        <f t="shared" si="26"/>
        <v>253.5</v>
      </c>
      <c r="R118" s="50">
        <v>8</v>
      </c>
      <c r="S118" s="50">
        <v>20.7</v>
      </c>
      <c r="T118" s="50">
        <v>82</v>
      </c>
      <c r="U118" s="50">
        <v>142.80000000000001</v>
      </c>
      <c r="V118" s="50">
        <v>142.80000000000001</v>
      </c>
      <c r="W118" s="50">
        <v>142.80000000000001</v>
      </c>
      <c r="X118" s="50">
        <v>142.80000000000001</v>
      </c>
      <c r="Y118" s="50">
        <v>142.80000000000001</v>
      </c>
    </row>
    <row r="119" spans="1:26" ht="139.5" customHeight="1" x14ac:dyDescent="0.2">
      <c r="A119" s="83"/>
      <c r="B119" s="83"/>
      <c r="C119" s="82" t="s">
        <v>166</v>
      </c>
      <c r="D119" s="83"/>
      <c r="E119" s="83"/>
      <c r="F119" s="44"/>
      <c r="G119" s="44"/>
      <c r="H119" s="44"/>
      <c r="I119" s="44"/>
      <c r="J119" s="44"/>
      <c r="K119" s="44"/>
      <c r="L119" s="44"/>
      <c r="M119" s="44"/>
      <c r="N119" s="44"/>
      <c r="O119" s="44"/>
      <c r="P119" s="51" t="s">
        <v>44</v>
      </c>
      <c r="Q119" s="4">
        <f t="shared" si="26"/>
        <v>1923</v>
      </c>
      <c r="R119" s="4">
        <f t="shared" ref="R119:Y119" si="34">SUM(R120:R121)</f>
        <v>610</v>
      </c>
      <c r="S119" s="4">
        <f t="shared" si="34"/>
        <v>449.8</v>
      </c>
      <c r="T119" s="4">
        <f t="shared" si="34"/>
        <v>346</v>
      </c>
      <c r="U119" s="4">
        <f t="shared" si="34"/>
        <v>517.20000000000005</v>
      </c>
      <c r="V119" s="4">
        <f t="shared" si="34"/>
        <v>517.20000000000005</v>
      </c>
      <c r="W119" s="4">
        <f t="shared" si="34"/>
        <v>517.20000000000005</v>
      </c>
      <c r="X119" s="4">
        <f t="shared" si="34"/>
        <v>517.20000000000005</v>
      </c>
      <c r="Y119" s="4">
        <f t="shared" si="34"/>
        <v>517.20000000000005</v>
      </c>
    </row>
    <row r="120" spans="1:26" ht="139.5" customHeight="1" x14ac:dyDescent="0.2">
      <c r="A120" s="83"/>
      <c r="B120" s="83"/>
      <c r="C120" s="82"/>
      <c r="D120" s="83"/>
      <c r="E120" s="83"/>
      <c r="F120" s="44"/>
      <c r="G120" s="44"/>
      <c r="H120" s="44"/>
      <c r="I120" s="44"/>
      <c r="J120" s="44"/>
      <c r="K120" s="44"/>
      <c r="L120" s="44"/>
      <c r="M120" s="44"/>
      <c r="N120" s="44"/>
      <c r="O120" s="44"/>
      <c r="P120" s="51" t="s">
        <v>12</v>
      </c>
      <c r="Q120" s="4">
        <f t="shared" si="26"/>
        <v>0</v>
      </c>
      <c r="R120" s="8"/>
      <c r="S120" s="8"/>
      <c r="T120" s="8"/>
      <c r="U120" s="8"/>
      <c r="V120" s="8"/>
      <c r="W120" s="8"/>
      <c r="X120" s="8"/>
      <c r="Y120" s="8"/>
    </row>
    <row r="121" spans="1:26" ht="139.5" customHeight="1" x14ac:dyDescent="0.2">
      <c r="A121" s="83"/>
      <c r="B121" s="83"/>
      <c r="C121" s="82"/>
      <c r="D121" s="83"/>
      <c r="E121" s="83"/>
      <c r="F121" s="44"/>
      <c r="G121" s="44"/>
      <c r="H121" s="44"/>
      <c r="I121" s="44"/>
      <c r="J121" s="44"/>
      <c r="K121" s="44"/>
      <c r="L121" s="44"/>
      <c r="M121" s="44"/>
      <c r="N121" s="44"/>
      <c r="O121" s="44"/>
      <c r="P121" s="51" t="s">
        <v>13</v>
      </c>
      <c r="Q121" s="4">
        <f t="shared" si="26"/>
        <v>1923</v>
      </c>
      <c r="R121" s="50">
        <v>610</v>
      </c>
      <c r="S121" s="50">
        <v>449.8</v>
      </c>
      <c r="T121" s="50">
        <v>346</v>
      </c>
      <c r="U121" s="50">
        <v>517.20000000000005</v>
      </c>
      <c r="V121" s="50">
        <v>517.20000000000005</v>
      </c>
      <c r="W121" s="50">
        <v>517.20000000000005</v>
      </c>
      <c r="X121" s="50">
        <v>517.20000000000005</v>
      </c>
      <c r="Y121" s="50">
        <v>517.20000000000005</v>
      </c>
    </row>
    <row r="122" spans="1:26" ht="139.5" customHeight="1" x14ac:dyDescent="0.2">
      <c r="A122" s="83"/>
      <c r="B122" s="83"/>
      <c r="C122" s="84" t="s">
        <v>167</v>
      </c>
      <c r="D122" s="83"/>
      <c r="E122" s="83"/>
      <c r="F122" s="44"/>
      <c r="G122" s="44"/>
      <c r="H122" s="44"/>
      <c r="I122" s="44"/>
      <c r="J122" s="44"/>
      <c r="K122" s="44"/>
      <c r="L122" s="44"/>
      <c r="M122" s="44"/>
      <c r="N122" s="44"/>
      <c r="O122" s="44"/>
      <c r="P122" s="51" t="s">
        <v>44</v>
      </c>
      <c r="Q122" s="4">
        <f t="shared" si="26"/>
        <v>2060.3819999999996</v>
      </c>
      <c r="R122" s="4">
        <f t="shared" ref="R122:Y122" si="35">SUM(R123:R124)</f>
        <v>619.18200000000002</v>
      </c>
      <c r="S122" s="4">
        <f t="shared" si="35"/>
        <v>588.4</v>
      </c>
      <c r="T122" s="4">
        <f t="shared" si="35"/>
        <v>377.3</v>
      </c>
      <c r="U122" s="4">
        <f t="shared" si="35"/>
        <v>475.5</v>
      </c>
      <c r="V122" s="4">
        <f t="shared" si="35"/>
        <v>475.5</v>
      </c>
      <c r="W122" s="4">
        <f t="shared" si="35"/>
        <v>475.5</v>
      </c>
      <c r="X122" s="4">
        <f t="shared" si="35"/>
        <v>475.5</v>
      </c>
      <c r="Y122" s="4">
        <f t="shared" si="35"/>
        <v>475.5</v>
      </c>
    </row>
    <row r="123" spans="1:26" ht="139.5" customHeight="1" x14ac:dyDescent="0.2">
      <c r="A123" s="83"/>
      <c r="B123" s="83"/>
      <c r="C123" s="84"/>
      <c r="D123" s="83"/>
      <c r="E123" s="83"/>
      <c r="F123" s="44"/>
      <c r="G123" s="44"/>
      <c r="H123" s="44"/>
      <c r="I123" s="44"/>
      <c r="J123" s="44"/>
      <c r="K123" s="44"/>
      <c r="L123" s="44"/>
      <c r="M123" s="44"/>
      <c r="N123" s="44"/>
      <c r="O123" s="44"/>
      <c r="P123" s="51" t="s">
        <v>12</v>
      </c>
      <c r="Q123" s="4">
        <f t="shared" si="26"/>
        <v>0</v>
      </c>
      <c r="R123" s="8"/>
      <c r="S123" s="8"/>
      <c r="T123" s="8"/>
      <c r="U123" s="8"/>
      <c r="V123" s="8"/>
      <c r="W123" s="8"/>
      <c r="X123" s="8"/>
      <c r="Y123" s="8"/>
    </row>
    <row r="124" spans="1:26" ht="139.5" customHeight="1" x14ac:dyDescent="0.2">
      <c r="A124" s="83"/>
      <c r="B124" s="83"/>
      <c r="C124" s="84"/>
      <c r="D124" s="83"/>
      <c r="E124" s="83"/>
      <c r="F124" s="44"/>
      <c r="G124" s="44"/>
      <c r="H124" s="44"/>
      <c r="I124" s="44"/>
      <c r="J124" s="44"/>
      <c r="K124" s="44"/>
      <c r="L124" s="44"/>
      <c r="M124" s="44"/>
      <c r="N124" s="44"/>
      <c r="O124" s="44"/>
      <c r="P124" s="51" t="s">
        <v>13</v>
      </c>
      <c r="Q124" s="4">
        <f>SUM(R124:U124)</f>
        <v>2060.3819999999996</v>
      </c>
      <c r="R124" s="50">
        <v>619.18200000000002</v>
      </c>
      <c r="S124" s="50">
        <v>588.4</v>
      </c>
      <c r="T124" s="50">
        <v>377.3</v>
      </c>
      <c r="U124" s="50">
        <v>475.5</v>
      </c>
      <c r="V124" s="50">
        <v>475.5</v>
      </c>
      <c r="W124" s="50">
        <v>475.5</v>
      </c>
      <c r="X124" s="50">
        <v>475.5</v>
      </c>
      <c r="Y124" s="50">
        <v>475.5</v>
      </c>
      <c r="Z124" s="40"/>
    </row>
    <row r="125" spans="1:26" ht="129" customHeight="1" x14ac:dyDescent="0.2">
      <c r="A125" s="83"/>
      <c r="B125" s="83"/>
      <c r="C125" s="55" t="s">
        <v>370</v>
      </c>
      <c r="D125" s="44"/>
      <c r="E125" s="55"/>
      <c r="F125" s="44"/>
      <c r="G125" s="44"/>
      <c r="H125" s="44"/>
      <c r="I125" s="44"/>
      <c r="J125" s="44"/>
      <c r="K125" s="44"/>
      <c r="L125" s="44"/>
      <c r="M125" s="44"/>
      <c r="N125" s="44"/>
      <c r="O125" s="44"/>
      <c r="P125" s="55" t="s">
        <v>11</v>
      </c>
      <c r="Q125" s="30" t="s">
        <v>15</v>
      </c>
      <c r="R125" s="30" t="s">
        <v>15</v>
      </c>
      <c r="S125" s="30" t="s">
        <v>15</v>
      </c>
      <c r="T125" s="30" t="s">
        <v>15</v>
      </c>
      <c r="U125" s="30" t="s">
        <v>15</v>
      </c>
      <c r="V125" s="30" t="s">
        <v>15</v>
      </c>
      <c r="W125" s="30" t="s">
        <v>15</v>
      </c>
      <c r="X125" s="30" t="s">
        <v>15</v>
      </c>
      <c r="Y125" s="30" t="s">
        <v>15</v>
      </c>
    </row>
  </sheetData>
  <mergeCells count="108">
    <mergeCell ref="K1:K2"/>
    <mergeCell ref="L1:L2"/>
    <mergeCell ref="A1:A3"/>
    <mergeCell ref="B1:B3"/>
    <mergeCell ref="C1:C3"/>
    <mergeCell ref="D1:D3"/>
    <mergeCell ref="E1:E3"/>
    <mergeCell ref="F1:F3"/>
    <mergeCell ref="V2:V3"/>
    <mergeCell ref="W2:W3"/>
    <mergeCell ref="X2:X3"/>
    <mergeCell ref="Y2:Y3"/>
    <mergeCell ref="A4:Y4"/>
    <mergeCell ref="A5:A23"/>
    <mergeCell ref="B5:B23"/>
    <mergeCell ref="C5:O9"/>
    <mergeCell ref="C10:C23"/>
    <mergeCell ref="D10:D23"/>
    <mergeCell ref="M1:M2"/>
    <mergeCell ref="N1:N2"/>
    <mergeCell ref="O1:O2"/>
    <mergeCell ref="P1:P3"/>
    <mergeCell ref="Q1:Y1"/>
    <mergeCell ref="Q2:Q3"/>
    <mergeCell ref="R2:R3"/>
    <mergeCell ref="S2:S3"/>
    <mergeCell ref="T2:T3"/>
    <mergeCell ref="U2:U3"/>
    <mergeCell ref="G1:G3"/>
    <mergeCell ref="H1:H2"/>
    <mergeCell ref="I1:I2"/>
    <mergeCell ref="J1:J2"/>
    <mergeCell ref="U10:U20"/>
    <mergeCell ref="V10:V20"/>
    <mergeCell ref="W10:W20"/>
    <mergeCell ref="X10:X20"/>
    <mergeCell ref="Y10:Y20"/>
    <mergeCell ref="A24:Y24"/>
    <mergeCell ref="E10:E23"/>
    <mergeCell ref="P10:P20"/>
    <mergeCell ref="Q10:Q20"/>
    <mergeCell ref="R10:R20"/>
    <mergeCell ref="S10:S20"/>
    <mergeCell ref="T10:T20"/>
    <mergeCell ref="A25:A29"/>
    <mergeCell ref="B25:B29"/>
    <mergeCell ref="C25:O29"/>
    <mergeCell ref="A30:A34"/>
    <mergeCell ref="B30:B34"/>
    <mergeCell ref="C30:C34"/>
    <mergeCell ref="D30:D34"/>
    <mergeCell ref="E30:E34"/>
    <mergeCell ref="F30:F34"/>
    <mergeCell ref="G30:G34"/>
    <mergeCell ref="N30:N34"/>
    <mergeCell ref="O30:O34"/>
    <mergeCell ref="A47:A54"/>
    <mergeCell ref="B47:B54"/>
    <mergeCell ref="A61:A67"/>
    <mergeCell ref="B61:B67"/>
    <mergeCell ref="H30:H34"/>
    <mergeCell ref="I30:I34"/>
    <mergeCell ref="J30:J34"/>
    <mergeCell ref="K30:K34"/>
    <mergeCell ref="L30:L34"/>
    <mergeCell ref="M30:M34"/>
    <mergeCell ref="A68:Y68"/>
    <mergeCell ref="A69:A74"/>
    <mergeCell ref="B69:B74"/>
    <mergeCell ref="C69:O71"/>
    <mergeCell ref="C72:C74"/>
    <mergeCell ref="D72:D74"/>
    <mergeCell ref="E72:E74"/>
    <mergeCell ref="F72:F74"/>
    <mergeCell ref="G72:G74"/>
    <mergeCell ref="A80:Y80"/>
    <mergeCell ref="A84:Y84"/>
    <mergeCell ref="A86:Y86"/>
    <mergeCell ref="A88:Y88"/>
    <mergeCell ref="A103:Y103"/>
    <mergeCell ref="A109:Y109"/>
    <mergeCell ref="A75:Y75"/>
    <mergeCell ref="A76:A79"/>
    <mergeCell ref="B76:B79"/>
    <mergeCell ref="C76:O76"/>
    <mergeCell ref="D77:D79"/>
    <mergeCell ref="E77:E79"/>
    <mergeCell ref="N113:N115"/>
    <mergeCell ref="O113:O115"/>
    <mergeCell ref="A110:A125"/>
    <mergeCell ref="B110:B125"/>
    <mergeCell ref="C110:O112"/>
    <mergeCell ref="C113:C115"/>
    <mergeCell ref="D113:D115"/>
    <mergeCell ref="E113:E115"/>
    <mergeCell ref="F113:F115"/>
    <mergeCell ref="G113:G115"/>
    <mergeCell ref="H113:H115"/>
    <mergeCell ref="I113:I115"/>
    <mergeCell ref="C116:C118"/>
    <mergeCell ref="D116:D124"/>
    <mergeCell ref="E116:E124"/>
    <mergeCell ref="C119:C121"/>
    <mergeCell ref="C122:C124"/>
    <mergeCell ref="J113:J115"/>
    <mergeCell ref="K113:K115"/>
    <mergeCell ref="L113:L115"/>
    <mergeCell ref="M113:M115"/>
  </mergeCells>
  <hyperlinks>
    <hyperlink ref="C116" r:id="rId1" display="consultantplus://offline/ref=551013ED173281FC7197E4C50FD0137634C22F9FB523EE0B6CB9A0902AE23FADFE8D3893786CC90EB6E14648D9F730ED277000234B25AEEFD708F7D0S0Q4J"/>
    <hyperlink ref="C119" r:id="rId2" display="consultantplus://offline/ref=551013ED173281FC7197E4C50FD0137634C22F9FB523EE0B6CB9A0902AE23FADFE8D3893786CC90EB6E1464FDAF730ED277000234B25AEEFD708F7D0S0Q4J"/>
    <hyperlink ref="C122" r:id="rId3" display="consultantplus://offline/ref=551013ED173281FC7197E4C50FD0137634C22F9FB523EE0B6CB9A0902AE23FADFE8D3893786CC90EB6E1464FDBF730ED277000234B25AEEFD708F7D0S0Q4J"/>
  </hyperlinks>
  <pageMargins left="0.70866141732283472" right="0.70866141732283472" top="0.74803149606299213" bottom="0.74803149606299213" header="0.31496062992125984" footer="0.31496062992125984"/>
  <pageSetup paperSize="9" scale="40" fitToWidth="0" fitToHeight="0" orientation="landscape" verticalDpi="0" r:id="rId4"/>
  <rowBreaks count="4" manualBreakCount="4">
    <brk id="19" max="24" man="1"/>
    <brk id="42" max="24" man="1"/>
    <brk id="62" max="24" man="1"/>
    <brk id="108"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X50"/>
  <sheetViews>
    <sheetView zoomScale="85" zoomScaleNormal="85" workbookViewId="0">
      <pane xSplit="1" ySplit="4" topLeftCell="B23" activePane="bottomRight" state="frozen"/>
      <selection pane="topRight" activeCell="B1" sqref="B1"/>
      <selection pane="bottomLeft" activeCell="A5" sqref="A5"/>
      <selection pane="bottomRight" activeCell="F45" sqref="F45"/>
    </sheetView>
  </sheetViews>
  <sheetFormatPr defaultRowHeight="12.75" x14ac:dyDescent="0.2"/>
  <cols>
    <col min="1" max="1" width="6.33203125" style="10" customWidth="1"/>
    <col min="2" max="2" width="7.5" style="10" customWidth="1"/>
    <col min="3" max="5" width="6.33203125" style="10" customWidth="1"/>
    <col min="6" max="6" width="11.6640625" style="10" customWidth="1"/>
    <col min="7" max="7" width="3.5" style="10" customWidth="1"/>
    <col min="8" max="8" width="6.1640625" style="10" customWidth="1"/>
    <col min="9" max="9" width="6.6640625" style="10" customWidth="1"/>
    <col min="10" max="10" width="10.6640625" style="10" customWidth="1"/>
    <col min="11" max="11" width="11.33203125" style="10" customWidth="1"/>
    <col min="12" max="12" width="3.1640625" style="10" customWidth="1"/>
    <col min="13" max="13" width="5.83203125" style="10" customWidth="1"/>
    <col min="14" max="14" width="6.83203125" style="10" customWidth="1"/>
    <col min="15" max="15" width="11.33203125" style="10" customWidth="1"/>
    <col min="16" max="16" width="11.83203125" style="10" customWidth="1"/>
    <col min="17" max="17" width="3.6640625" style="10" customWidth="1"/>
    <col min="18" max="18" width="6.1640625" style="10" customWidth="1"/>
    <col min="19" max="19" width="6" style="10" customWidth="1"/>
    <col min="20" max="20" width="8.6640625" style="10" customWidth="1"/>
    <col min="21" max="21" width="11.83203125" style="10" customWidth="1"/>
    <col min="22" max="22" width="14.5" style="10" customWidth="1"/>
    <col min="23" max="23" width="14.83203125" style="10" customWidth="1"/>
    <col min="24" max="24" width="12.1640625" style="10" customWidth="1"/>
    <col min="25" max="16384" width="9.33203125" style="10"/>
  </cols>
  <sheetData>
    <row r="1" spans="1:24" ht="39.75" customHeight="1" x14ac:dyDescent="0.2">
      <c r="A1" s="131" t="s">
        <v>272</v>
      </c>
      <c r="B1" s="131"/>
      <c r="C1" s="131"/>
      <c r="D1" s="131"/>
      <c r="E1" s="131"/>
      <c r="F1" s="131"/>
      <c r="G1" s="24"/>
      <c r="H1" s="131" t="s">
        <v>271</v>
      </c>
      <c r="I1" s="131"/>
      <c r="J1" s="131"/>
      <c r="K1" s="131"/>
      <c r="L1" s="25"/>
      <c r="M1" s="130" t="s">
        <v>270</v>
      </c>
      <c r="N1" s="130"/>
      <c r="O1" s="130"/>
      <c r="P1" s="130"/>
      <c r="Q1" s="26"/>
      <c r="R1" s="131" t="s">
        <v>273</v>
      </c>
      <c r="S1" s="131"/>
      <c r="T1" s="131"/>
      <c r="U1" s="131"/>
      <c r="V1" s="132" t="s">
        <v>274</v>
      </c>
      <c r="W1" s="132"/>
      <c r="X1" s="132"/>
    </row>
    <row r="2" spans="1:24" ht="18" customHeight="1" x14ac:dyDescent="0.2">
      <c r="A2" s="135" t="s">
        <v>268</v>
      </c>
      <c r="B2" s="135"/>
      <c r="C2" s="135"/>
      <c r="D2" s="135"/>
      <c r="E2" s="135"/>
      <c r="F2" s="135"/>
      <c r="H2" s="135" t="s">
        <v>258</v>
      </c>
      <c r="I2" s="135"/>
      <c r="J2" s="135"/>
      <c r="K2" s="135"/>
      <c r="L2" s="23"/>
      <c r="M2" s="135" t="s">
        <v>263</v>
      </c>
      <c r="N2" s="135"/>
      <c r="O2" s="135"/>
      <c r="P2" s="135"/>
      <c r="Q2" s="23"/>
      <c r="V2" s="11" t="s">
        <v>259</v>
      </c>
      <c r="W2" s="11" t="s">
        <v>260</v>
      </c>
      <c r="X2" s="11" t="s">
        <v>261</v>
      </c>
    </row>
    <row r="3" spans="1:24" ht="33.75" x14ac:dyDescent="0.2">
      <c r="A3" s="19" t="s">
        <v>264</v>
      </c>
      <c r="B3" s="12"/>
      <c r="C3" s="12"/>
      <c r="D3" s="12"/>
      <c r="E3" s="12"/>
      <c r="F3" s="12"/>
      <c r="H3" s="19" t="s">
        <v>264</v>
      </c>
      <c r="I3" s="12"/>
      <c r="J3" s="41">
        <v>444.1</v>
      </c>
      <c r="K3" s="12"/>
      <c r="L3" s="12"/>
      <c r="M3" s="19" t="s">
        <v>264</v>
      </c>
      <c r="N3" s="14"/>
      <c r="O3" s="12"/>
      <c r="P3" s="12"/>
      <c r="Q3" s="12"/>
      <c r="R3" s="19" t="s">
        <v>264</v>
      </c>
      <c r="S3" s="14"/>
      <c r="T3" s="12"/>
      <c r="U3" s="12"/>
      <c r="V3" s="12">
        <v>80800</v>
      </c>
      <c r="W3" s="12">
        <v>754900</v>
      </c>
      <c r="X3" s="12">
        <v>785800</v>
      </c>
    </row>
    <row r="4" spans="1:24" ht="33.75" x14ac:dyDescent="0.2">
      <c r="A4" s="19" t="s">
        <v>262</v>
      </c>
      <c r="B4" s="12"/>
      <c r="C4" s="12"/>
      <c r="D4" s="12"/>
      <c r="E4" s="12"/>
      <c r="F4" s="12"/>
      <c r="H4" s="19" t="s">
        <v>262</v>
      </c>
      <c r="I4" s="17"/>
      <c r="J4" s="41">
        <v>272.83</v>
      </c>
      <c r="K4" s="12"/>
      <c r="L4" s="12"/>
      <c r="M4" s="19" t="s">
        <v>262</v>
      </c>
      <c r="N4" s="14"/>
      <c r="O4" s="16">
        <v>333090</v>
      </c>
      <c r="P4" s="17" t="s">
        <v>266</v>
      </c>
      <c r="Q4" s="17"/>
      <c r="R4" s="19" t="s">
        <v>262</v>
      </c>
      <c r="S4" s="14"/>
      <c r="T4" s="45">
        <f>SUM(V4:X4)/1000</f>
        <v>1237.182</v>
      </c>
      <c r="U4" s="17" t="s">
        <v>266</v>
      </c>
      <c r="V4" s="12">
        <v>8000</v>
      </c>
      <c r="W4" s="12">
        <v>619182</v>
      </c>
      <c r="X4" s="12">
        <v>610000</v>
      </c>
    </row>
    <row r="5" spans="1:24" ht="14.25" customHeight="1" x14ac:dyDescent="0.25">
      <c r="A5" s="22">
        <v>2024</v>
      </c>
      <c r="B5" s="15" t="s">
        <v>267</v>
      </c>
      <c r="C5" s="45">
        <v>460.8</v>
      </c>
      <c r="D5" s="45">
        <v>24.251999999999999</v>
      </c>
      <c r="E5" s="45">
        <f>SUM(C5:D5)</f>
        <v>485.05200000000002</v>
      </c>
      <c r="F5" s="17" t="s">
        <v>266</v>
      </c>
      <c r="H5" s="22">
        <v>2024</v>
      </c>
      <c r="I5" s="15" t="s">
        <v>267</v>
      </c>
      <c r="J5" s="45">
        <v>572.29999999999995</v>
      </c>
      <c r="K5" s="17" t="s">
        <v>266</v>
      </c>
      <c r="L5" s="17"/>
      <c r="M5" s="64">
        <v>2024</v>
      </c>
      <c r="N5" s="63" t="s">
        <v>267</v>
      </c>
      <c r="O5" s="45">
        <v>179040.4</v>
      </c>
      <c r="P5" s="65" t="s">
        <v>266</v>
      </c>
      <c r="Q5" s="17"/>
      <c r="R5" s="18">
        <v>2024</v>
      </c>
      <c r="S5" s="15" t="s">
        <v>267</v>
      </c>
      <c r="T5" s="45">
        <f>SUM(V5:X5)/1000</f>
        <v>1058.9000000000001</v>
      </c>
      <c r="U5" s="17" t="s">
        <v>266</v>
      </c>
      <c r="V5" s="12">
        <v>20700</v>
      </c>
      <c r="W5" s="12">
        <v>588400</v>
      </c>
      <c r="X5" s="12">
        <v>449800</v>
      </c>
    </row>
    <row r="6" spans="1:24" ht="14.25" customHeight="1" x14ac:dyDescent="0.25">
      <c r="A6" s="22">
        <v>2025</v>
      </c>
      <c r="B6" s="15" t="s">
        <v>267</v>
      </c>
      <c r="C6" s="45"/>
      <c r="D6" s="45"/>
      <c r="E6" s="45">
        <f t="shared" ref="E6:E11" si="0">SUM(C6:D6)</f>
        <v>0</v>
      </c>
      <c r="F6" s="17" t="s">
        <v>266</v>
      </c>
      <c r="H6" s="22">
        <v>2025</v>
      </c>
      <c r="I6" s="15" t="s">
        <v>267</v>
      </c>
      <c r="J6" s="45">
        <v>545.1</v>
      </c>
      <c r="K6" s="17" t="s">
        <v>266</v>
      </c>
      <c r="L6" s="17"/>
      <c r="M6" s="64">
        <v>2025</v>
      </c>
      <c r="N6" s="63" t="s">
        <v>267</v>
      </c>
      <c r="O6" s="45">
        <v>186950</v>
      </c>
      <c r="P6" s="65" t="s">
        <v>266</v>
      </c>
      <c r="Q6" s="17"/>
      <c r="R6" s="18">
        <v>2025</v>
      </c>
      <c r="S6" s="15" t="s">
        <v>267</v>
      </c>
      <c r="T6" s="45">
        <f t="shared" ref="T6:T11" si="1">SUM(V6:X6)/1000</f>
        <v>805.3</v>
      </c>
      <c r="U6" s="17" t="s">
        <v>266</v>
      </c>
      <c r="V6" s="12">
        <v>82000</v>
      </c>
      <c r="W6" s="12">
        <v>377300</v>
      </c>
      <c r="X6" s="12">
        <v>346000</v>
      </c>
    </row>
    <row r="7" spans="1:24" ht="14.25" customHeight="1" x14ac:dyDescent="0.25">
      <c r="A7" s="22">
        <v>2026</v>
      </c>
      <c r="B7" s="15" t="s">
        <v>267</v>
      </c>
      <c r="C7" s="45"/>
      <c r="D7" s="45"/>
      <c r="E7" s="45">
        <f t="shared" si="0"/>
        <v>0</v>
      </c>
      <c r="F7" s="17" t="s">
        <v>266</v>
      </c>
      <c r="H7" s="22">
        <v>2026</v>
      </c>
      <c r="I7" s="15" t="s">
        <v>267</v>
      </c>
      <c r="J7" s="45">
        <v>545.1</v>
      </c>
      <c r="K7" s="17" t="s">
        <v>266</v>
      </c>
      <c r="L7" s="17"/>
      <c r="M7" s="64">
        <v>2026</v>
      </c>
      <c r="N7" s="63" t="s">
        <v>267</v>
      </c>
      <c r="O7" s="45">
        <v>177300</v>
      </c>
      <c r="P7" s="65" t="s">
        <v>266</v>
      </c>
      <c r="Q7" s="17"/>
      <c r="R7" s="18">
        <v>2026</v>
      </c>
      <c r="S7" s="15" t="s">
        <v>267</v>
      </c>
      <c r="T7" s="45">
        <f t="shared" si="1"/>
        <v>1135.5</v>
      </c>
      <c r="U7" s="17" t="s">
        <v>266</v>
      </c>
      <c r="V7" s="12">
        <v>142800</v>
      </c>
      <c r="W7" s="12">
        <v>475500</v>
      </c>
      <c r="X7" s="12">
        <v>517200</v>
      </c>
    </row>
    <row r="8" spans="1:24" ht="14.25" customHeight="1" x14ac:dyDescent="0.25">
      <c r="A8" s="22">
        <v>2027</v>
      </c>
      <c r="B8" s="15" t="s">
        <v>267</v>
      </c>
      <c r="C8" s="45"/>
      <c r="D8" s="45"/>
      <c r="E8" s="45">
        <f t="shared" si="0"/>
        <v>0</v>
      </c>
      <c r="F8" s="17" t="s">
        <v>266</v>
      </c>
      <c r="H8" s="22">
        <v>2027</v>
      </c>
      <c r="I8" s="15" t="s">
        <v>267</v>
      </c>
      <c r="J8" s="45">
        <f>J7</f>
        <v>545.1</v>
      </c>
      <c r="K8" s="17" t="s">
        <v>266</v>
      </c>
      <c r="L8" s="17"/>
      <c r="M8" s="64">
        <v>2027</v>
      </c>
      <c r="N8" s="63" t="s">
        <v>267</v>
      </c>
      <c r="O8" s="45">
        <f>O7*1.005</f>
        <v>178186.49999999997</v>
      </c>
      <c r="P8" s="65" t="s">
        <v>266</v>
      </c>
      <c r="Q8" s="17"/>
      <c r="R8" s="18">
        <v>2027</v>
      </c>
      <c r="S8" s="15" t="s">
        <v>267</v>
      </c>
      <c r="T8" s="45">
        <f t="shared" si="1"/>
        <v>1135.5</v>
      </c>
      <c r="U8" s="17" t="s">
        <v>266</v>
      </c>
      <c r="V8" s="12">
        <f t="shared" ref="V8:X8" si="2">V7</f>
        <v>142800</v>
      </c>
      <c r="W8" s="12">
        <f t="shared" si="2"/>
        <v>475500</v>
      </c>
      <c r="X8" s="12">
        <f t="shared" si="2"/>
        <v>517200</v>
      </c>
    </row>
    <row r="9" spans="1:24" ht="14.25" customHeight="1" x14ac:dyDescent="0.25">
      <c r="A9" s="22">
        <v>2028</v>
      </c>
      <c r="B9" s="15" t="s">
        <v>267</v>
      </c>
      <c r="C9" s="45"/>
      <c r="D9" s="45"/>
      <c r="E9" s="45">
        <f t="shared" si="0"/>
        <v>0</v>
      </c>
      <c r="F9" s="17" t="s">
        <v>266</v>
      </c>
      <c r="H9" s="22">
        <v>2028</v>
      </c>
      <c r="I9" s="15" t="s">
        <v>267</v>
      </c>
      <c r="J9" s="45">
        <f t="shared" ref="J9:J11" si="3">J8</f>
        <v>545.1</v>
      </c>
      <c r="K9" s="17" t="s">
        <v>266</v>
      </c>
      <c r="L9" s="17"/>
      <c r="M9" s="64">
        <v>2028</v>
      </c>
      <c r="N9" s="63" t="s">
        <v>267</v>
      </c>
      <c r="O9" s="45">
        <f t="shared" ref="O9:O11" si="4">O8*1.005</f>
        <v>179077.43249999997</v>
      </c>
      <c r="P9" s="65" t="s">
        <v>266</v>
      </c>
      <c r="Q9" s="17"/>
      <c r="R9" s="18">
        <v>2028</v>
      </c>
      <c r="S9" s="15" t="s">
        <v>267</v>
      </c>
      <c r="T9" s="45">
        <f t="shared" si="1"/>
        <v>1135.5</v>
      </c>
      <c r="U9" s="17" t="s">
        <v>266</v>
      </c>
      <c r="V9" s="12">
        <f t="shared" ref="V9:V11" si="5">V8</f>
        <v>142800</v>
      </c>
      <c r="W9" s="12">
        <f t="shared" ref="W9:W11" si="6">W8</f>
        <v>475500</v>
      </c>
      <c r="X9" s="12">
        <f t="shared" ref="X9:X11" si="7">X8</f>
        <v>517200</v>
      </c>
    </row>
    <row r="10" spans="1:24" ht="14.25" customHeight="1" x14ac:dyDescent="0.25">
      <c r="A10" s="22">
        <v>2029</v>
      </c>
      <c r="B10" s="15" t="s">
        <v>267</v>
      </c>
      <c r="C10" s="45"/>
      <c r="D10" s="45"/>
      <c r="E10" s="45">
        <f t="shared" si="0"/>
        <v>0</v>
      </c>
      <c r="F10" s="17" t="s">
        <v>266</v>
      </c>
      <c r="H10" s="22">
        <v>2029</v>
      </c>
      <c r="I10" s="15" t="s">
        <v>267</v>
      </c>
      <c r="J10" s="45">
        <f t="shared" si="3"/>
        <v>545.1</v>
      </c>
      <c r="K10" s="17" t="s">
        <v>266</v>
      </c>
      <c r="L10" s="17"/>
      <c r="M10" s="64">
        <v>2029</v>
      </c>
      <c r="N10" s="63" t="s">
        <v>267</v>
      </c>
      <c r="O10" s="45">
        <f t="shared" si="4"/>
        <v>179972.81966249994</v>
      </c>
      <c r="P10" s="65" t="s">
        <v>266</v>
      </c>
      <c r="Q10" s="17"/>
      <c r="R10" s="18">
        <v>2029</v>
      </c>
      <c r="S10" s="15" t="s">
        <v>267</v>
      </c>
      <c r="T10" s="45">
        <f t="shared" si="1"/>
        <v>1135.5</v>
      </c>
      <c r="U10" s="17" t="s">
        <v>266</v>
      </c>
      <c r="V10" s="12">
        <f t="shared" si="5"/>
        <v>142800</v>
      </c>
      <c r="W10" s="12">
        <f t="shared" si="6"/>
        <v>475500</v>
      </c>
      <c r="X10" s="12">
        <f t="shared" si="7"/>
        <v>517200</v>
      </c>
    </row>
    <row r="11" spans="1:24" ht="14.25" customHeight="1" x14ac:dyDescent="0.25">
      <c r="A11" s="22">
        <v>2030</v>
      </c>
      <c r="B11" s="15" t="s">
        <v>267</v>
      </c>
      <c r="C11" s="45"/>
      <c r="D11" s="45"/>
      <c r="E11" s="45">
        <f t="shared" si="0"/>
        <v>0</v>
      </c>
      <c r="F11" s="17" t="s">
        <v>265</v>
      </c>
      <c r="H11" s="22">
        <v>2030</v>
      </c>
      <c r="I11" s="15" t="s">
        <v>267</v>
      </c>
      <c r="J11" s="45">
        <f t="shared" si="3"/>
        <v>545.1</v>
      </c>
      <c r="K11" s="17" t="s">
        <v>265</v>
      </c>
      <c r="L11" s="17"/>
      <c r="M11" s="64">
        <v>2030</v>
      </c>
      <c r="N11" s="63" t="s">
        <v>267</v>
      </c>
      <c r="O11" s="45">
        <f t="shared" si="4"/>
        <v>180872.68376081242</v>
      </c>
      <c r="P11" s="65" t="s">
        <v>265</v>
      </c>
      <c r="Q11" s="17"/>
      <c r="R11" s="18">
        <v>2030</v>
      </c>
      <c r="S11" s="15" t="s">
        <v>267</v>
      </c>
      <c r="T11" s="45">
        <f t="shared" si="1"/>
        <v>1135.5</v>
      </c>
      <c r="U11" s="17" t="s">
        <v>265</v>
      </c>
      <c r="V11" s="12">
        <f t="shared" si="5"/>
        <v>142800</v>
      </c>
      <c r="W11" s="12">
        <f t="shared" si="6"/>
        <v>475500</v>
      </c>
      <c r="X11" s="12">
        <f t="shared" si="7"/>
        <v>517200</v>
      </c>
    </row>
    <row r="12" spans="1:24" ht="14.25" x14ac:dyDescent="0.2">
      <c r="A12" s="20"/>
      <c r="B12" s="20"/>
      <c r="C12" s="69">
        <f>SUM(C5:C11)</f>
        <v>460.8</v>
      </c>
      <c r="D12" s="69">
        <f t="shared" ref="D12:E12" si="8">SUM(D5:D11)</f>
        <v>24.251999999999999</v>
      </c>
      <c r="E12" s="69">
        <f t="shared" si="8"/>
        <v>485.05200000000002</v>
      </c>
      <c r="F12" s="68"/>
      <c r="H12" s="13"/>
      <c r="I12" s="13"/>
      <c r="J12" s="133">
        <f>SUM(J5:J11)</f>
        <v>3842.8999999999996</v>
      </c>
      <c r="K12" s="133"/>
      <c r="L12" s="21"/>
      <c r="O12" s="133">
        <f>SUM(O5:O11)</f>
        <v>1261399.8359233125</v>
      </c>
      <c r="P12" s="133"/>
      <c r="Q12" s="20"/>
      <c r="T12" s="133">
        <f>SUM(T5:T11)</f>
        <v>7541.7</v>
      </c>
      <c r="U12" s="133"/>
      <c r="V12" s="13">
        <f>SUM(V5:V11)</f>
        <v>816700</v>
      </c>
      <c r="W12" s="13">
        <f t="shared" ref="W12:X12" si="9">SUM(W5:W11)</f>
        <v>3343200</v>
      </c>
      <c r="X12" s="13">
        <f t="shared" si="9"/>
        <v>3381800</v>
      </c>
    </row>
    <row r="13" spans="1:24" x14ac:dyDescent="0.2">
      <c r="C13" s="59"/>
      <c r="R13" s="12"/>
      <c r="S13" s="12"/>
      <c r="T13" s="12"/>
      <c r="U13" s="12"/>
      <c r="V13" s="134">
        <f>SUM(V12:X12)</f>
        <v>7541700</v>
      </c>
      <c r="W13" s="134"/>
      <c r="X13" s="134"/>
    </row>
    <row r="14" spans="1:24" ht="14.25" x14ac:dyDescent="0.2">
      <c r="C14" s="132"/>
      <c r="D14" s="132"/>
      <c r="E14" s="49"/>
      <c r="F14" s="49"/>
      <c r="H14" s="132" t="s">
        <v>372</v>
      </c>
      <c r="I14" s="132"/>
      <c r="J14" s="132"/>
      <c r="K14" s="132"/>
      <c r="W14" s="21">
        <f>V13/1000</f>
        <v>7541.7</v>
      </c>
    </row>
    <row r="15" spans="1:24" ht="15" x14ac:dyDescent="0.2">
      <c r="A15" s="22"/>
      <c r="B15" s="15"/>
      <c r="C15" s="140"/>
      <c r="D15" s="140"/>
      <c r="E15" s="61"/>
      <c r="F15" s="62"/>
      <c r="H15" s="22">
        <v>2023</v>
      </c>
      <c r="I15" s="15" t="s">
        <v>267</v>
      </c>
      <c r="J15" s="41"/>
    </row>
    <row r="16" spans="1:24" ht="16.5" customHeight="1" x14ac:dyDescent="0.25">
      <c r="A16" s="22"/>
      <c r="B16" s="15"/>
      <c r="C16" s="140"/>
      <c r="D16" s="140"/>
      <c r="E16" s="45"/>
      <c r="F16" s="62"/>
      <c r="H16" s="71">
        <v>2024</v>
      </c>
      <c r="I16" s="15" t="s">
        <v>267</v>
      </c>
      <c r="J16" s="72">
        <f>J25+J34+O25</f>
        <v>181156.652</v>
      </c>
      <c r="K16" s="17" t="s">
        <v>266</v>
      </c>
      <c r="L16" s="74"/>
      <c r="M16" s="74"/>
      <c r="N16" s="74"/>
      <c r="O16" s="74"/>
      <c r="P16" s="74"/>
      <c r="R16" s="125" t="s">
        <v>269</v>
      </c>
      <c r="S16" s="125"/>
      <c r="T16" s="125"/>
      <c r="U16" s="125"/>
      <c r="V16" s="125"/>
      <c r="W16" s="125"/>
    </row>
    <row r="17" spans="1:23" ht="16.5" customHeight="1" x14ac:dyDescent="0.25">
      <c r="A17" s="22"/>
      <c r="B17" s="15"/>
      <c r="C17" s="140"/>
      <c r="D17" s="140"/>
      <c r="E17" s="45"/>
      <c r="F17" s="62"/>
      <c r="H17" s="71">
        <v>2025</v>
      </c>
      <c r="I17" s="15" t="s">
        <v>267</v>
      </c>
      <c r="J17" s="72">
        <f t="shared" ref="J17:J22" si="10">J26+J35+O26</f>
        <v>188300.4</v>
      </c>
      <c r="K17" s="17" t="s">
        <v>266</v>
      </c>
      <c r="L17" s="74"/>
      <c r="M17" s="74"/>
      <c r="N17" s="74"/>
      <c r="O17" s="74"/>
      <c r="P17" s="74"/>
      <c r="R17" s="126">
        <f>C12+J12+T12</f>
        <v>11845.4</v>
      </c>
      <c r="S17" s="126"/>
      <c r="T17" s="126"/>
      <c r="U17" s="127" t="s">
        <v>265</v>
      </c>
      <c r="V17" s="127"/>
      <c r="W17" s="127"/>
    </row>
    <row r="18" spans="1:23" ht="16.5" customHeight="1" x14ac:dyDescent="0.25">
      <c r="A18" s="22"/>
      <c r="B18" s="15"/>
      <c r="C18" s="140"/>
      <c r="D18" s="140"/>
      <c r="E18" s="45"/>
      <c r="F18" s="62"/>
      <c r="H18" s="71">
        <v>2026</v>
      </c>
      <c r="I18" s="15" t="s">
        <v>267</v>
      </c>
      <c r="J18" s="72">
        <f t="shared" si="10"/>
        <v>178980.6</v>
      </c>
      <c r="K18" s="17" t="s">
        <v>266</v>
      </c>
      <c r="L18" s="74"/>
      <c r="M18" s="74"/>
      <c r="N18" s="74"/>
      <c r="O18" s="74"/>
      <c r="P18" s="74"/>
      <c r="R18" s="126"/>
      <c r="S18" s="126"/>
      <c r="T18" s="126"/>
      <c r="U18" s="127"/>
      <c r="V18" s="127"/>
      <c r="W18" s="127"/>
    </row>
    <row r="19" spans="1:23" ht="16.5" customHeight="1" x14ac:dyDescent="0.25">
      <c r="A19" s="22"/>
      <c r="B19" s="15"/>
      <c r="C19" s="140"/>
      <c r="D19" s="140"/>
      <c r="E19" s="45"/>
      <c r="F19" s="62"/>
      <c r="H19" s="71">
        <v>2027</v>
      </c>
      <c r="I19" s="15" t="s">
        <v>267</v>
      </c>
      <c r="J19" s="72">
        <f t="shared" si="10"/>
        <v>179867.09999999998</v>
      </c>
      <c r="K19" s="17" t="s">
        <v>266</v>
      </c>
      <c r="L19" s="74"/>
      <c r="M19" s="74"/>
      <c r="N19" s="74"/>
      <c r="O19" s="74"/>
      <c r="P19" s="74"/>
      <c r="R19" s="125" t="s">
        <v>380</v>
      </c>
      <c r="S19" s="125"/>
      <c r="T19" s="125"/>
      <c r="U19" s="125"/>
      <c r="V19" s="125"/>
      <c r="W19" s="125"/>
    </row>
    <row r="20" spans="1:23" ht="16.5" customHeight="1" x14ac:dyDescent="0.25">
      <c r="A20" s="22"/>
      <c r="B20" s="15"/>
      <c r="C20" s="140"/>
      <c r="D20" s="140"/>
      <c r="E20" s="45"/>
      <c r="F20" s="62"/>
      <c r="H20" s="71">
        <v>2028</v>
      </c>
      <c r="I20" s="15" t="s">
        <v>267</v>
      </c>
      <c r="J20" s="72">
        <f t="shared" si="10"/>
        <v>180758.03249999997</v>
      </c>
      <c r="K20" s="17" t="s">
        <v>266</v>
      </c>
      <c r="L20" s="74"/>
      <c r="M20" s="74"/>
      <c r="N20" s="74"/>
      <c r="O20" s="74"/>
      <c r="P20" s="74"/>
      <c r="R20" s="126">
        <f>D12</f>
        <v>24.251999999999999</v>
      </c>
      <c r="S20" s="126"/>
      <c r="T20" s="126"/>
      <c r="U20" s="127" t="s">
        <v>265</v>
      </c>
      <c r="V20" s="127"/>
      <c r="W20" s="127"/>
    </row>
    <row r="21" spans="1:23" ht="16.5" customHeight="1" x14ac:dyDescent="0.25">
      <c r="A21" s="22"/>
      <c r="B21" s="15"/>
      <c r="C21" s="140"/>
      <c r="D21" s="140"/>
      <c r="E21" s="45"/>
      <c r="F21" s="62"/>
      <c r="H21" s="71">
        <v>2029</v>
      </c>
      <c r="I21" s="15" t="s">
        <v>267</v>
      </c>
      <c r="J21" s="72">
        <f t="shared" si="10"/>
        <v>181653.41966249995</v>
      </c>
      <c r="K21" s="17" t="s">
        <v>266</v>
      </c>
      <c r="L21" s="74"/>
      <c r="M21" s="74"/>
      <c r="N21" s="74"/>
      <c r="O21" s="74"/>
      <c r="P21" s="74"/>
      <c r="R21" s="126"/>
      <c r="S21" s="126"/>
      <c r="T21" s="126"/>
      <c r="U21" s="127"/>
      <c r="V21" s="127"/>
      <c r="W21" s="127"/>
    </row>
    <row r="22" spans="1:23" ht="16.5" customHeight="1" x14ac:dyDescent="0.25">
      <c r="A22" s="22"/>
      <c r="B22" s="15"/>
      <c r="C22" s="140"/>
      <c r="D22" s="140"/>
      <c r="E22" s="45"/>
      <c r="F22" s="62"/>
      <c r="H22" s="71">
        <v>2030</v>
      </c>
      <c r="I22" s="15" t="s">
        <v>267</v>
      </c>
      <c r="J22" s="72">
        <f t="shared" si="10"/>
        <v>182553.28376081242</v>
      </c>
      <c r="K22" s="17" t="s">
        <v>265</v>
      </c>
      <c r="L22" s="74"/>
      <c r="M22" s="74"/>
      <c r="N22" s="74"/>
      <c r="O22" s="74"/>
      <c r="P22" s="74"/>
      <c r="R22" s="125" t="s">
        <v>381</v>
      </c>
      <c r="S22" s="125"/>
      <c r="T22" s="125"/>
      <c r="U22" s="125"/>
      <c r="V22" s="125"/>
      <c r="W22" s="125"/>
    </row>
    <row r="23" spans="1:23" ht="15" x14ac:dyDescent="0.25">
      <c r="C23" s="138"/>
      <c r="D23" s="139"/>
      <c r="E23" s="45"/>
      <c r="F23" s="45"/>
      <c r="H23" s="74"/>
      <c r="I23" s="74"/>
      <c r="J23" s="136">
        <f>SUM(J16:J22)</f>
        <v>1273269.4879233122</v>
      </c>
      <c r="K23" s="137"/>
      <c r="L23" s="74"/>
      <c r="M23" s="74"/>
      <c r="N23" s="74"/>
      <c r="O23" s="74"/>
      <c r="P23" s="74"/>
      <c r="R23" s="126">
        <f>O12</f>
        <v>1261399.8359233125</v>
      </c>
      <c r="S23" s="126"/>
      <c r="T23" s="126"/>
      <c r="U23" s="127" t="s">
        <v>265</v>
      </c>
      <c r="V23" s="127"/>
      <c r="W23" s="127"/>
    </row>
    <row r="24" spans="1:23" ht="15" x14ac:dyDescent="0.25">
      <c r="H24" s="123" t="s">
        <v>371</v>
      </c>
      <c r="I24" s="123"/>
      <c r="J24" s="123"/>
      <c r="K24" s="123"/>
      <c r="L24" s="74"/>
      <c r="M24" s="123" t="s">
        <v>379</v>
      </c>
      <c r="N24" s="123"/>
      <c r="O24" s="123"/>
      <c r="P24" s="123"/>
      <c r="R24" s="126"/>
      <c r="S24" s="126"/>
      <c r="T24" s="126"/>
      <c r="U24" s="127"/>
      <c r="V24" s="127"/>
      <c r="W24" s="127"/>
    </row>
    <row r="25" spans="1:23" ht="15.75" customHeight="1" x14ac:dyDescent="0.25">
      <c r="H25" s="71">
        <v>2024</v>
      </c>
      <c r="I25" s="15" t="s">
        <v>267</v>
      </c>
      <c r="J25" s="72">
        <f>C5+J5+T5</f>
        <v>2092</v>
      </c>
      <c r="K25" s="73" t="s">
        <v>266</v>
      </c>
      <c r="L25" s="74"/>
      <c r="M25" s="75">
        <v>2024</v>
      </c>
      <c r="N25" s="15" t="s">
        <v>267</v>
      </c>
      <c r="O25" s="72">
        <f>O5</f>
        <v>179040.4</v>
      </c>
      <c r="P25" s="17" t="s">
        <v>266</v>
      </c>
      <c r="R25" s="125" t="s">
        <v>382</v>
      </c>
      <c r="S25" s="125"/>
      <c r="T25" s="125"/>
      <c r="U25" s="125"/>
      <c r="V25" s="125"/>
      <c r="W25" s="125"/>
    </row>
    <row r="26" spans="1:23" ht="15.75" customHeight="1" x14ac:dyDescent="0.25">
      <c r="H26" s="71">
        <v>2025</v>
      </c>
      <c r="I26" s="15" t="s">
        <v>267</v>
      </c>
      <c r="J26" s="72">
        <f t="shared" ref="J26:J31" si="11">C6+J6+T6</f>
        <v>1350.4</v>
      </c>
      <c r="K26" s="73" t="s">
        <v>266</v>
      </c>
      <c r="L26" s="74"/>
      <c r="M26" s="75">
        <v>2025</v>
      </c>
      <c r="N26" s="15" t="s">
        <v>267</v>
      </c>
      <c r="O26" s="72">
        <f t="shared" ref="O26:O31" si="12">O6</f>
        <v>186950</v>
      </c>
      <c r="P26" s="17" t="s">
        <v>266</v>
      </c>
      <c r="R26" s="126">
        <f>R17+R20+R23</f>
        <v>1273269.4879233125</v>
      </c>
      <c r="S26" s="126"/>
      <c r="T26" s="126"/>
      <c r="U26" s="127" t="s">
        <v>265</v>
      </c>
      <c r="V26" s="127"/>
      <c r="W26" s="127"/>
    </row>
    <row r="27" spans="1:23" ht="15.75" customHeight="1" x14ac:dyDescent="0.25">
      <c r="H27" s="71">
        <v>2026</v>
      </c>
      <c r="I27" s="15" t="s">
        <v>267</v>
      </c>
      <c r="J27" s="72">
        <f t="shared" si="11"/>
        <v>1680.6</v>
      </c>
      <c r="K27" s="73" t="s">
        <v>266</v>
      </c>
      <c r="L27" s="74"/>
      <c r="M27" s="75">
        <v>2026</v>
      </c>
      <c r="N27" s="15" t="s">
        <v>267</v>
      </c>
      <c r="O27" s="72">
        <f t="shared" si="12"/>
        <v>177300</v>
      </c>
      <c r="P27" s="17" t="s">
        <v>266</v>
      </c>
      <c r="R27" s="126"/>
      <c r="S27" s="126"/>
      <c r="T27" s="126"/>
      <c r="U27" s="127"/>
      <c r="V27" s="127"/>
      <c r="W27" s="127"/>
    </row>
    <row r="28" spans="1:23" ht="15.75" customHeight="1" x14ac:dyDescent="0.25">
      <c r="H28" s="71">
        <v>2027</v>
      </c>
      <c r="I28" s="15" t="s">
        <v>267</v>
      </c>
      <c r="J28" s="72">
        <f t="shared" si="11"/>
        <v>1680.6</v>
      </c>
      <c r="K28" s="73" t="s">
        <v>266</v>
      </c>
      <c r="L28" s="74"/>
      <c r="M28" s="75">
        <v>2027</v>
      </c>
      <c r="N28" s="15" t="s">
        <v>267</v>
      </c>
      <c r="O28" s="72">
        <f t="shared" si="12"/>
        <v>178186.49999999997</v>
      </c>
      <c r="P28" s="17" t="s">
        <v>266</v>
      </c>
    </row>
    <row r="29" spans="1:23" ht="15.75" customHeight="1" x14ac:dyDescent="0.25">
      <c r="H29" s="71">
        <v>2028</v>
      </c>
      <c r="I29" s="15" t="s">
        <v>267</v>
      </c>
      <c r="J29" s="72">
        <f t="shared" si="11"/>
        <v>1680.6</v>
      </c>
      <c r="K29" s="73" t="s">
        <v>266</v>
      </c>
      <c r="L29" s="74"/>
      <c r="M29" s="75">
        <v>2028</v>
      </c>
      <c r="N29" s="15" t="s">
        <v>267</v>
      </c>
      <c r="O29" s="72">
        <f t="shared" si="12"/>
        <v>179077.43249999997</v>
      </c>
      <c r="P29" s="17" t="s">
        <v>266</v>
      </c>
    </row>
    <row r="30" spans="1:23" ht="15.75" customHeight="1" x14ac:dyDescent="0.25">
      <c r="H30" s="71">
        <v>2029</v>
      </c>
      <c r="I30" s="15" t="s">
        <v>267</v>
      </c>
      <c r="J30" s="72">
        <f t="shared" si="11"/>
        <v>1680.6</v>
      </c>
      <c r="K30" s="73" t="s">
        <v>266</v>
      </c>
      <c r="L30" s="74"/>
      <c r="M30" s="75">
        <v>2029</v>
      </c>
      <c r="N30" s="15" t="s">
        <v>267</v>
      </c>
      <c r="O30" s="72">
        <f t="shared" si="12"/>
        <v>179972.81966249994</v>
      </c>
      <c r="P30" s="17" t="s">
        <v>266</v>
      </c>
    </row>
    <row r="31" spans="1:23" ht="15.75" customHeight="1" x14ac:dyDescent="0.25">
      <c r="H31" s="71">
        <v>2030</v>
      </c>
      <c r="I31" s="15" t="s">
        <v>267</v>
      </c>
      <c r="J31" s="72">
        <f t="shared" si="11"/>
        <v>1680.6</v>
      </c>
      <c r="K31" s="73" t="s">
        <v>265</v>
      </c>
      <c r="L31" s="74"/>
      <c r="M31" s="75">
        <v>2030</v>
      </c>
      <c r="N31" s="15" t="s">
        <v>267</v>
      </c>
      <c r="O31" s="72">
        <f t="shared" si="12"/>
        <v>180872.68376081242</v>
      </c>
      <c r="P31" s="17" t="s">
        <v>265</v>
      </c>
    </row>
    <row r="32" spans="1:23" ht="15.75" customHeight="1" x14ac:dyDescent="0.25">
      <c r="H32" s="22"/>
      <c r="I32" s="15"/>
      <c r="J32" s="129">
        <f>SUM(J25:J31)</f>
        <v>11845.400000000001</v>
      </c>
      <c r="K32" s="129"/>
      <c r="L32" s="74"/>
      <c r="M32" s="74"/>
      <c r="N32" s="74"/>
      <c r="O32" s="129">
        <f>SUM(O25:O31)</f>
        <v>1261399.8359233125</v>
      </c>
      <c r="P32" s="129"/>
    </row>
    <row r="33" spans="8:16" ht="15.75" customHeight="1" x14ac:dyDescent="0.25">
      <c r="H33" s="123" t="s">
        <v>373</v>
      </c>
      <c r="I33" s="123"/>
      <c r="J33" s="123"/>
      <c r="K33" s="123"/>
      <c r="L33" s="74"/>
      <c r="M33" s="123" t="s">
        <v>383</v>
      </c>
      <c r="N33" s="123"/>
      <c r="O33" s="123"/>
      <c r="P33" s="123"/>
    </row>
    <row r="34" spans="8:16" ht="15.75" customHeight="1" x14ac:dyDescent="0.25">
      <c r="H34" s="76">
        <v>2024</v>
      </c>
      <c r="I34" s="77" t="s">
        <v>267</v>
      </c>
      <c r="J34" s="78">
        <f t="shared" ref="J34:J40" si="13">D5</f>
        <v>24.251999999999999</v>
      </c>
      <c r="K34" s="79" t="s">
        <v>266</v>
      </c>
      <c r="L34" s="80"/>
      <c r="M34" s="76">
        <v>2024</v>
      </c>
      <c r="N34" s="77" t="s">
        <v>267</v>
      </c>
      <c r="O34" s="72">
        <f>C5</f>
        <v>460.8</v>
      </c>
      <c r="P34" s="79" t="s">
        <v>266</v>
      </c>
    </row>
    <row r="35" spans="8:16" ht="15.75" customHeight="1" x14ac:dyDescent="0.25">
      <c r="H35" s="76">
        <v>2025</v>
      </c>
      <c r="I35" s="77" t="s">
        <v>267</v>
      </c>
      <c r="J35" s="78">
        <f t="shared" si="13"/>
        <v>0</v>
      </c>
      <c r="K35" s="79" t="s">
        <v>266</v>
      </c>
      <c r="L35" s="80"/>
      <c r="M35" s="76">
        <v>2025</v>
      </c>
      <c r="N35" s="77" t="s">
        <v>267</v>
      </c>
      <c r="O35" s="72">
        <f t="shared" ref="O35:O40" si="14">C6</f>
        <v>0</v>
      </c>
      <c r="P35" s="79" t="s">
        <v>266</v>
      </c>
    </row>
    <row r="36" spans="8:16" ht="15.75" customHeight="1" x14ac:dyDescent="0.25">
      <c r="H36" s="76">
        <v>2026</v>
      </c>
      <c r="I36" s="77" t="s">
        <v>267</v>
      </c>
      <c r="J36" s="72">
        <f t="shared" si="13"/>
        <v>0</v>
      </c>
      <c r="K36" s="79" t="s">
        <v>266</v>
      </c>
      <c r="L36" s="80"/>
      <c r="M36" s="76">
        <v>2026</v>
      </c>
      <c r="N36" s="77" t="s">
        <v>267</v>
      </c>
      <c r="O36" s="72">
        <f t="shared" si="14"/>
        <v>0</v>
      </c>
      <c r="P36" s="79" t="s">
        <v>266</v>
      </c>
    </row>
    <row r="37" spans="8:16" ht="15.75" customHeight="1" x14ac:dyDescent="0.25">
      <c r="H37" s="76">
        <v>2027</v>
      </c>
      <c r="I37" s="77" t="s">
        <v>267</v>
      </c>
      <c r="J37" s="72">
        <f t="shared" si="13"/>
        <v>0</v>
      </c>
      <c r="K37" s="79" t="s">
        <v>266</v>
      </c>
      <c r="L37" s="80"/>
      <c r="M37" s="76">
        <v>2027</v>
      </c>
      <c r="N37" s="77" t="s">
        <v>267</v>
      </c>
      <c r="O37" s="72">
        <f t="shared" si="14"/>
        <v>0</v>
      </c>
      <c r="P37" s="79" t="s">
        <v>266</v>
      </c>
    </row>
    <row r="38" spans="8:16" ht="15.75" customHeight="1" x14ac:dyDescent="0.25">
      <c r="H38" s="76">
        <v>2028</v>
      </c>
      <c r="I38" s="77" t="s">
        <v>267</v>
      </c>
      <c r="J38" s="72">
        <f t="shared" si="13"/>
        <v>0</v>
      </c>
      <c r="K38" s="79" t="s">
        <v>266</v>
      </c>
      <c r="L38" s="80"/>
      <c r="M38" s="76">
        <v>2028</v>
      </c>
      <c r="N38" s="77" t="s">
        <v>267</v>
      </c>
      <c r="O38" s="72">
        <f t="shared" si="14"/>
        <v>0</v>
      </c>
      <c r="P38" s="79" t="s">
        <v>266</v>
      </c>
    </row>
    <row r="39" spans="8:16" ht="15.75" customHeight="1" x14ac:dyDescent="0.25">
      <c r="H39" s="76">
        <v>2029</v>
      </c>
      <c r="I39" s="77" t="s">
        <v>267</v>
      </c>
      <c r="J39" s="72">
        <f t="shared" si="13"/>
        <v>0</v>
      </c>
      <c r="K39" s="79" t="s">
        <v>266</v>
      </c>
      <c r="L39" s="80"/>
      <c r="M39" s="76">
        <v>2029</v>
      </c>
      <c r="N39" s="77" t="s">
        <v>267</v>
      </c>
      <c r="O39" s="72">
        <f t="shared" si="14"/>
        <v>0</v>
      </c>
      <c r="P39" s="79" t="s">
        <v>266</v>
      </c>
    </row>
    <row r="40" spans="8:16" ht="15.75" customHeight="1" x14ac:dyDescent="0.25">
      <c r="H40" s="76">
        <v>2030</v>
      </c>
      <c r="I40" s="77" t="s">
        <v>267</v>
      </c>
      <c r="J40" s="72">
        <f t="shared" si="13"/>
        <v>0</v>
      </c>
      <c r="K40" s="79" t="s">
        <v>265</v>
      </c>
      <c r="L40" s="80"/>
      <c r="M40" s="76">
        <v>2030</v>
      </c>
      <c r="N40" s="77" t="s">
        <v>267</v>
      </c>
      <c r="O40" s="72">
        <f t="shared" si="14"/>
        <v>0</v>
      </c>
      <c r="P40" s="79" t="s">
        <v>265</v>
      </c>
    </row>
    <row r="41" spans="8:16" ht="15.75" customHeight="1" x14ac:dyDescent="0.25">
      <c r="H41" s="81"/>
      <c r="I41" s="77"/>
      <c r="J41" s="124">
        <f>SUM(J34:J40)</f>
        <v>24.251999999999999</v>
      </c>
      <c r="K41" s="124"/>
      <c r="L41" s="80"/>
      <c r="M41" s="81"/>
      <c r="N41" s="77"/>
      <c r="O41" s="124">
        <f>SUM(O34:O40)</f>
        <v>460.8</v>
      </c>
      <c r="P41" s="124"/>
    </row>
    <row r="42" spans="8:16" ht="15.75" customHeight="1" x14ac:dyDescent="0.25">
      <c r="H42" s="128" t="s">
        <v>378</v>
      </c>
      <c r="I42" s="128"/>
      <c r="J42" s="128"/>
      <c r="K42" s="128"/>
      <c r="L42" s="80"/>
      <c r="M42" s="80"/>
      <c r="N42" s="80"/>
      <c r="O42" s="80"/>
      <c r="P42" s="80"/>
    </row>
    <row r="43" spans="8:16" ht="15.75" customHeight="1" x14ac:dyDescent="0.25">
      <c r="H43" s="76">
        <v>2024</v>
      </c>
      <c r="I43" s="77" t="s">
        <v>267</v>
      </c>
      <c r="J43" s="72">
        <f>E5</f>
        <v>485.05200000000002</v>
      </c>
      <c r="K43" s="79" t="s">
        <v>266</v>
      </c>
      <c r="L43" s="80"/>
      <c r="M43" s="80"/>
      <c r="N43" s="80"/>
      <c r="O43" s="80"/>
      <c r="P43" s="80"/>
    </row>
    <row r="44" spans="8:16" ht="15.75" customHeight="1" x14ac:dyDescent="0.25">
      <c r="H44" s="76">
        <v>2025</v>
      </c>
      <c r="I44" s="77" t="s">
        <v>267</v>
      </c>
      <c r="J44" s="72">
        <f t="shared" ref="J44:J49" si="15">E6</f>
        <v>0</v>
      </c>
      <c r="K44" s="79" t="s">
        <v>266</v>
      </c>
      <c r="L44" s="80"/>
      <c r="M44" s="80"/>
      <c r="N44" s="80"/>
      <c r="O44" s="80"/>
      <c r="P44" s="80"/>
    </row>
    <row r="45" spans="8:16" ht="15.75" customHeight="1" x14ac:dyDescent="0.25">
      <c r="H45" s="76">
        <v>2026</v>
      </c>
      <c r="I45" s="77" t="s">
        <v>267</v>
      </c>
      <c r="J45" s="72">
        <f t="shared" si="15"/>
        <v>0</v>
      </c>
      <c r="K45" s="79" t="s">
        <v>266</v>
      </c>
      <c r="L45" s="80"/>
      <c r="M45" s="80"/>
      <c r="N45" s="80"/>
      <c r="O45" s="80"/>
      <c r="P45" s="80"/>
    </row>
    <row r="46" spans="8:16" ht="15.75" customHeight="1" x14ac:dyDescent="0.25">
      <c r="H46" s="76">
        <v>2027</v>
      </c>
      <c r="I46" s="77" t="s">
        <v>267</v>
      </c>
      <c r="J46" s="72">
        <f t="shared" si="15"/>
        <v>0</v>
      </c>
      <c r="K46" s="79" t="s">
        <v>266</v>
      </c>
      <c r="L46" s="80"/>
      <c r="M46" s="80"/>
      <c r="N46" s="80"/>
      <c r="O46" s="80"/>
      <c r="P46" s="80"/>
    </row>
    <row r="47" spans="8:16" ht="15.75" customHeight="1" x14ac:dyDescent="0.25">
      <c r="H47" s="76">
        <v>2028</v>
      </c>
      <c r="I47" s="77" t="s">
        <v>267</v>
      </c>
      <c r="J47" s="72">
        <f t="shared" si="15"/>
        <v>0</v>
      </c>
      <c r="K47" s="79" t="s">
        <v>266</v>
      </c>
      <c r="L47" s="80"/>
      <c r="M47" s="80"/>
      <c r="N47" s="80"/>
      <c r="O47" s="80"/>
      <c r="P47" s="80"/>
    </row>
    <row r="48" spans="8:16" ht="15.75" customHeight="1" x14ac:dyDescent="0.25">
      <c r="H48" s="76">
        <v>2029</v>
      </c>
      <c r="I48" s="77" t="s">
        <v>267</v>
      </c>
      <c r="J48" s="72">
        <f t="shared" si="15"/>
        <v>0</v>
      </c>
      <c r="K48" s="79" t="s">
        <v>266</v>
      </c>
      <c r="L48" s="80"/>
      <c r="M48" s="80"/>
      <c r="N48" s="80"/>
      <c r="O48" s="80"/>
      <c r="P48" s="80"/>
    </row>
    <row r="49" spans="8:16" ht="15.75" customHeight="1" x14ac:dyDescent="0.25">
      <c r="H49" s="76">
        <v>2030</v>
      </c>
      <c r="I49" s="77" t="s">
        <v>267</v>
      </c>
      <c r="J49" s="72">
        <f t="shared" si="15"/>
        <v>0</v>
      </c>
      <c r="K49" s="79" t="s">
        <v>265</v>
      </c>
      <c r="L49" s="80"/>
      <c r="M49" s="80"/>
      <c r="N49" s="80"/>
      <c r="O49" s="80"/>
      <c r="P49" s="80"/>
    </row>
    <row r="50" spans="8:16" ht="15.75" customHeight="1" x14ac:dyDescent="0.25">
      <c r="H50" s="74"/>
      <c r="I50" s="74"/>
      <c r="J50" s="129">
        <f>SUM(J43:J49)</f>
        <v>485.05200000000002</v>
      </c>
      <c r="K50" s="129"/>
      <c r="L50" s="74"/>
      <c r="M50" s="74"/>
      <c r="N50" s="74"/>
      <c r="O50" s="74"/>
      <c r="P50" s="74"/>
    </row>
  </sheetData>
  <mergeCells count="46">
    <mergeCell ref="C16:D16"/>
    <mergeCell ref="C15:D15"/>
    <mergeCell ref="C17:D17"/>
    <mergeCell ref="C18:D18"/>
    <mergeCell ref="C19:D19"/>
    <mergeCell ref="J23:K23"/>
    <mergeCell ref="C23:D23"/>
    <mergeCell ref="H24:K24"/>
    <mergeCell ref="C20:D20"/>
    <mergeCell ref="C21:D21"/>
    <mergeCell ref="C22:D22"/>
    <mergeCell ref="M1:P1"/>
    <mergeCell ref="H1:K1"/>
    <mergeCell ref="A1:F1"/>
    <mergeCell ref="V1:X1"/>
    <mergeCell ref="R17:T18"/>
    <mergeCell ref="T12:U12"/>
    <mergeCell ref="R1:U1"/>
    <mergeCell ref="U17:W18"/>
    <mergeCell ref="V13:X13"/>
    <mergeCell ref="H2:K2"/>
    <mergeCell ref="M2:P2"/>
    <mergeCell ref="O12:P12"/>
    <mergeCell ref="J12:K12"/>
    <mergeCell ref="A2:F2"/>
    <mergeCell ref="H14:K14"/>
    <mergeCell ref="C14:D14"/>
    <mergeCell ref="H42:K42"/>
    <mergeCell ref="M33:P33"/>
    <mergeCell ref="J32:K32"/>
    <mergeCell ref="J41:K41"/>
    <mergeCell ref="J50:K50"/>
    <mergeCell ref="O32:P32"/>
    <mergeCell ref="H33:K33"/>
    <mergeCell ref="M24:P24"/>
    <mergeCell ref="O41:P41"/>
    <mergeCell ref="R16:W16"/>
    <mergeCell ref="R19:W19"/>
    <mergeCell ref="R20:T21"/>
    <mergeCell ref="U20:W21"/>
    <mergeCell ref="R22:W22"/>
    <mergeCell ref="R23:T24"/>
    <mergeCell ref="U23:W24"/>
    <mergeCell ref="R25:W25"/>
    <mergeCell ref="R26:T27"/>
    <mergeCell ref="U26:W27"/>
  </mergeCell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25"/>
  <sheetViews>
    <sheetView view="pageBreakPreview" topLeftCell="C1" zoomScale="55" zoomScaleNormal="55" zoomScaleSheetLayoutView="55" workbookViewId="0">
      <pane ySplit="3" topLeftCell="A19" activePane="bottomLeft" state="frozen"/>
      <selection pane="bottomLeft" activeCell="P23" sqref="P23"/>
    </sheetView>
  </sheetViews>
  <sheetFormatPr defaultRowHeight="12.75" x14ac:dyDescent="0.2"/>
  <cols>
    <col min="1" max="1" width="52.6640625" style="39" customWidth="1"/>
    <col min="2" max="2" width="43.1640625" style="39" customWidth="1"/>
    <col min="3" max="3" width="56.33203125" style="39" customWidth="1"/>
    <col min="4" max="4" width="17.83203125" style="39" customWidth="1"/>
    <col min="5" max="5" width="15.1640625" style="39" customWidth="1"/>
    <col min="6" max="6" width="42.5" style="39" customWidth="1"/>
    <col min="7" max="7" width="11.6640625" style="39" customWidth="1"/>
    <col min="8" max="9" width="10.1640625" style="39" customWidth="1"/>
    <col min="10" max="10" width="11" style="39" customWidth="1"/>
    <col min="11" max="15" width="10.1640625" style="39" customWidth="1"/>
    <col min="16" max="16" width="19.6640625" style="39" customWidth="1"/>
    <col min="17" max="17" width="13.33203125" style="39" bestFit="1" customWidth="1"/>
    <col min="18" max="18" width="11.33203125" style="39" bestFit="1" customWidth="1"/>
    <col min="19" max="19" width="13" style="39" bestFit="1" customWidth="1"/>
    <col min="20" max="20" width="11.33203125" style="39" bestFit="1" customWidth="1"/>
    <col min="21" max="21" width="10.83203125" style="39" customWidth="1"/>
    <col min="22" max="25" width="11.83203125" style="39" customWidth="1"/>
    <col min="26" max="16384" width="9.33203125" style="39"/>
  </cols>
  <sheetData>
    <row r="1" spans="1:25" ht="23.25" customHeight="1" x14ac:dyDescent="0.2">
      <c r="A1" s="103" t="s">
        <v>0</v>
      </c>
      <c r="B1" s="103" t="s">
        <v>1</v>
      </c>
      <c r="C1" s="103" t="s">
        <v>2</v>
      </c>
      <c r="D1" s="103" t="s">
        <v>3</v>
      </c>
      <c r="E1" s="103" t="s">
        <v>4</v>
      </c>
      <c r="F1" s="103" t="s">
        <v>5</v>
      </c>
      <c r="G1" s="103" t="s">
        <v>237</v>
      </c>
      <c r="H1" s="103">
        <v>2023</v>
      </c>
      <c r="I1" s="103">
        <v>2024</v>
      </c>
      <c r="J1" s="103">
        <v>2025</v>
      </c>
      <c r="K1" s="103">
        <v>2026</v>
      </c>
      <c r="L1" s="103">
        <v>2027</v>
      </c>
      <c r="M1" s="103">
        <v>2028</v>
      </c>
      <c r="N1" s="103">
        <v>2029</v>
      </c>
      <c r="O1" s="103">
        <v>2030</v>
      </c>
      <c r="P1" s="103" t="s">
        <v>6</v>
      </c>
      <c r="Q1" s="103" t="s">
        <v>7</v>
      </c>
      <c r="R1" s="103"/>
      <c r="S1" s="103"/>
      <c r="T1" s="103"/>
      <c r="U1" s="103"/>
      <c r="V1" s="103"/>
      <c r="W1" s="103"/>
      <c r="X1" s="103"/>
      <c r="Y1" s="103"/>
    </row>
    <row r="2" spans="1:25" ht="34.5" customHeight="1" x14ac:dyDescent="0.2">
      <c r="A2" s="103"/>
      <c r="B2" s="103"/>
      <c r="C2" s="103"/>
      <c r="D2" s="103"/>
      <c r="E2" s="103"/>
      <c r="F2" s="103"/>
      <c r="G2" s="103"/>
      <c r="H2" s="103"/>
      <c r="I2" s="103"/>
      <c r="J2" s="103"/>
      <c r="K2" s="103"/>
      <c r="L2" s="103"/>
      <c r="M2" s="103"/>
      <c r="N2" s="103"/>
      <c r="O2" s="103"/>
      <c r="P2" s="103"/>
      <c r="Q2" s="103" t="s">
        <v>286</v>
      </c>
      <c r="R2" s="103" t="s">
        <v>285</v>
      </c>
      <c r="S2" s="103">
        <v>2024</v>
      </c>
      <c r="T2" s="103">
        <v>2025</v>
      </c>
      <c r="U2" s="103">
        <v>2026</v>
      </c>
      <c r="V2" s="103">
        <v>2027</v>
      </c>
      <c r="W2" s="103">
        <v>2028</v>
      </c>
      <c r="X2" s="103">
        <v>2029</v>
      </c>
      <c r="Y2" s="103">
        <v>2030</v>
      </c>
    </row>
    <row r="3" spans="1:25" ht="31.5" customHeight="1" x14ac:dyDescent="0.2">
      <c r="A3" s="103"/>
      <c r="B3" s="103"/>
      <c r="C3" s="103"/>
      <c r="D3" s="103"/>
      <c r="E3" s="103"/>
      <c r="F3" s="103"/>
      <c r="G3" s="103"/>
      <c r="H3" s="46" t="s">
        <v>9</v>
      </c>
      <c r="I3" s="46" t="s">
        <v>8</v>
      </c>
      <c r="J3" s="46" t="s">
        <v>8</v>
      </c>
      <c r="K3" s="46" t="s">
        <v>8</v>
      </c>
      <c r="L3" s="46" t="s">
        <v>8</v>
      </c>
      <c r="M3" s="46" t="s">
        <v>8</v>
      </c>
      <c r="N3" s="46" t="s">
        <v>8</v>
      </c>
      <c r="O3" s="46" t="s">
        <v>8</v>
      </c>
      <c r="P3" s="103"/>
      <c r="Q3" s="103"/>
      <c r="R3" s="103"/>
      <c r="S3" s="103"/>
      <c r="T3" s="103"/>
      <c r="U3" s="103"/>
      <c r="V3" s="103"/>
      <c r="W3" s="103"/>
      <c r="X3" s="103"/>
      <c r="Y3" s="103"/>
    </row>
    <row r="4" spans="1:25" ht="15" customHeight="1" x14ac:dyDescent="0.2">
      <c r="A4" s="103" t="s">
        <v>235</v>
      </c>
      <c r="B4" s="103"/>
      <c r="C4" s="103"/>
      <c r="D4" s="103"/>
      <c r="E4" s="103"/>
      <c r="F4" s="103"/>
      <c r="G4" s="103"/>
      <c r="H4" s="103"/>
      <c r="I4" s="103"/>
      <c r="J4" s="103"/>
      <c r="K4" s="103"/>
      <c r="L4" s="103"/>
      <c r="M4" s="103"/>
      <c r="N4" s="103"/>
      <c r="O4" s="103"/>
      <c r="P4" s="103"/>
      <c r="Q4" s="103"/>
      <c r="R4" s="103"/>
      <c r="S4" s="103"/>
      <c r="T4" s="103"/>
      <c r="U4" s="103"/>
      <c r="V4" s="103"/>
      <c r="W4" s="103"/>
      <c r="X4" s="103"/>
      <c r="Y4" s="103"/>
    </row>
    <row r="5" spans="1:25" ht="15" customHeight="1" x14ac:dyDescent="0.2">
      <c r="A5" s="103" t="s">
        <v>281</v>
      </c>
      <c r="B5" s="103" t="s">
        <v>280</v>
      </c>
      <c r="C5" s="103" t="s">
        <v>10</v>
      </c>
      <c r="D5" s="103"/>
      <c r="E5" s="103"/>
      <c r="F5" s="103"/>
      <c r="G5" s="103"/>
      <c r="H5" s="103"/>
      <c r="I5" s="103"/>
      <c r="J5" s="103"/>
      <c r="K5" s="103"/>
      <c r="L5" s="103"/>
      <c r="M5" s="103"/>
      <c r="N5" s="103"/>
      <c r="O5" s="103"/>
      <c r="P5" s="46" t="s">
        <v>11</v>
      </c>
      <c r="Q5" s="3">
        <f>SUM(S5:Y5)</f>
        <v>1273435.2780269964</v>
      </c>
      <c r="R5" s="4">
        <f>SUM(R6:R9)</f>
        <v>334599.98200000002</v>
      </c>
      <c r="S5" s="3">
        <f>SUM(S6:S9)</f>
        <v>181156.65263</v>
      </c>
      <c r="T5" s="3">
        <f>SUM(T6:T9)</f>
        <v>188466.18947368421</v>
      </c>
      <c r="U5" s="3">
        <f t="shared" ref="U5:Y5" si="0">SUM(U6:U9)</f>
        <v>178980.6</v>
      </c>
      <c r="V5" s="3">
        <f>SUM(V6:V9)</f>
        <v>179867.09999999998</v>
      </c>
      <c r="W5" s="3">
        <f t="shared" si="0"/>
        <v>180758.03249999997</v>
      </c>
      <c r="X5" s="3">
        <f t="shared" si="0"/>
        <v>181653.41966249995</v>
      </c>
      <c r="Y5" s="3">
        <f t="shared" si="0"/>
        <v>182553.28376081242</v>
      </c>
    </row>
    <row r="6" spans="1:25" ht="30.75" customHeight="1" x14ac:dyDescent="0.2">
      <c r="A6" s="103"/>
      <c r="B6" s="103"/>
      <c r="C6" s="103"/>
      <c r="D6" s="103"/>
      <c r="E6" s="103"/>
      <c r="F6" s="103"/>
      <c r="G6" s="103"/>
      <c r="H6" s="103"/>
      <c r="I6" s="103"/>
      <c r="J6" s="103"/>
      <c r="K6" s="103"/>
      <c r="L6" s="103"/>
      <c r="M6" s="103"/>
      <c r="N6" s="103"/>
      <c r="O6" s="103"/>
      <c r="P6" s="46" t="s">
        <v>12</v>
      </c>
      <c r="Q6" s="3">
        <f t="shared" ref="Q6:Q9" si="1">SUM(S6:Y6)</f>
        <v>0</v>
      </c>
      <c r="R6" s="5"/>
      <c r="S6" s="5"/>
      <c r="T6" s="5"/>
      <c r="U6" s="5"/>
      <c r="V6" s="5"/>
      <c r="W6" s="5"/>
      <c r="X6" s="5"/>
      <c r="Y6" s="5"/>
    </row>
    <row r="7" spans="1:25" ht="30.75" customHeight="1" x14ac:dyDescent="0.2">
      <c r="A7" s="103"/>
      <c r="B7" s="103"/>
      <c r="C7" s="103"/>
      <c r="D7" s="103"/>
      <c r="E7" s="103"/>
      <c r="F7" s="103"/>
      <c r="G7" s="103"/>
      <c r="H7" s="103"/>
      <c r="I7" s="103"/>
      <c r="J7" s="103"/>
      <c r="K7" s="103"/>
      <c r="L7" s="103"/>
      <c r="M7" s="103"/>
      <c r="N7" s="103"/>
      <c r="O7" s="103"/>
      <c r="P7" s="46" t="s">
        <v>13</v>
      </c>
      <c r="Q7" s="3">
        <f>SUM(S7:Y7)</f>
        <v>12002.900000000001</v>
      </c>
      <c r="R7" s="5">
        <f>R32+R101+R106+R115</f>
        <v>1509.982</v>
      </c>
      <c r="S7" s="5">
        <f t="shared" ref="S7:Y7" si="2">S32+S101+S106+S115</f>
        <v>2092</v>
      </c>
      <c r="T7" s="5">
        <f t="shared" si="2"/>
        <v>1507.9</v>
      </c>
      <c r="U7" s="5">
        <f t="shared" si="2"/>
        <v>1680.6</v>
      </c>
      <c r="V7" s="5">
        <f t="shared" si="2"/>
        <v>1680.6</v>
      </c>
      <c r="W7" s="5">
        <f t="shared" si="2"/>
        <v>1680.6</v>
      </c>
      <c r="X7" s="5">
        <f t="shared" si="2"/>
        <v>1680.6</v>
      </c>
      <c r="Y7" s="5">
        <f t="shared" si="2"/>
        <v>1680.6</v>
      </c>
    </row>
    <row r="8" spans="1:25" ht="30.75" customHeight="1" x14ac:dyDescent="0.2">
      <c r="A8" s="103"/>
      <c r="B8" s="103"/>
      <c r="C8" s="103"/>
      <c r="D8" s="103"/>
      <c r="E8" s="103"/>
      <c r="F8" s="103"/>
      <c r="G8" s="103"/>
      <c r="H8" s="103"/>
      <c r="I8" s="103"/>
      <c r="J8" s="103"/>
      <c r="K8" s="103"/>
      <c r="L8" s="103"/>
      <c r="M8" s="103"/>
      <c r="N8" s="103"/>
      <c r="O8" s="103"/>
      <c r="P8" s="46" t="s">
        <v>287</v>
      </c>
      <c r="Q8" s="3">
        <f t="shared" si="1"/>
        <v>32.542103684210524</v>
      </c>
      <c r="R8" s="5">
        <f>R33+R102+R107</f>
        <v>0</v>
      </c>
      <c r="S8" s="5">
        <f t="shared" ref="S8:Y8" si="3">S33+S102+S107</f>
        <v>24.25263</v>
      </c>
      <c r="T8" s="5">
        <f t="shared" si="3"/>
        <v>8.2894736842105257</v>
      </c>
      <c r="U8" s="5">
        <f t="shared" si="3"/>
        <v>0</v>
      </c>
      <c r="V8" s="5">
        <f t="shared" si="3"/>
        <v>0</v>
      </c>
      <c r="W8" s="5">
        <f t="shared" si="3"/>
        <v>0</v>
      </c>
      <c r="X8" s="5">
        <f t="shared" si="3"/>
        <v>0</v>
      </c>
      <c r="Y8" s="5">
        <f t="shared" si="3"/>
        <v>0</v>
      </c>
    </row>
    <row r="9" spans="1:25" ht="30.75" customHeight="1" x14ac:dyDescent="0.2">
      <c r="A9" s="103"/>
      <c r="B9" s="103"/>
      <c r="C9" s="103"/>
      <c r="D9" s="103"/>
      <c r="E9" s="103"/>
      <c r="F9" s="103"/>
      <c r="G9" s="103"/>
      <c r="H9" s="103"/>
      <c r="I9" s="103"/>
      <c r="J9" s="103"/>
      <c r="K9" s="103"/>
      <c r="L9" s="103"/>
      <c r="M9" s="103"/>
      <c r="N9" s="103"/>
      <c r="O9" s="103"/>
      <c r="P9" s="46" t="s">
        <v>14</v>
      </c>
      <c r="Q9" s="3">
        <f t="shared" si="1"/>
        <v>1261399.8359233125</v>
      </c>
      <c r="R9" s="5">
        <f t="shared" ref="R9:Y9" si="4">R34+R103+R108+R117</f>
        <v>333090</v>
      </c>
      <c r="S9" s="5">
        <f t="shared" si="4"/>
        <v>179040.4</v>
      </c>
      <c r="T9" s="5">
        <f t="shared" si="4"/>
        <v>186950</v>
      </c>
      <c r="U9" s="5">
        <f t="shared" si="4"/>
        <v>177300</v>
      </c>
      <c r="V9" s="5">
        <f t="shared" si="4"/>
        <v>178186.49999999997</v>
      </c>
      <c r="W9" s="5">
        <f t="shared" si="4"/>
        <v>179077.43249999997</v>
      </c>
      <c r="X9" s="5">
        <f t="shared" si="4"/>
        <v>179972.81966249994</v>
      </c>
      <c r="Y9" s="5">
        <f t="shared" si="4"/>
        <v>180872.68376081242</v>
      </c>
    </row>
    <row r="10" spans="1:25" ht="47.25" customHeight="1" x14ac:dyDescent="0.2">
      <c r="A10" s="103"/>
      <c r="B10" s="103"/>
      <c r="C10" s="103"/>
      <c r="D10" s="122" t="s">
        <v>234</v>
      </c>
      <c r="E10" s="103" t="s">
        <v>257</v>
      </c>
      <c r="F10" s="46" t="s">
        <v>18</v>
      </c>
      <c r="G10" s="46" t="s">
        <v>19</v>
      </c>
      <c r="H10" s="60">
        <v>112.58037238463845</v>
      </c>
      <c r="I10" s="60">
        <v>102.5162936783456</v>
      </c>
      <c r="J10" s="60">
        <v>101.15132178331767</v>
      </c>
      <c r="K10" s="60">
        <v>100.56798826878786</v>
      </c>
      <c r="L10" s="60">
        <v>100.12486044693519</v>
      </c>
      <c r="M10" s="60">
        <v>100.12555935556328</v>
      </c>
      <c r="N10" s="60">
        <v>100.12626361727752</v>
      </c>
      <c r="O10" s="60">
        <v>100.12697326484184</v>
      </c>
      <c r="P10" s="104"/>
      <c r="Q10" s="104"/>
      <c r="R10" s="104"/>
      <c r="S10" s="104"/>
      <c r="T10" s="104"/>
      <c r="U10" s="104"/>
      <c r="V10" s="104"/>
      <c r="W10" s="104"/>
      <c r="X10" s="104"/>
      <c r="Y10" s="104"/>
    </row>
    <row r="11" spans="1:25" ht="42" customHeight="1" x14ac:dyDescent="0.2">
      <c r="A11" s="103"/>
      <c r="B11" s="103"/>
      <c r="C11" s="103"/>
      <c r="D11" s="122"/>
      <c r="E11" s="103"/>
      <c r="F11" s="46" t="s">
        <v>20</v>
      </c>
      <c r="G11" s="46" t="s">
        <v>21</v>
      </c>
      <c r="H11" s="60">
        <v>120.88461870961558</v>
      </c>
      <c r="I11" s="60">
        <v>122.97090520625183</v>
      </c>
      <c r="J11" s="60">
        <v>123.27904149057306</v>
      </c>
      <c r="K11" s="60">
        <v>123.59142713378834</v>
      </c>
      <c r="L11" s="60">
        <v>123.12444722809259</v>
      </c>
      <c r="M11" s="60">
        <v>123.27904149057306</v>
      </c>
      <c r="N11" s="60">
        <v>123.43469806770413</v>
      </c>
      <c r="O11" s="60">
        <v>123.59142713378834</v>
      </c>
      <c r="P11" s="104"/>
      <c r="Q11" s="104"/>
      <c r="R11" s="104"/>
      <c r="S11" s="104"/>
      <c r="T11" s="104"/>
      <c r="U11" s="104"/>
      <c r="V11" s="104"/>
      <c r="W11" s="104"/>
      <c r="X11" s="104"/>
      <c r="Y11" s="104"/>
    </row>
    <row r="12" spans="1:25" ht="44.25" customHeight="1" x14ac:dyDescent="0.2">
      <c r="A12" s="103"/>
      <c r="B12" s="103"/>
      <c r="C12" s="103"/>
      <c r="D12" s="122"/>
      <c r="E12" s="103"/>
      <c r="F12" s="46" t="s">
        <v>22</v>
      </c>
      <c r="G12" s="46" t="s">
        <v>19</v>
      </c>
      <c r="H12" s="60">
        <v>117.10258340746742</v>
      </c>
      <c r="I12" s="60">
        <v>101.00046930760638</v>
      </c>
      <c r="J12" s="60">
        <v>100.22595155506579</v>
      </c>
      <c r="K12" s="60">
        <v>100.36245499847001</v>
      </c>
      <c r="L12" s="60">
        <v>100.13506518771618</v>
      </c>
      <c r="M12" s="60">
        <v>100.13600242629066</v>
      </c>
      <c r="N12" s="60">
        <v>100.13694655898395</v>
      </c>
      <c r="O12" s="60">
        <v>100.13789762016536</v>
      </c>
      <c r="P12" s="104"/>
      <c r="Q12" s="104"/>
      <c r="R12" s="104"/>
      <c r="S12" s="104"/>
      <c r="T12" s="104"/>
      <c r="U12" s="104"/>
      <c r="V12" s="104"/>
      <c r="W12" s="104"/>
      <c r="X12" s="104"/>
      <c r="Y12" s="104"/>
    </row>
    <row r="13" spans="1:25" ht="44.25" customHeight="1" x14ac:dyDescent="0.2">
      <c r="A13" s="103"/>
      <c r="B13" s="103"/>
      <c r="C13" s="103"/>
      <c r="D13" s="122"/>
      <c r="E13" s="103"/>
      <c r="F13" s="46" t="s">
        <v>22</v>
      </c>
      <c r="G13" s="46" t="s">
        <v>21</v>
      </c>
      <c r="H13" s="60">
        <v>123.55587943290425</v>
      </c>
      <c r="I13" s="60">
        <v>124.79201808437361</v>
      </c>
      <c r="J13" s="60">
        <v>125.07398758983324</v>
      </c>
      <c r="K13" s="60">
        <v>125.52732450963835</v>
      </c>
      <c r="L13" s="60">
        <v>125.6968682261224</v>
      </c>
      <c r="M13" s="60">
        <v>125.86781901668131</v>
      </c>
      <c r="N13" s="60">
        <v>126.04019066369281</v>
      </c>
      <c r="O13" s="60">
        <v>126.21399708706993</v>
      </c>
      <c r="P13" s="104"/>
      <c r="Q13" s="104"/>
      <c r="R13" s="104"/>
      <c r="S13" s="104"/>
      <c r="T13" s="104"/>
      <c r="U13" s="104"/>
      <c r="V13" s="104"/>
      <c r="W13" s="104"/>
      <c r="X13" s="104"/>
      <c r="Y13" s="104"/>
    </row>
    <row r="14" spans="1:25" ht="46.5" customHeight="1" x14ac:dyDescent="0.2">
      <c r="A14" s="103"/>
      <c r="B14" s="103"/>
      <c r="C14" s="103"/>
      <c r="D14" s="122"/>
      <c r="E14" s="103"/>
      <c r="F14" s="46" t="s">
        <v>23</v>
      </c>
      <c r="G14" s="46" t="s">
        <v>19</v>
      </c>
      <c r="H14" s="60">
        <v>100.97312297410623</v>
      </c>
      <c r="I14" s="60">
        <v>107.02849080759327</v>
      </c>
      <c r="J14" s="60">
        <v>103.75075517126406</v>
      </c>
      <c r="K14" s="60">
        <v>101.12573139180519</v>
      </c>
      <c r="L14" s="60">
        <v>100.0973774765767</v>
      </c>
      <c r="M14" s="60">
        <v>100.09742393591803</v>
      </c>
      <c r="N14" s="60">
        <v>100.09747085143795</v>
      </c>
      <c r="O14" s="60">
        <v>100.09751822704824</v>
      </c>
      <c r="P14" s="104"/>
      <c r="Q14" s="104"/>
      <c r="R14" s="104"/>
      <c r="S14" s="104"/>
      <c r="T14" s="104"/>
      <c r="U14" s="104"/>
      <c r="V14" s="104"/>
      <c r="W14" s="104"/>
      <c r="X14" s="104"/>
      <c r="Y14" s="104"/>
    </row>
    <row r="15" spans="1:25" ht="46.5" customHeight="1" x14ac:dyDescent="0.2">
      <c r="A15" s="103"/>
      <c r="B15" s="103"/>
      <c r="C15" s="103"/>
      <c r="D15" s="122"/>
      <c r="E15" s="103"/>
      <c r="F15" s="46" t="s">
        <v>23</v>
      </c>
      <c r="G15" s="46" t="s">
        <v>21</v>
      </c>
      <c r="H15" s="60">
        <v>103.81507388880038</v>
      </c>
      <c r="I15" s="60">
        <v>111.11170681397087</v>
      </c>
      <c r="J15" s="60">
        <v>115.27923490317565</v>
      </c>
      <c r="K15" s="60">
        <v>116.57696943871355</v>
      </c>
      <c r="L15" s="60">
        <v>116.69048914982254</v>
      </c>
      <c r="M15" s="60">
        <v>116.80417361719431</v>
      </c>
      <c r="N15" s="60">
        <v>116.91802363973403</v>
      </c>
      <c r="O15" s="60">
        <v>117.03204002348733</v>
      </c>
      <c r="P15" s="104"/>
      <c r="Q15" s="104"/>
      <c r="R15" s="104"/>
      <c r="S15" s="104"/>
      <c r="T15" s="104"/>
      <c r="U15" s="104"/>
      <c r="V15" s="104"/>
      <c r="W15" s="104"/>
      <c r="X15" s="104"/>
      <c r="Y15" s="104"/>
    </row>
    <row r="16" spans="1:25" ht="45.75" customHeight="1" x14ac:dyDescent="0.2">
      <c r="A16" s="103"/>
      <c r="B16" s="103"/>
      <c r="C16" s="103"/>
      <c r="D16" s="122"/>
      <c r="E16" s="103"/>
      <c r="F16" s="46" t="s">
        <v>24</v>
      </c>
      <c r="G16" s="46" t="s">
        <v>19</v>
      </c>
      <c r="H16" s="60">
        <v>132</v>
      </c>
      <c r="I16" s="60">
        <v>100.8</v>
      </c>
      <c r="J16" s="60">
        <v>100.8</v>
      </c>
      <c r="K16" s="60">
        <v>100.8</v>
      </c>
      <c r="L16" s="60">
        <v>100.8</v>
      </c>
      <c r="M16" s="60">
        <v>100.8</v>
      </c>
      <c r="N16" s="60">
        <v>100.8</v>
      </c>
      <c r="O16" s="60">
        <v>100.8</v>
      </c>
      <c r="P16" s="104"/>
      <c r="Q16" s="104"/>
      <c r="R16" s="104"/>
      <c r="S16" s="104"/>
      <c r="T16" s="104"/>
      <c r="U16" s="104"/>
      <c r="V16" s="104"/>
      <c r="W16" s="104"/>
      <c r="X16" s="104"/>
      <c r="Y16" s="104"/>
    </row>
    <row r="17" spans="1:25" ht="43.5" customHeight="1" x14ac:dyDescent="0.2">
      <c r="A17" s="103"/>
      <c r="B17" s="103"/>
      <c r="C17" s="103"/>
      <c r="D17" s="122"/>
      <c r="E17" s="103"/>
      <c r="F17" s="46" t="s">
        <v>25</v>
      </c>
      <c r="G17" s="46" t="s">
        <v>21</v>
      </c>
      <c r="H17" s="60">
        <v>132</v>
      </c>
      <c r="I17" s="60">
        <v>100.8</v>
      </c>
      <c r="J17" s="60">
        <v>100.8</v>
      </c>
      <c r="K17" s="60">
        <v>100.8</v>
      </c>
      <c r="L17" s="60">
        <v>100.8</v>
      </c>
      <c r="M17" s="60">
        <v>100.8</v>
      </c>
      <c r="N17" s="60">
        <v>100.8</v>
      </c>
      <c r="O17" s="60">
        <v>100.8</v>
      </c>
      <c r="P17" s="104"/>
      <c r="Q17" s="104"/>
      <c r="R17" s="104"/>
      <c r="S17" s="104"/>
      <c r="T17" s="104"/>
      <c r="U17" s="104"/>
      <c r="V17" s="104"/>
      <c r="W17" s="104"/>
      <c r="X17" s="104"/>
      <c r="Y17" s="104"/>
    </row>
    <row r="18" spans="1:25" ht="39.75" customHeight="1" x14ac:dyDescent="0.2">
      <c r="A18" s="103"/>
      <c r="B18" s="103"/>
      <c r="C18" s="103"/>
      <c r="D18" s="122"/>
      <c r="E18" s="103"/>
      <c r="F18" s="46" t="s">
        <v>26</v>
      </c>
      <c r="G18" s="46" t="s">
        <v>19</v>
      </c>
      <c r="H18" s="60"/>
      <c r="I18" s="60"/>
      <c r="J18" s="60"/>
      <c r="K18" s="60"/>
      <c r="L18" s="60"/>
      <c r="M18" s="60"/>
      <c r="N18" s="60"/>
      <c r="O18" s="60"/>
      <c r="P18" s="104"/>
      <c r="Q18" s="104"/>
      <c r="R18" s="104"/>
      <c r="S18" s="104"/>
      <c r="T18" s="104"/>
      <c r="U18" s="104"/>
      <c r="V18" s="104"/>
      <c r="W18" s="104"/>
      <c r="X18" s="104"/>
      <c r="Y18" s="104"/>
    </row>
    <row r="19" spans="1:25" ht="52.5" customHeight="1" x14ac:dyDescent="0.2">
      <c r="A19" s="103"/>
      <c r="B19" s="103"/>
      <c r="C19" s="103"/>
      <c r="D19" s="122"/>
      <c r="E19" s="103"/>
      <c r="F19" s="46" t="s">
        <v>27</v>
      </c>
      <c r="G19" s="46" t="s">
        <v>19</v>
      </c>
      <c r="H19" s="60">
        <v>136.75661195387187</v>
      </c>
      <c r="I19" s="60">
        <v>71.389592501371553</v>
      </c>
      <c r="J19" s="60">
        <v>105.99719991007011</v>
      </c>
      <c r="K19" s="60">
        <v>98.508038275205479</v>
      </c>
      <c r="L19" s="60">
        <v>101</v>
      </c>
      <c r="M19" s="60">
        <v>101</v>
      </c>
      <c r="N19" s="60">
        <v>101</v>
      </c>
      <c r="O19" s="60">
        <v>101</v>
      </c>
      <c r="P19" s="104"/>
      <c r="Q19" s="104"/>
      <c r="R19" s="104"/>
      <c r="S19" s="104"/>
      <c r="T19" s="104"/>
      <c r="U19" s="104"/>
      <c r="V19" s="104"/>
      <c r="W19" s="104"/>
      <c r="X19" s="104"/>
      <c r="Y19" s="104"/>
    </row>
    <row r="20" spans="1:25" ht="44.25" customHeight="1" x14ac:dyDescent="0.2">
      <c r="A20" s="103"/>
      <c r="B20" s="103"/>
      <c r="C20" s="103"/>
      <c r="D20" s="122"/>
      <c r="E20" s="103"/>
      <c r="F20" s="46" t="s">
        <v>28</v>
      </c>
      <c r="G20" s="46" t="s">
        <v>29</v>
      </c>
      <c r="H20" s="60">
        <v>9.9</v>
      </c>
      <c r="I20" s="60">
        <v>10</v>
      </c>
      <c r="J20" s="60">
        <v>10.1</v>
      </c>
      <c r="K20" s="60">
        <v>10.201000000000001</v>
      </c>
      <c r="L20" s="60">
        <v>10.30301</v>
      </c>
      <c r="M20" s="60">
        <v>10.4060401</v>
      </c>
      <c r="N20" s="60">
        <v>10.510100501</v>
      </c>
      <c r="O20" s="60">
        <v>10.615201506010001</v>
      </c>
      <c r="P20" s="104"/>
      <c r="Q20" s="104"/>
      <c r="R20" s="104"/>
      <c r="S20" s="104"/>
      <c r="T20" s="104"/>
      <c r="U20" s="104"/>
      <c r="V20" s="104"/>
      <c r="W20" s="104"/>
      <c r="X20" s="104"/>
      <c r="Y20" s="104"/>
    </row>
    <row r="21" spans="1:25" ht="33.75" customHeight="1" x14ac:dyDescent="0.2">
      <c r="A21" s="103"/>
      <c r="B21" s="103"/>
      <c r="C21" s="103"/>
      <c r="D21" s="122"/>
      <c r="E21" s="103"/>
      <c r="F21" s="46" t="s">
        <v>32</v>
      </c>
      <c r="G21" s="46" t="s">
        <v>29</v>
      </c>
      <c r="H21" s="60">
        <v>121.4748553030981</v>
      </c>
      <c r="I21" s="60">
        <v>102.63755510474314</v>
      </c>
      <c r="J21" s="60">
        <v>101.21229684673818</v>
      </c>
      <c r="K21" s="60">
        <v>100.62545507489259</v>
      </c>
      <c r="L21" s="60">
        <v>100.13741481110701</v>
      </c>
      <c r="M21" s="60">
        <v>100.1381666687019</v>
      </c>
      <c r="N21" s="60">
        <v>100.13892415212491</v>
      </c>
      <c r="O21" s="60">
        <v>100.1396872936543</v>
      </c>
      <c r="P21" s="47"/>
      <c r="Q21" s="47"/>
      <c r="R21" s="47"/>
      <c r="S21" s="47"/>
      <c r="T21" s="47"/>
      <c r="U21" s="47"/>
      <c r="V21" s="47"/>
      <c r="W21" s="47"/>
      <c r="X21" s="47"/>
      <c r="Y21" s="47"/>
    </row>
    <row r="22" spans="1:25" ht="94.5" customHeight="1" x14ac:dyDescent="0.2">
      <c r="A22" s="103"/>
      <c r="B22" s="103"/>
      <c r="C22" s="103"/>
      <c r="D22" s="122"/>
      <c r="E22" s="103"/>
      <c r="F22" s="46" t="s">
        <v>278</v>
      </c>
      <c r="G22" s="46" t="s">
        <v>279</v>
      </c>
      <c r="H22" s="60">
        <v>40336.9747406405</v>
      </c>
      <c r="I22" s="60">
        <v>44860.85283085586</v>
      </c>
      <c r="J22" s="60">
        <v>49795.54664225001</v>
      </c>
      <c r="K22" s="60">
        <v>55273.056772897515</v>
      </c>
      <c r="L22" s="60">
        <v>55273.056772897515</v>
      </c>
      <c r="M22" s="60">
        <v>55273.056772897515</v>
      </c>
      <c r="N22" s="60">
        <v>55273.056772897515</v>
      </c>
      <c r="O22" s="60">
        <v>55273.056772897515</v>
      </c>
      <c r="P22" s="47"/>
      <c r="Q22" s="47"/>
      <c r="R22" s="47"/>
      <c r="S22" s="47"/>
      <c r="T22" s="47"/>
      <c r="U22" s="47"/>
      <c r="V22" s="47"/>
      <c r="W22" s="47"/>
      <c r="X22" s="47"/>
      <c r="Y22" s="47"/>
    </row>
    <row r="23" spans="1:25" ht="33.75" customHeight="1" x14ac:dyDescent="0.2">
      <c r="A23" s="103"/>
      <c r="B23" s="103"/>
      <c r="C23" s="103"/>
      <c r="D23" s="122"/>
      <c r="E23" s="103"/>
      <c r="F23" s="46" t="s">
        <v>33</v>
      </c>
      <c r="G23" s="46" t="s">
        <v>34</v>
      </c>
      <c r="H23" s="60">
        <v>677</v>
      </c>
      <c r="I23" s="60">
        <v>679</v>
      </c>
      <c r="J23" s="60">
        <v>681.995</v>
      </c>
      <c r="K23" s="60">
        <v>685.00497499999994</v>
      </c>
      <c r="L23" s="60">
        <v>685.00497499999994</v>
      </c>
      <c r="M23" s="60">
        <v>685.00497499999994</v>
      </c>
      <c r="N23" s="60">
        <v>685.00497499999994</v>
      </c>
      <c r="O23" s="60">
        <v>685.00497499999994</v>
      </c>
      <c r="P23" s="47"/>
      <c r="Q23" s="47"/>
      <c r="R23" s="47"/>
      <c r="S23" s="47"/>
      <c r="T23" s="47"/>
      <c r="U23" s="47"/>
      <c r="V23" s="47"/>
      <c r="W23" s="47"/>
      <c r="X23" s="47"/>
      <c r="Y23" s="47"/>
    </row>
    <row r="24" spans="1:25" ht="15" customHeight="1" x14ac:dyDescent="0.2">
      <c r="A24" s="120" t="s">
        <v>236</v>
      </c>
      <c r="B24" s="121"/>
      <c r="C24" s="121"/>
      <c r="D24" s="121"/>
      <c r="E24" s="121"/>
      <c r="F24" s="121"/>
      <c r="G24" s="121"/>
      <c r="H24" s="121"/>
      <c r="I24" s="121"/>
      <c r="J24" s="121"/>
      <c r="K24" s="121"/>
      <c r="L24" s="121"/>
      <c r="M24" s="121"/>
      <c r="N24" s="121"/>
      <c r="O24" s="121"/>
      <c r="P24" s="121"/>
      <c r="Q24" s="121"/>
      <c r="R24" s="121"/>
      <c r="S24" s="121"/>
      <c r="T24" s="121"/>
      <c r="U24" s="121"/>
      <c r="V24" s="121"/>
      <c r="W24" s="121"/>
      <c r="X24" s="121"/>
      <c r="Y24" s="121"/>
    </row>
    <row r="25" spans="1:25" ht="64.5" customHeight="1" x14ac:dyDescent="0.2">
      <c r="A25" s="100" t="s">
        <v>282</v>
      </c>
      <c r="B25" s="100" t="s">
        <v>283</v>
      </c>
      <c r="C25" s="105" t="s">
        <v>43</v>
      </c>
      <c r="D25" s="106"/>
      <c r="E25" s="106"/>
      <c r="F25" s="106"/>
      <c r="G25" s="106"/>
      <c r="H25" s="106"/>
      <c r="I25" s="106"/>
      <c r="J25" s="106"/>
      <c r="K25" s="106"/>
      <c r="L25" s="106"/>
      <c r="M25" s="106"/>
      <c r="N25" s="106"/>
      <c r="O25" s="107"/>
      <c r="P25" s="28" t="s">
        <v>11</v>
      </c>
      <c r="Q25" s="3">
        <f>SUM(S25:Y25)</f>
        <v>0</v>
      </c>
      <c r="R25" s="4">
        <f>SUM(R26:R29)</f>
        <v>0</v>
      </c>
      <c r="S25" s="4">
        <f>SUM(S26:S29)</f>
        <v>0</v>
      </c>
      <c r="T25" s="4">
        <f>SUM(T26:T29)</f>
        <v>0</v>
      </c>
      <c r="U25" s="4">
        <f t="shared" ref="U25" si="5">SUM(U26:U29)</f>
        <v>0</v>
      </c>
      <c r="V25" s="4">
        <f>SUM(V26:V29)</f>
        <v>0</v>
      </c>
      <c r="W25" s="4">
        <f>SUM(W26:W29)</f>
        <v>0</v>
      </c>
      <c r="X25" s="4">
        <f t="shared" ref="X25:Y25" si="6">SUM(X26:X29)</f>
        <v>0</v>
      </c>
      <c r="Y25" s="4">
        <f t="shared" si="6"/>
        <v>0</v>
      </c>
    </row>
    <row r="26" spans="1:25" ht="64.5" customHeight="1" x14ac:dyDescent="0.2">
      <c r="A26" s="101"/>
      <c r="B26" s="101"/>
      <c r="C26" s="108"/>
      <c r="D26" s="109"/>
      <c r="E26" s="109"/>
      <c r="F26" s="109"/>
      <c r="G26" s="109"/>
      <c r="H26" s="109"/>
      <c r="I26" s="109"/>
      <c r="J26" s="109"/>
      <c r="K26" s="109"/>
      <c r="L26" s="109"/>
      <c r="M26" s="109"/>
      <c r="N26" s="109"/>
      <c r="O26" s="110"/>
      <c r="P26" s="28" t="s">
        <v>12</v>
      </c>
      <c r="Q26" s="3">
        <f t="shared" ref="Q26:Q29" si="7">SUM(S26:Y26)</f>
        <v>0</v>
      </c>
      <c r="R26" s="5"/>
      <c r="S26" s="5"/>
      <c r="T26" s="5"/>
      <c r="U26" s="5"/>
      <c r="V26" s="5"/>
      <c r="W26" s="5"/>
      <c r="X26" s="5"/>
      <c r="Y26" s="5"/>
    </row>
    <row r="27" spans="1:25" ht="64.5" customHeight="1" x14ac:dyDescent="0.2">
      <c r="A27" s="101"/>
      <c r="B27" s="101"/>
      <c r="C27" s="108"/>
      <c r="D27" s="109"/>
      <c r="E27" s="109"/>
      <c r="F27" s="109"/>
      <c r="G27" s="109"/>
      <c r="H27" s="109"/>
      <c r="I27" s="109"/>
      <c r="J27" s="109"/>
      <c r="K27" s="109"/>
      <c r="L27" s="109"/>
      <c r="M27" s="109"/>
      <c r="N27" s="109"/>
      <c r="O27" s="110"/>
      <c r="P27" s="28" t="s">
        <v>13</v>
      </c>
      <c r="Q27" s="3">
        <f t="shared" si="7"/>
        <v>0</v>
      </c>
      <c r="R27" s="5"/>
      <c r="S27" s="5"/>
      <c r="T27" s="5"/>
      <c r="U27" s="5"/>
      <c r="V27" s="5"/>
      <c r="W27" s="5"/>
      <c r="X27" s="5"/>
      <c r="Y27" s="5"/>
    </row>
    <row r="28" spans="1:25" ht="64.5" customHeight="1" x14ac:dyDescent="0.2">
      <c r="A28" s="101"/>
      <c r="B28" s="101"/>
      <c r="C28" s="108"/>
      <c r="D28" s="109"/>
      <c r="E28" s="109"/>
      <c r="F28" s="109"/>
      <c r="G28" s="109"/>
      <c r="H28" s="109"/>
      <c r="I28" s="109"/>
      <c r="J28" s="109"/>
      <c r="K28" s="109"/>
      <c r="L28" s="109"/>
      <c r="M28" s="109"/>
      <c r="N28" s="109"/>
      <c r="O28" s="110"/>
      <c r="P28" s="28" t="s">
        <v>287</v>
      </c>
      <c r="Q28" s="3">
        <f t="shared" si="7"/>
        <v>0</v>
      </c>
      <c r="R28" s="5"/>
      <c r="S28" s="5"/>
      <c r="T28" s="5"/>
      <c r="U28" s="5"/>
      <c r="V28" s="5"/>
      <c r="W28" s="5"/>
      <c r="X28" s="5"/>
      <c r="Y28" s="5"/>
    </row>
    <row r="29" spans="1:25" ht="64.5" customHeight="1" x14ac:dyDescent="0.2">
      <c r="A29" s="101"/>
      <c r="B29" s="101"/>
      <c r="C29" s="111"/>
      <c r="D29" s="112"/>
      <c r="E29" s="112"/>
      <c r="F29" s="112"/>
      <c r="G29" s="112"/>
      <c r="H29" s="112"/>
      <c r="I29" s="112"/>
      <c r="J29" s="112"/>
      <c r="K29" s="112"/>
      <c r="L29" s="112"/>
      <c r="M29" s="112"/>
      <c r="N29" s="112"/>
      <c r="O29" s="113"/>
      <c r="P29" s="28" t="s">
        <v>14</v>
      </c>
      <c r="Q29" s="3">
        <f t="shared" si="7"/>
        <v>0</v>
      </c>
      <c r="R29" s="5"/>
      <c r="S29" s="5"/>
      <c r="T29" s="5"/>
      <c r="U29" s="5"/>
      <c r="V29" s="5"/>
      <c r="W29" s="5"/>
      <c r="X29" s="5"/>
      <c r="Y29" s="5"/>
    </row>
    <row r="30" spans="1:25" ht="16.5" customHeight="1" x14ac:dyDescent="0.2">
      <c r="A30" s="103"/>
      <c r="B30" s="103"/>
      <c r="C30" s="114" t="s">
        <v>284</v>
      </c>
      <c r="D30" s="117"/>
      <c r="E30" s="100">
        <v>2024</v>
      </c>
      <c r="F30" s="103" t="s">
        <v>377</v>
      </c>
      <c r="G30" s="103" t="s">
        <v>342</v>
      </c>
      <c r="H30" s="103"/>
      <c r="I30" s="103">
        <v>1</v>
      </c>
      <c r="J30" s="141">
        <v>2</v>
      </c>
      <c r="K30" s="103"/>
      <c r="L30" s="103"/>
      <c r="M30" s="103"/>
      <c r="N30" s="103"/>
      <c r="O30" s="103"/>
      <c r="P30" s="28" t="s">
        <v>11</v>
      </c>
      <c r="Q30" s="3">
        <f>SUM(S30:Y30)</f>
        <v>650.84210368421054</v>
      </c>
      <c r="R30" s="4">
        <f>SUM(R31:R34)</f>
        <v>0</v>
      </c>
      <c r="S30" s="4">
        <f>SUM(S31:S34)</f>
        <v>485.05263000000002</v>
      </c>
      <c r="T30" s="4">
        <f>SUM(T31:T34)</f>
        <v>165.78947368421052</v>
      </c>
      <c r="U30" s="4">
        <f t="shared" ref="U30" si="8">SUM(U31:U34)</f>
        <v>0</v>
      </c>
      <c r="V30" s="4">
        <f>SUM(V31:V34)</f>
        <v>0</v>
      </c>
      <c r="W30" s="4">
        <f t="shared" ref="W30:Y30" si="9">SUM(W31:W34)</f>
        <v>0</v>
      </c>
      <c r="X30" s="4">
        <f>SUM(X31:X34)</f>
        <v>0</v>
      </c>
      <c r="Y30" s="4">
        <f t="shared" si="9"/>
        <v>0</v>
      </c>
    </row>
    <row r="31" spans="1:25" ht="30" customHeight="1" x14ac:dyDescent="0.2">
      <c r="A31" s="103"/>
      <c r="B31" s="103"/>
      <c r="C31" s="115"/>
      <c r="D31" s="118"/>
      <c r="E31" s="101"/>
      <c r="F31" s="103"/>
      <c r="G31" s="103"/>
      <c r="H31" s="103"/>
      <c r="I31" s="103"/>
      <c r="J31" s="141"/>
      <c r="K31" s="103"/>
      <c r="L31" s="103"/>
      <c r="M31" s="103"/>
      <c r="N31" s="103"/>
      <c r="O31" s="103"/>
      <c r="P31" s="28" t="s">
        <v>12</v>
      </c>
      <c r="Q31" s="3">
        <f>SUM(S31:Y31)</f>
        <v>0</v>
      </c>
      <c r="R31" s="50"/>
      <c r="S31" s="50"/>
      <c r="T31" s="50"/>
      <c r="U31" s="50"/>
      <c r="V31" s="50"/>
      <c r="W31" s="50"/>
      <c r="X31" s="50"/>
      <c r="Y31" s="50"/>
    </row>
    <row r="32" spans="1:25" ht="30" customHeight="1" x14ac:dyDescent="0.2">
      <c r="A32" s="103"/>
      <c r="B32" s="103"/>
      <c r="C32" s="115"/>
      <c r="D32" s="118"/>
      <c r="E32" s="101"/>
      <c r="F32" s="103"/>
      <c r="G32" s="103"/>
      <c r="H32" s="103"/>
      <c r="I32" s="103"/>
      <c r="J32" s="141"/>
      <c r="K32" s="103"/>
      <c r="L32" s="103"/>
      <c r="M32" s="103"/>
      <c r="N32" s="103"/>
      <c r="O32" s="103"/>
      <c r="P32" s="28" t="s">
        <v>13</v>
      </c>
      <c r="Q32" s="3">
        <f t="shared" ref="Q32:Q34" si="10">SUM(S32:Y32)</f>
        <v>618.29999999999995</v>
      </c>
      <c r="R32" s="50"/>
      <c r="S32" s="50">
        <v>460.8</v>
      </c>
      <c r="T32" s="70">
        <v>157.5</v>
      </c>
      <c r="U32" s="50"/>
      <c r="V32" s="50"/>
      <c r="W32" s="50"/>
      <c r="X32" s="50"/>
      <c r="Y32" s="50"/>
    </row>
    <row r="33" spans="1:25" ht="18" customHeight="1" x14ac:dyDescent="0.2">
      <c r="A33" s="103"/>
      <c r="B33" s="103"/>
      <c r="C33" s="115"/>
      <c r="D33" s="118"/>
      <c r="E33" s="101"/>
      <c r="F33" s="103"/>
      <c r="G33" s="103"/>
      <c r="H33" s="103"/>
      <c r="I33" s="103"/>
      <c r="J33" s="141"/>
      <c r="K33" s="103"/>
      <c r="L33" s="103"/>
      <c r="M33" s="103"/>
      <c r="N33" s="103"/>
      <c r="O33" s="103"/>
      <c r="P33" s="28" t="s">
        <v>287</v>
      </c>
      <c r="Q33" s="3">
        <f t="shared" si="10"/>
        <v>32.542103684210524</v>
      </c>
      <c r="R33" s="50"/>
      <c r="S33" s="50">
        <v>24.25263</v>
      </c>
      <c r="T33" s="70">
        <f>T32*5/95</f>
        <v>8.2894736842105257</v>
      </c>
      <c r="U33" s="50"/>
      <c r="V33" s="50"/>
      <c r="W33" s="50"/>
      <c r="X33" s="50"/>
      <c r="Y33" s="50"/>
    </row>
    <row r="34" spans="1:25" ht="30.75" customHeight="1" x14ac:dyDescent="0.2">
      <c r="A34" s="103"/>
      <c r="B34" s="103"/>
      <c r="C34" s="116"/>
      <c r="D34" s="119"/>
      <c r="E34" s="102"/>
      <c r="F34" s="103"/>
      <c r="G34" s="103"/>
      <c r="H34" s="103"/>
      <c r="I34" s="103"/>
      <c r="J34" s="141"/>
      <c r="K34" s="103"/>
      <c r="L34" s="103"/>
      <c r="M34" s="103"/>
      <c r="N34" s="103"/>
      <c r="O34" s="103"/>
      <c r="P34" s="28" t="s">
        <v>14</v>
      </c>
      <c r="Q34" s="3">
        <f t="shared" si="10"/>
        <v>0</v>
      </c>
      <c r="R34" s="50"/>
      <c r="S34" s="50"/>
      <c r="T34" s="50"/>
      <c r="U34" s="50"/>
      <c r="V34" s="50"/>
      <c r="W34" s="50"/>
      <c r="X34" s="50"/>
      <c r="Y34" s="50"/>
    </row>
    <row r="35" spans="1:25" ht="69.75" customHeight="1" x14ac:dyDescent="0.2">
      <c r="A35" s="29"/>
      <c r="B35" s="29"/>
      <c r="C35" s="28" t="s">
        <v>288</v>
      </c>
      <c r="D35" s="33"/>
      <c r="E35" s="28" t="s">
        <v>257</v>
      </c>
      <c r="F35" s="27" t="s">
        <v>289</v>
      </c>
      <c r="G35" s="28" t="s">
        <v>290</v>
      </c>
      <c r="H35" s="31">
        <v>3981</v>
      </c>
      <c r="I35" s="28">
        <v>3970</v>
      </c>
      <c r="J35" s="46">
        <v>3970</v>
      </c>
      <c r="K35" s="46">
        <v>3970</v>
      </c>
      <c r="L35" s="46">
        <v>3970</v>
      </c>
      <c r="M35" s="46">
        <v>3970</v>
      </c>
      <c r="N35" s="46">
        <v>3970</v>
      </c>
      <c r="O35" s="46">
        <v>3970</v>
      </c>
      <c r="P35" s="28"/>
      <c r="Q35" s="29"/>
      <c r="R35" s="29"/>
      <c r="S35" s="29"/>
      <c r="T35" s="29"/>
      <c r="U35" s="29"/>
      <c r="V35" s="29"/>
      <c r="W35" s="29"/>
      <c r="X35" s="29"/>
      <c r="Y35" s="29"/>
    </row>
    <row r="36" spans="1:25" ht="75" x14ac:dyDescent="0.2">
      <c r="A36" s="29"/>
      <c r="B36" s="29"/>
      <c r="C36" s="29"/>
      <c r="D36" s="28"/>
      <c r="E36" s="29"/>
      <c r="F36" s="28" t="s">
        <v>291</v>
      </c>
      <c r="G36" s="28" t="s">
        <v>290</v>
      </c>
      <c r="H36" s="31"/>
      <c r="I36" s="28"/>
      <c r="J36" s="28"/>
      <c r="K36" s="28"/>
      <c r="L36" s="28"/>
      <c r="M36" s="28"/>
      <c r="N36" s="28"/>
      <c r="O36" s="28"/>
      <c r="P36" s="29"/>
      <c r="Q36" s="29"/>
      <c r="R36" s="29"/>
      <c r="S36" s="29"/>
      <c r="T36" s="29"/>
      <c r="U36" s="29"/>
      <c r="V36" s="29"/>
      <c r="W36" s="29"/>
      <c r="X36" s="29"/>
      <c r="Y36" s="29"/>
    </row>
    <row r="37" spans="1:25" ht="75" x14ac:dyDescent="0.2">
      <c r="A37" s="29"/>
      <c r="B37" s="29"/>
      <c r="C37" s="29"/>
      <c r="D37" s="28"/>
      <c r="E37" s="29"/>
      <c r="F37" s="28" t="s">
        <v>292</v>
      </c>
      <c r="G37" s="28" t="s">
        <v>290</v>
      </c>
      <c r="H37" s="31"/>
      <c r="I37" s="28"/>
      <c r="J37" s="28"/>
      <c r="K37" s="28"/>
      <c r="L37" s="28"/>
      <c r="M37" s="28"/>
      <c r="N37" s="28"/>
      <c r="O37" s="28"/>
      <c r="P37" s="29"/>
      <c r="Q37" s="29"/>
      <c r="R37" s="29"/>
      <c r="S37" s="29"/>
      <c r="T37" s="29"/>
      <c r="U37" s="29"/>
      <c r="V37" s="29"/>
      <c r="W37" s="29"/>
      <c r="X37" s="29"/>
      <c r="Y37" s="29"/>
    </row>
    <row r="38" spans="1:25" ht="45" x14ac:dyDescent="0.2">
      <c r="A38" s="29"/>
      <c r="B38" s="29"/>
      <c r="C38" s="29"/>
      <c r="D38" s="28"/>
      <c r="E38" s="29"/>
      <c r="F38" s="28" t="s">
        <v>293</v>
      </c>
      <c r="G38" s="28" t="s">
        <v>290</v>
      </c>
      <c r="H38" s="28"/>
      <c r="I38" s="28"/>
      <c r="J38" s="28"/>
      <c r="K38" s="28"/>
      <c r="L38" s="28"/>
      <c r="M38" s="28"/>
      <c r="N38" s="28"/>
      <c r="O38" s="28"/>
      <c r="P38" s="29"/>
      <c r="Q38" s="29"/>
      <c r="R38" s="29"/>
      <c r="S38" s="29"/>
      <c r="T38" s="29"/>
      <c r="U38" s="29"/>
      <c r="V38" s="29"/>
      <c r="W38" s="29"/>
      <c r="X38" s="29"/>
      <c r="Y38" s="29"/>
    </row>
    <row r="39" spans="1:25" ht="75" x14ac:dyDescent="0.2">
      <c r="A39" s="29"/>
      <c r="B39" s="29"/>
      <c r="C39" s="29"/>
      <c r="D39" s="28"/>
      <c r="E39" s="29"/>
      <c r="F39" s="28" t="s">
        <v>125</v>
      </c>
      <c r="G39" s="28" t="s">
        <v>294</v>
      </c>
      <c r="H39" s="28"/>
      <c r="I39" s="28"/>
      <c r="J39" s="28"/>
      <c r="K39" s="28"/>
      <c r="L39" s="28"/>
      <c r="M39" s="28"/>
      <c r="N39" s="28"/>
      <c r="O39" s="28"/>
      <c r="P39" s="29"/>
      <c r="Q39" s="29"/>
      <c r="R39" s="29"/>
      <c r="S39" s="29"/>
      <c r="T39" s="29"/>
      <c r="U39" s="29"/>
      <c r="V39" s="29"/>
      <c r="W39" s="29"/>
      <c r="X39" s="29"/>
      <c r="Y39" s="29"/>
    </row>
    <row r="40" spans="1:25" ht="120" x14ac:dyDescent="0.2">
      <c r="A40" s="29"/>
      <c r="B40" s="29"/>
      <c r="C40" s="29"/>
      <c r="D40" s="28"/>
      <c r="E40" s="29"/>
      <c r="F40" s="28" t="s">
        <v>127</v>
      </c>
      <c r="G40" s="28" t="s">
        <v>290</v>
      </c>
      <c r="H40" s="28"/>
      <c r="I40" s="28"/>
      <c r="J40" s="28"/>
      <c r="K40" s="6"/>
      <c r="L40" s="6"/>
      <c r="M40" s="6"/>
      <c r="N40" s="6"/>
      <c r="O40" s="6"/>
      <c r="P40" s="29"/>
      <c r="Q40" s="29"/>
      <c r="R40" s="29"/>
      <c r="S40" s="29"/>
      <c r="T40" s="29"/>
      <c r="U40" s="29"/>
      <c r="V40" s="29"/>
      <c r="W40" s="29"/>
      <c r="X40" s="29"/>
      <c r="Y40" s="29"/>
    </row>
    <row r="41" spans="1:25" ht="120" x14ac:dyDescent="0.2">
      <c r="A41" s="29"/>
      <c r="B41" s="29"/>
      <c r="C41" s="29"/>
      <c r="D41" s="28"/>
      <c r="E41" s="29"/>
      <c r="F41" s="28" t="s">
        <v>295</v>
      </c>
      <c r="G41" s="28" t="s">
        <v>29</v>
      </c>
      <c r="H41" s="28"/>
      <c r="I41" s="28"/>
      <c r="J41" s="28"/>
      <c r="K41" s="28"/>
      <c r="L41" s="28"/>
      <c r="M41" s="28"/>
      <c r="N41" s="28"/>
      <c r="O41" s="28"/>
      <c r="P41" s="29"/>
      <c r="Q41" s="29"/>
      <c r="R41" s="29"/>
      <c r="S41" s="29"/>
      <c r="T41" s="29"/>
      <c r="U41" s="29"/>
      <c r="V41" s="29"/>
      <c r="W41" s="29"/>
      <c r="X41" s="29"/>
      <c r="Y41" s="29"/>
    </row>
    <row r="42" spans="1:25" ht="61.5" customHeight="1" x14ac:dyDescent="0.2">
      <c r="A42" s="29"/>
      <c r="B42" s="32"/>
      <c r="C42" s="31" t="s">
        <v>296</v>
      </c>
      <c r="D42" s="7"/>
      <c r="E42" s="31" t="s">
        <v>257</v>
      </c>
      <c r="F42" s="28" t="s">
        <v>315</v>
      </c>
      <c r="G42" s="31" t="s">
        <v>290</v>
      </c>
      <c r="H42" s="32"/>
      <c r="I42" s="32"/>
      <c r="J42" s="32"/>
      <c r="K42" s="32"/>
      <c r="L42" s="32"/>
      <c r="M42" s="32"/>
      <c r="N42" s="32"/>
      <c r="O42" s="32"/>
      <c r="P42" s="31"/>
      <c r="Q42" s="31"/>
      <c r="R42" s="31"/>
      <c r="S42" s="31"/>
      <c r="T42" s="31"/>
      <c r="U42" s="31"/>
      <c r="V42" s="31"/>
      <c r="W42" s="31"/>
      <c r="X42" s="31"/>
      <c r="Y42" s="31"/>
    </row>
    <row r="43" spans="1:25" ht="146.25" customHeight="1" x14ac:dyDescent="0.2">
      <c r="A43" s="29"/>
      <c r="B43" s="29"/>
      <c r="C43" s="28" t="s">
        <v>297</v>
      </c>
      <c r="D43" s="28"/>
      <c r="E43" s="31" t="s">
        <v>257</v>
      </c>
      <c r="F43" s="28" t="s">
        <v>310</v>
      </c>
      <c r="G43" s="31" t="s">
        <v>290</v>
      </c>
      <c r="H43" s="48">
        <v>25606</v>
      </c>
      <c r="I43" s="48">
        <v>27800</v>
      </c>
      <c r="J43" s="48">
        <v>29100</v>
      </c>
      <c r="K43" s="48">
        <v>29500</v>
      </c>
      <c r="L43" s="48">
        <v>29530</v>
      </c>
      <c r="M43" s="48">
        <v>29559</v>
      </c>
      <c r="N43" s="48">
        <v>29589</v>
      </c>
      <c r="O43" s="48">
        <v>29618</v>
      </c>
      <c r="P43" s="48"/>
      <c r="Q43" s="28"/>
      <c r="R43" s="28"/>
      <c r="S43" s="28"/>
      <c r="T43" s="28"/>
      <c r="U43" s="28"/>
      <c r="V43" s="28"/>
      <c r="W43" s="28"/>
      <c r="X43" s="28"/>
      <c r="Y43" s="28"/>
    </row>
    <row r="44" spans="1:25" ht="135" x14ac:dyDescent="0.2">
      <c r="A44" s="29"/>
      <c r="B44" s="29"/>
      <c r="C44" s="29"/>
      <c r="D44" s="28"/>
      <c r="E44" s="29"/>
      <c r="F44" s="28" t="s">
        <v>316</v>
      </c>
      <c r="G44" s="28" t="s">
        <v>29</v>
      </c>
      <c r="H44" s="48"/>
      <c r="I44" s="48"/>
      <c r="J44" s="48">
        <v>8</v>
      </c>
      <c r="K44" s="48">
        <v>8</v>
      </c>
      <c r="L44" s="48">
        <v>8</v>
      </c>
      <c r="M44" s="48">
        <v>8</v>
      </c>
      <c r="N44" s="48">
        <v>8</v>
      </c>
      <c r="O44" s="48">
        <v>8</v>
      </c>
      <c r="P44" s="29"/>
      <c r="Q44" s="29"/>
      <c r="R44" s="29"/>
      <c r="S44" s="29"/>
      <c r="T44" s="29"/>
      <c r="U44" s="29"/>
      <c r="V44" s="29"/>
      <c r="W44" s="29"/>
      <c r="X44" s="29"/>
      <c r="Y44" s="29"/>
    </row>
    <row r="45" spans="1:25" ht="135" x14ac:dyDescent="0.2">
      <c r="A45" s="29"/>
      <c r="B45" s="29"/>
      <c r="C45" s="29"/>
      <c r="D45" s="28"/>
      <c r="E45" s="29"/>
      <c r="F45" s="28" t="s">
        <v>317</v>
      </c>
      <c r="G45" s="28" t="s">
        <v>29</v>
      </c>
      <c r="H45" s="48">
        <v>10</v>
      </c>
      <c r="I45" s="48">
        <v>10</v>
      </c>
      <c r="J45" s="48">
        <v>10</v>
      </c>
      <c r="K45" s="48">
        <v>10</v>
      </c>
      <c r="L45" s="48">
        <v>10</v>
      </c>
      <c r="M45" s="48">
        <v>10</v>
      </c>
      <c r="N45" s="48">
        <v>10</v>
      </c>
      <c r="O45" s="48">
        <v>10</v>
      </c>
      <c r="P45" s="29"/>
      <c r="Q45" s="29"/>
      <c r="R45" s="29"/>
      <c r="S45" s="29"/>
      <c r="T45" s="29"/>
      <c r="U45" s="29"/>
      <c r="V45" s="29"/>
      <c r="W45" s="29"/>
      <c r="X45" s="29"/>
      <c r="Y45" s="29"/>
    </row>
    <row r="46" spans="1:25" ht="75" x14ac:dyDescent="0.2">
      <c r="A46" s="29"/>
      <c r="B46" s="29"/>
      <c r="C46" s="29"/>
      <c r="D46" s="28"/>
      <c r="E46" s="29"/>
      <c r="F46" s="28" t="s">
        <v>298</v>
      </c>
      <c r="G46" s="28" t="s">
        <v>251</v>
      </c>
      <c r="H46" s="30"/>
      <c r="I46" s="30"/>
      <c r="J46" s="30"/>
      <c r="K46" s="48"/>
      <c r="L46" s="48"/>
      <c r="M46" s="48"/>
      <c r="N46" s="48"/>
      <c r="O46" s="48"/>
      <c r="P46" s="29"/>
      <c r="Q46" s="29"/>
      <c r="R46" s="29"/>
      <c r="S46" s="29"/>
      <c r="T46" s="29"/>
      <c r="U46" s="29"/>
      <c r="V46" s="29"/>
      <c r="W46" s="29"/>
      <c r="X46" s="29"/>
      <c r="Y46" s="29"/>
    </row>
    <row r="47" spans="1:25" ht="105" x14ac:dyDescent="0.2">
      <c r="A47" s="104"/>
      <c r="B47" s="104"/>
      <c r="C47" s="29"/>
      <c r="D47" s="28"/>
      <c r="E47" s="29"/>
      <c r="F47" s="28" t="s">
        <v>313</v>
      </c>
      <c r="G47" s="28" t="s">
        <v>251</v>
      </c>
      <c r="H47" s="48"/>
      <c r="I47" s="48"/>
      <c r="J47" s="48">
        <v>1</v>
      </c>
      <c r="K47" s="48">
        <v>1</v>
      </c>
      <c r="L47" s="48">
        <v>1</v>
      </c>
      <c r="M47" s="48">
        <v>1</v>
      </c>
      <c r="N47" s="48">
        <v>1</v>
      </c>
      <c r="O47" s="48">
        <v>1</v>
      </c>
      <c r="P47" s="28"/>
      <c r="Q47" s="28"/>
      <c r="R47" s="28"/>
      <c r="S47" s="28"/>
      <c r="T47" s="29"/>
      <c r="U47" s="29"/>
      <c r="V47" s="29"/>
      <c r="W47" s="29"/>
      <c r="X47" s="29"/>
      <c r="Y47" s="29"/>
    </row>
    <row r="48" spans="1:25" ht="15" x14ac:dyDescent="0.2">
      <c r="A48" s="104"/>
      <c r="B48" s="104"/>
      <c r="C48" s="29"/>
      <c r="D48" s="28"/>
      <c r="E48" s="29"/>
      <c r="F48" s="28" t="s">
        <v>311</v>
      </c>
      <c r="G48" s="28" t="s">
        <v>290</v>
      </c>
      <c r="H48" s="48"/>
      <c r="I48" s="48"/>
      <c r="J48" s="48"/>
      <c r="K48" s="48"/>
      <c r="L48" s="48"/>
      <c r="M48" s="48"/>
      <c r="N48" s="48"/>
      <c r="O48" s="48"/>
      <c r="P48" s="28"/>
      <c r="Q48" s="28"/>
      <c r="R48" s="28"/>
      <c r="S48" s="28"/>
      <c r="T48" s="29"/>
      <c r="U48" s="29"/>
      <c r="V48" s="29"/>
      <c r="W48" s="29"/>
      <c r="X48" s="29"/>
      <c r="Y48" s="29"/>
    </row>
    <row r="49" spans="1:25" ht="30" x14ac:dyDescent="0.2">
      <c r="A49" s="104"/>
      <c r="B49" s="104"/>
      <c r="C49" s="29"/>
      <c r="D49" s="28"/>
      <c r="E49" s="29"/>
      <c r="F49" s="28" t="s">
        <v>312</v>
      </c>
      <c r="G49" s="28" t="s">
        <v>290</v>
      </c>
      <c r="H49" s="48">
        <v>130000</v>
      </c>
      <c r="I49" s="48">
        <v>131000</v>
      </c>
      <c r="J49" s="48">
        <v>132000</v>
      </c>
      <c r="K49" s="48">
        <v>133000</v>
      </c>
      <c r="L49" s="48">
        <v>133000</v>
      </c>
      <c r="M49" s="48">
        <v>133000</v>
      </c>
      <c r="N49" s="48">
        <v>133000</v>
      </c>
      <c r="O49" s="48">
        <v>133000</v>
      </c>
      <c r="P49" s="29"/>
      <c r="Q49" s="29"/>
      <c r="R49" s="29"/>
      <c r="S49" s="29"/>
      <c r="T49" s="29"/>
      <c r="U49" s="29"/>
      <c r="V49" s="29"/>
      <c r="W49" s="29"/>
      <c r="X49" s="29"/>
      <c r="Y49" s="29"/>
    </row>
    <row r="50" spans="1:25" ht="15" x14ac:dyDescent="0.2">
      <c r="A50" s="104"/>
      <c r="B50" s="104"/>
      <c r="C50" s="29"/>
      <c r="D50" s="28"/>
      <c r="E50" s="29"/>
      <c r="F50" s="28" t="s">
        <v>314</v>
      </c>
      <c r="G50" s="28" t="s">
        <v>290</v>
      </c>
      <c r="H50" s="48"/>
      <c r="I50" s="48"/>
      <c r="J50" s="48"/>
      <c r="K50" s="48"/>
      <c r="L50" s="48"/>
      <c r="M50" s="48"/>
      <c r="N50" s="48"/>
      <c r="O50" s="48"/>
      <c r="P50" s="29"/>
      <c r="Q50" s="29"/>
      <c r="R50" s="29"/>
      <c r="S50" s="29"/>
      <c r="T50" s="29"/>
      <c r="U50" s="29"/>
      <c r="V50" s="29"/>
      <c r="W50" s="29"/>
      <c r="X50" s="29"/>
      <c r="Y50" s="29"/>
    </row>
    <row r="51" spans="1:25" ht="45" x14ac:dyDescent="0.2">
      <c r="A51" s="104"/>
      <c r="B51" s="104"/>
      <c r="C51" s="29"/>
      <c r="D51" s="28"/>
      <c r="E51" s="28"/>
      <c r="F51" s="28" t="s">
        <v>299</v>
      </c>
      <c r="G51" s="28" t="s">
        <v>290</v>
      </c>
      <c r="H51" s="48"/>
      <c r="I51" s="48"/>
      <c r="J51" s="48"/>
      <c r="K51" s="48"/>
      <c r="L51" s="48"/>
      <c r="M51" s="48"/>
      <c r="N51" s="48"/>
      <c r="O51" s="48"/>
      <c r="P51" s="29"/>
      <c r="Q51" s="29"/>
      <c r="R51" s="29"/>
      <c r="S51" s="29"/>
      <c r="T51" s="29"/>
      <c r="U51" s="29"/>
      <c r="V51" s="29"/>
      <c r="W51" s="29"/>
      <c r="X51" s="29"/>
      <c r="Y51" s="29"/>
    </row>
    <row r="52" spans="1:25" ht="120" x14ac:dyDescent="0.2">
      <c r="A52" s="104"/>
      <c r="B52" s="104"/>
      <c r="C52" s="29"/>
      <c r="D52" s="28"/>
      <c r="E52" s="29"/>
      <c r="F52" s="28" t="s">
        <v>300</v>
      </c>
      <c r="G52" s="28" t="s">
        <v>29</v>
      </c>
      <c r="H52" s="48"/>
      <c r="I52" s="48"/>
      <c r="J52" s="48"/>
      <c r="K52" s="66"/>
      <c r="L52" s="66"/>
      <c r="M52" s="66"/>
      <c r="N52" s="66"/>
      <c r="O52" s="66"/>
      <c r="P52" s="29"/>
      <c r="Q52" s="29"/>
      <c r="R52" s="29"/>
      <c r="S52" s="29"/>
      <c r="T52" s="29"/>
      <c r="U52" s="29"/>
      <c r="V52" s="29"/>
      <c r="W52" s="29"/>
      <c r="X52" s="29"/>
      <c r="Y52" s="29"/>
    </row>
    <row r="53" spans="1:25" ht="45" x14ac:dyDescent="0.2">
      <c r="A53" s="104"/>
      <c r="B53" s="104"/>
      <c r="C53" s="29"/>
      <c r="D53" s="28"/>
      <c r="E53" s="29"/>
      <c r="F53" s="28" t="s">
        <v>374</v>
      </c>
      <c r="G53" s="28" t="s">
        <v>29</v>
      </c>
      <c r="H53" s="60">
        <v>3.9328581710120027</v>
      </c>
      <c r="I53" s="60">
        <v>3.9328581710120027</v>
      </c>
      <c r="J53" s="60">
        <v>3.9328581710120027</v>
      </c>
      <c r="K53" s="60">
        <v>3.9328581710120027</v>
      </c>
      <c r="L53" s="60">
        <v>3.9328581710120001</v>
      </c>
      <c r="M53" s="60">
        <v>3.9328581710120001</v>
      </c>
      <c r="N53" s="60">
        <v>3.9328581710120001</v>
      </c>
      <c r="O53" s="60">
        <v>3.9328581710120001</v>
      </c>
      <c r="P53" s="29"/>
      <c r="Q53" s="29"/>
      <c r="R53" s="29"/>
      <c r="S53" s="29"/>
      <c r="T53" s="29"/>
      <c r="U53" s="29"/>
      <c r="V53" s="29"/>
      <c r="W53" s="29"/>
      <c r="X53" s="29"/>
      <c r="Y53" s="29"/>
    </row>
    <row r="54" spans="1:25" ht="60" x14ac:dyDescent="0.2">
      <c r="A54" s="104"/>
      <c r="B54" s="104"/>
      <c r="C54" s="29"/>
      <c r="D54" s="28"/>
      <c r="E54" s="29"/>
      <c r="F54" s="28" t="s">
        <v>301</v>
      </c>
      <c r="G54" s="28" t="s">
        <v>318</v>
      </c>
      <c r="H54" s="48"/>
      <c r="I54" s="48"/>
      <c r="J54" s="48"/>
      <c r="K54" s="48"/>
      <c r="L54" s="48"/>
      <c r="M54" s="48"/>
      <c r="N54" s="48"/>
      <c r="O54" s="48"/>
      <c r="P54" s="29"/>
      <c r="Q54" s="29"/>
      <c r="R54" s="29"/>
      <c r="S54" s="29"/>
      <c r="T54" s="29"/>
      <c r="U54" s="29"/>
      <c r="V54" s="29"/>
      <c r="W54" s="29"/>
      <c r="X54" s="29"/>
      <c r="Y54" s="29"/>
    </row>
    <row r="55" spans="1:25" ht="60" x14ac:dyDescent="0.2">
      <c r="A55" s="29"/>
      <c r="B55" s="29"/>
      <c r="C55" s="29"/>
      <c r="D55" s="28"/>
      <c r="E55" s="29"/>
      <c r="F55" s="28" t="s">
        <v>302</v>
      </c>
      <c r="G55" s="28" t="s">
        <v>319</v>
      </c>
      <c r="H55" s="48">
        <v>1122</v>
      </c>
      <c r="I55" s="48">
        <v>1122</v>
      </c>
      <c r="J55" s="48">
        <v>1122</v>
      </c>
      <c r="K55" s="48">
        <v>1122</v>
      </c>
      <c r="L55" s="48">
        <v>1122</v>
      </c>
      <c r="M55" s="48">
        <v>1122</v>
      </c>
      <c r="N55" s="48">
        <v>1122</v>
      </c>
      <c r="O55" s="48">
        <v>1122</v>
      </c>
      <c r="P55" s="28"/>
      <c r="Q55" s="29"/>
      <c r="R55" s="29"/>
      <c r="S55" s="29"/>
      <c r="T55" s="29"/>
      <c r="U55" s="29"/>
      <c r="V55" s="29"/>
      <c r="W55" s="29"/>
      <c r="X55" s="29"/>
      <c r="Y55" s="29"/>
    </row>
    <row r="56" spans="1:25" ht="120" x14ac:dyDescent="0.2">
      <c r="A56" s="29"/>
      <c r="B56" s="29"/>
      <c r="C56" s="29"/>
      <c r="D56" s="28"/>
      <c r="E56" s="29"/>
      <c r="F56" s="28" t="s">
        <v>303</v>
      </c>
      <c r="G56" s="28" t="s">
        <v>318</v>
      </c>
      <c r="H56" s="48">
        <v>297</v>
      </c>
      <c r="I56" s="48">
        <v>297</v>
      </c>
      <c r="J56" s="48">
        <v>297</v>
      </c>
      <c r="K56" s="48">
        <v>297</v>
      </c>
      <c r="L56" s="48">
        <v>297</v>
      </c>
      <c r="M56" s="48">
        <v>297</v>
      </c>
      <c r="N56" s="48">
        <v>297</v>
      </c>
      <c r="O56" s="48">
        <v>297</v>
      </c>
      <c r="P56" s="28"/>
      <c r="Q56" s="29"/>
      <c r="R56" s="29"/>
      <c r="S56" s="29"/>
      <c r="T56" s="29"/>
      <c r="U56" s="29"/>
      <c r="V56" s="29"/>
      <c r="W56" s="29"/>
      <c r="X56" s="29"/>
      <c r="Y56" s="29"/>
    </row>
    <row r="57" spans="1:25" ht="135" x14ac:dyDescent="0.2">
      <c r="A57" s="29"/>
      <c r="B57" s="29"/>
      <c r="C57" s="29"/>
      <c r="D57" s="28"/>
      <c r="E57" s="29"/>
      <c r="F57" s="28" t="s">
        <v>375</v>
      </c>
      <c r="G57" s="28" t="s">
        <v>294</v>
      </c>
      <c r="H57" s="48">
        <v>35061</v>
      </c>
      <c r="I57" s="48">
        <v>34811</v>
      </c>
      <c r="J57" s="48">
        <v>34811</v>
      </c>
      <c r="K57" s="48">
        <v>34811</v>
      </c>
      <c r="L57" s="48">
        <v>34811</v>
      </c>
      <c r="M57" s="48">
        <v>34811</v>
      </c>
      <c r="N57" s="48">
        <v>34811</v>
      </c>
      <c r="O57" s="48">
        <v>34811</v>
      </c>
      <c r="P57" s="28"/>
      <c r="Q57" s="29"/>
      <c r="R57" s="29"/>
      <c r="S57" s="29"/>
      <c r="T57" s="29"/>
      <c r="U57" s="29"/>
      <c r="V57" s="29"/>
      <c r="W57" s="29"/>
      <c r="X57" s="29"/>
      <c r="Y57" s="29"/>
    </row>
    <row r="58" spans="1:25" ht="60" x14ac:dyDescent="0.2">
      <c r="A58" s="29"/>
      <c r="B58" s="29"/>
      <c r="C58" s="29"/>
      <c r="D58" s="28"/>
      <c r="E58" s="29"/>
      <c r="F58" s="28" t="s">
        <v>304</v>
      </c>
      <c r="G58" s="28" t="s">
        <v>29</v>
      </c>
      <c r="H58" s="60">
        <v>19.044741509331999</v>
      </c>
      <c r="I58" s="60">
        <v>14.566822877051793</v>
      </c>
      <c r="J58" s="60">
        <v>14.566822877051793</v>
      </c>
      <c r="K58" s="60">
        <v>14.566822877051793</v>
      </c>
      <c r="L58" s="60">
        <v>14.566822877051793</v>
      </c>
      <c r="M58" s="60">
        <v>14.566822877051793</v>
      </c>
      <c r="N58" s="60">
        <v>14.566822877051793</v>
      </c>
      <c r="O58" s="60">
        <v>14.566822877051793</v>
      </c>
      <c r="P58" s="28"/>
      <c r="Q58" s="29"/>
      <c r="R58" s="29"/>
      <c r="S58" s="29"/>
      <c r="T58" s="29"/>
      <c r="U58" s="29"/>
      <c r="V58" s="29"/>
      <c r="W58" s="29"/>
      <c r="X58" s="29"/>
      <c r="Y58" s="29"/>
    </row>
    <row r="59" spans="1:25" ht="60" x14ac:dyDescent="0.2">
      <c r="A59" s="29"/>
      <c r="B59" s="29"/>
      <c r="C59" s="29"/>
      <c r="D59" s="28"/>
      <c r="E59" s="29"/>
      <c r="F59" s="28" t="s">
        <v>305</v>
      </c>
      <c r="G59" s="28" t="s">
        <v>29</v>
      </c>
      <c r="H59" s="48">
        <v>44.5</v>
      </c>
      <c r="I59" s="48">
        <v>44.5</v>
      </c>
      <c r="J59" s="48">
        <v>44.5</v>
      </c>
      <c r="K59" s="48">
        <v>44.5</v>
      </c>
      <c r="L59" s="48">
        <v>44.5</v>
      </c>
      <c r="M59" s="48">
        <v>44.5</v>
      </c>
      <c r="N59" s="48">
        <v>44.5</v>
      </c>
      <c r="O59" s="48">
        <v>44.5</v>
      </c>
      <c r="P59" s="28"/>
      <c r="Q59" s="29"/>
      <c r="R59" s="29"/>
      <c r="S59" s="29"/>
      <c r="T59" s="29"/>
      <c r="U59" s="29"/>
      <c r="V59" s="29"/>
      <c r="W59" s="29"/>
      <c r="X59" s="29"/>
      <c r="Y59" s="29"/>
    </row>
    <row r="60" spans="1:25" ht="90" x14ac:dyDescent="0.2">
      <c r="A60" s="29"/>
      <c r="B60" s="29"/>
      <c r="C60" s="29"/>
      <c r="D60" s="28"/>
      <c r="E60" s="29"/>
      <c r="F60" s="28" t="s">
        <v>306</v>
      </c>
      <c r="G60" s="28" t="s">
        <v>290</v>
      </c>
      <c r="H60" s="48"/>
      <c r="I60" s="48"/>
      <c r="J60" s="48"/>
      <c r="K60" s="48"/>
      <c r="L60" s="48"/>
      <c r="M60" s="48"/>
      <c r="N60" s="48"/>
      <c r="O60" s="48"/>
      <c r="P60" s="28"/>
      <c r="Q60" s="29"/>
      <c r="R60" s="29"/>
      <c r="S60" s="29"/>
      <c r="T60" s="29"/>
      <c r="U60" s="29"/>
      <c r="V60" s="29"/>
      <c r="W60" s="29"/>
      <c r="X60" s="29"/>
      <c r="Y60" s="29"/>
    </row>
    <row r="61" spans="1:25" ht="105" x14ac:dyDescent="0.2">
      <c r="A61" s="104"/>
      <c r="B61" s="104"/>
      <c r="C61" s="29"/>
      <c r="D61" s="28"/>
      <c r="E61" s="29"/>
      <c r="F61" s="28" t="s">
        <v>376</v>
      </c>
      <c r="G61" s="28" t="s">
        <v>319</v>
      </c>
      <c r="H61" s="48"/>
      <c r="I61" s="48"/>
      <c r="J61" s="48"/>
      <c r="K61" s="48"/>
      <c r="L61" s="48"/>
      <c r="M61" s="48"/>
      <c r="N61" s="48"/>
      <c r="O61" s="48"/>
      <c r="P61" s="29"/>
      <c r="Q61" s="29"/>
      <c r="R61" s="29"/>
      <c r="S61" s="29"/>
      <c r="T61" s="29"/>
      <c r="U61" s="29"/>
      <c r="V61" s="29"/>
      <c r="W61" s="29"/>
      <c r="X61" s="29"/>
      <c r="Y61" s="29"/>
    </row>
    <row r="62" spans="1:25" ht="135" x14ac:dyDescent="0.2">
      <c r="A62" s="104"/>
      <c r="B62" s="104"/>
      <c r="C62" s="29"/>
      <c r="D62" s="28"/>
      <c r="E62" s="29"/>
      <c r="F62" s="28" t="s">
        <v>307</v>
      </c>
      <c r="G62" s="28" t="s">
        <v>318</v>
      </c>
      <c r="H62" s="48">
        <v>1030</v>
      </c>
      <c r="I62" s="48">
        <v>1030</v>
      </c>
      <c r="J62" s="48">
        <v>1030</v>
      </c>
      <c r="K62" s="48">
        <v>1030</v>
      </c>
      <c r="L62" s="48">
        <v>1030</v>
      </c>
      <c r="M62" s="48">
        <v>1030</v>
      </c>
      <c r="N62" s="48">
        <v>1030</v>
      </c>
      <c r="O62" s="48">
        <v>1030</v>
      </c>
      <c r="P62" s="29"/>
      <c r="Q62" s="29"/>
      <c r="R62" s="29"/>
      <c r="S62" s="29"/>
      <c r="T62" s="29"/>
      <c r="U62" s="29"/>
      <c r="V62" s="29"/>
      <c r="W62" s="29"/>
      <c r="X62" s="29"/>
      <c r="Y62" s="29"/>
    </row>
    <row r="63" spans="1:25" ht="27.75" customHeight="1" x14ac:dyDescent="0.2">
      <c r="A63" s="104"/>
      <c r="B63" s="104"/>
      <c r="C63" s="29"/>
      <c r="D63" s="28"/>
      <c r="E63" s="29"/>
      <c r="F63" s="28" t="s">
        <v>308</v>
      </c>
      <c r="G63" s="28" t="s">
        <v>320</v>
      </c>
      <c r="H63" s="48"/>
      <c r="I63" s="48"/>
      <c r="J63" s="48"/>
      <c r="K63" s="48"/>
      <c r="L63" s="48"/>
      <c r="M63" s="48"/>
      <c r="N63" s="48"/>
      <c r="O63" s="48"/>
      <c r="P63" s="29"/>
      <c r="Q63" s="29"/>
      <c r="R63" s="29"/>
      <c r="S63" s="29"/>
      <c r="T63" s="29"/>
      <c r="U63" s="29"/>
      <c r="V63" s="29"/>
      <c r="W63" s="29"/>
      <c r="X63" s="29"/>
      <c r="Y63" s="29"/>
    </row>
    <row r="64" spans="1:25" ht="30" x14ac:dyDescent="0.2">
      <c r="A64" s="104"/>
      <c r="B64" s="104"/>
      <c r="C64" s="29"/>
      <c r="D64" s="28"/>
      <c r="E64" s="29"/>
      <c r="F64" s="28" t="s">
        <v>309</v>
      </c>
      <c r="G64" s="28" t="s">
        <v>290</v>
      </c>
      <c r="H64" s="48"/>
      <c r="I64" s="48"/>
      <c r="J64" s="48"/>
      <c r="K64" s="48"/>
      <c r="L64" s="48"/>
      <c r="M64" s="48"/>
      <c r="N64" s="48"/>
      <c r="O64" s="48"/>
      <c r="P64" s="29"/>
      <c r="Q64" s="29"/>
      <c r="R64" s="29"/>
      <c r="S64" s="29"/>
      <c r="T64" s="29"/>
      <c r="U64" s="29"/>
      <c r="V64" s="29"/>
      <c r="W64" s="29"/>
      <c r="X64" s="29"/>
      <c r="Y64" s="29"/>
    </row>
    <row r="65" spans="1:26" ht="84" customHeight="1" x14ac:dyDescent="0.2">
      <c r="A65" s="104"/>
      <c r="B65" s="104"/>
      <c r="C65" s="31" t="s">
        <v>321</v>
      </c>
      <c r="D65" s="33"/>
      <c r="E65" s="28" t="s">
        <v>257</v>
      </c>
      <c r="F65" s="37" t="s">
        <v>322</v>
      </c>
      <c r="G65" s="28" t="s">
        <v>294</v>
      </c>
      <c r="H65" s="48"/>
      <c r="I65" s="48"/>
      <c r="J65" s="48"/>
      <c r="K65" s="48"/>
      <c r="L65" s="48"/>
      <c r="M65" s="48"/>
      <c r="N65" s="48"/>
      <c r="O65" s="48"/>
      <c r="P65" s="28"/>
      <c r="Q65" s="28"/>
      <c r="R65" s="28"/>
      <c r="S65" s="28"/>
      <c r="T65" s="28"/>
      <c r="U65" s="28"/>
      <c r="V65" s="28"/>
      <c r="W65" s="28"/>
      <c r="X65" s="28"/>
      <c r="Y65" s="28"/>
    </row>
    <row r="66" spans="1:26" ht="135" customHeight="1" x14ac:dyDescent="0.2">
      <c r="A66" s="104"/>
      <c r="B66" s="104"/>
      <c r="C66" s="31"/>
      <c r="D66" s="33"/>
      <c r="E66" s="28"/>
      <c r="F66" s="37" t="s">
        <v>323</v>
      </c>
      <c r="G66" s="28" t="s">
        <v>294</v>
      </c>
      <c r="H66" s="48"/>
      <c r="I66" s="48"/>
      <c r="J66" s="48"/>
      <c r="K66" s="48"/>
      <c r="L66" s="48"/>
      <c r="M66" s="48"/>
      <c r="N66" s="48"/>
      <c r="O66" s="48"/>
      <c r="P66" s="28"/>
      <c r="Q66" s="28"/>
      <c r="R66" s="28"/>
      <c r="S66" s="28"/>
      <c r="T66" s="28"/>
      <c r="U66" s="28"/>
      <c r="V66" s="28"/>
      <c r="W66" s="28"/>
      <c r="X66" s="28"/>
      <c r="Y66" s="28"/>
    </row>
    <row r="67" spans="1:26" ht="96" customHeight="1" x14ac:dyDescent="0.2">
      <c r="A67" s="104"/>
      <c r="B67" s="104"/>
      <c r="C67" s="31" t="s">
        <v>324</v>
      </c>
      <c r="D67" s="33"/>
      <c r="E67" s="28" t="s">
        <v>257</v>
      </c>
      <c r="F67" s="37" t="s">
        <v>325</v>
      </c>
      <c r="G67" s="28" t="s">
        <v>294</v>
      </c>
      <c r="H67" s="48"/>
      <c r="I67" s="48"/>
      <c r="J67" s="48"/>
      <c r="K67" s="48"/>
      <c r="L67" s="48"/>
      <c r="M67" s="48"/>
      <c r="N67" s="48"/>
      <c r="O67" s="48"/>
      <c r="P67" s="28"/>
      <c r="Q67" s="28"/>
      <c r="R67" s="28"/>
      <c r="S67" s="28"/>
      <c r="T67" s="28"/>
      <c r="U67" s="28"/>
      <c r="V67" s="28"/>
      <c r="W67" s="28"/>
      <c r="X67" s="28"/>
      <c r="Y67" s="28"/>
    </row>
    <row r="68" spans="1:26" ht="15.75" customHeight="1" x14ac:dyDescent="0.2">
      <c r="A68" s="94" t="s">
        <v>326</v>
      </c>
      <c r="B68" s="95"/>
      <c r="C68" s="95"/>
      <c r="D68" s="95"/>
      <c r="E68" s="95"/>
      <c r="F68" s="95"/>
      <c r="G68" s="95"/>
      <c r="H68" s="95"/>
      <c r="I68" s="95"/>
      <c r="J68" s="95"/>
      <c r="K68" s="95"/>
      <c r="L68" s="95"/>
      <c r="M68" s="95"/>
      <c r="N68" s="95"/>
      <c r="O68" s="95"/>
      <c r="P68" s="95"/>
      <c r="Q68" s="95"/>
      <c r="R68" s="95"/>
      <c r="S68" s="95"/>
      <c r="T68" s="95"/>
      <c r="U68" s="95"/>
      <c r="V68" s="95"/>
      <c r="W68" s="95"/>
      <c r="X68" s="95"/>
      <c r="Y68" s="95"/>
    </row>
    <row r="69" spans="1:26" ht="28.5" customHeight="1" x14ac:dyDescent="0.2">
      <c r="A69" s="96" t="s">
        <v>329</v>
      </c>
      <c r="B69" s="96" t="s">
        <v>330</v>
      </c>
      <c r="C69" s="85" t="s">
        <v>43</v>
      </c>
      <c r="D69" s="86"/>
      <c r="E69" s="86"/>
      <c r="F69" s="86"/>
      <c r="G69" s="86"/>
      <c r="H69" s="86"/>
      <c r="I69" s="86"/>
      <c r="J69" s="86"/>
      <c r="K69" s="86"/>
      <c r="L69" s="86"/>
      <c r="M69" s="86"/>
      <c r="N69" s="86"/>
      <c r="O69" s="87"/>
      <c r="P69" s="28" t="s">
        <v>44</v>
      </c>
      <c r="Q69" s="4">
        <f>SUM(S69:Y69)</f>
        <v>0</v>
      </c>
      <c r="R69" s="4">
        <f>SUM(R70:R71)</f>
        <v>0</v>
      </c>
      <c r="S69" s="4">
        <f>SUM(S70:S71)</f>
        <v>0</v>
      </c>
      <c r="T69" s="4">
        <f t="shared" ref="T69:Y69" si="11">SUM(T70:T71)</f>
        <v>0</v>
      </c>
      <c r="U69" s="4">
        <f t="shared" si="11"/>
        <v>0</v>
      </c>
      <c r="V69" s="4">
        <f t="shared" si="11"/>
        <v>0</v>
      </c>
      <c r="W69" s="4">
        <f t="shared" si="11"/>
        <v>0</v>
      </c>
      <c r="X69" s="4">
        <f t="shared" si="11"/>
        <v>0</v>
      </c>
      <c r="Y69" s="4">
        <f t="shared" si="11"/>
        <v>0</v>
      </c>
    </row>
    <row r="70" spans="1:26" ht="28.5" customHeight="1" x14ac:dyDescent="0.2">
      <c r="A70" s="97"/>
      <c r="B70" s="97"/>
      <c r="C70" s="88"/>
      <c r="D70" s="89"/>
      <c r="E70" s="89"/>
      <c r="F70" s="89"/>
      <c r="G70" s="89"/>
      <c r="H70" s="89"/>
      <c r="I70" s="89"/>
      <c r="J70" s="89"/>
      <c r="K70" s="89"/>
      <c r="L70" s="89"/>
      <c r="M70" s="89"/>
      <c r="N70" s="89"/>
      <c r="O70" s="90"/>
      <c r="P70" s="28" t="s">
        <v>12</v>
      </c>
      <c r="Q70" s="4">
        <f>SUM(S70:Y70)</f>
        <v>0</v>
      </c>
      <c r="R70" s="8"/>
      <c r="S70" s="8"/>
      <c r="T70" s="8"/>
      <c r="U70" s="8"/>
      <c r="V70" s="8"/>
      <c r="W70" s="8"/>
      <c r="X70" s="8"/>
      <c r="Y70" s="8"/>
    </row>
    <row r="71" spans="1:26" ht="28.5" customHeight="1" x14ac:dyDescent="0.2">
      <c r="A71" s="97"/>
      <c r="B71" s="97"/>
      <c r="C71" s="91"/>
      <c r="D71" s="92"/>
      <c r="E71" s="92"/>
      <c r="F71" s="92"/>
      <c r="G71" s="92"/>
      <c r="H71" s="92"/>
      <c r="I71" s="92"/>
      <c r="J71" s="92"/>
      <c r="K71" s="92"/>
      <c r="L71" s="92"/>
      <c r="M71" s="92"/>
      <c r="N71" s="92"/>
      <c r="O71" s="93"/>
      <c r="P71" s="28" t="s">
        <v>13</v>
      </c>
      <c r="Q71" s="4">
        <f t="shared" ref="Q71" si="12">SUM(S71:Y71)</f>
        <v>0</v>
      </c>
      <c r="R71" s="8"/>
      <c r="S71" s="8"/>
      <c r="T71" s="8"/>
      <c r="U71" s="8"/>
      <c r="V71" s="8"/>
      <c r="W71" s="8"/>
      <c r="X71" s="8"/>
      <c r="Y71" s="8"/>
    </row>
    <row r="72" spans="1:26" ht="28.5" customHeight="1" x14ac:dyDescent="0.2">
      <c r="A72" s="97"/>
      <c r="B72" s="97"/>
      <c r="C72" s="96" t="s">
        <v>331</v>
      </c>
      <c r="D72" s="96"/>
      <c r="E72" s="100" t="s">
        <v>327</v>
      </c>
      <c r="F72" s="96" t="s">
        <v>328</v>
      </c>
      <c r="G72" s="96" t="s">
        <v>251</v>
      </c>
      <c r="H72" s="38"/>
      <c r="I72" s="38"/>
      <c r="J72" s="38"/>
      <c r="K72" s="38"/>
      <c r="L72" s="38"/>
      <c r="M72" s="38"/>
      <c r="N72" s="38"/>
      <c r="O72" s="38"/>
      <c r="P72" s="28" t="s">
        <v>44</v>
      </c>
      <c r="Q72" s="4">
        <f>SUM(S72:Y72)</f>
        <v>0</v>
      </c>
      <c r="R72" s="4">
        <f>SUM(R73:R74)</f>
        <v>0</v>
      </c>
      <c r="S72" s="4">
        <f>SUM(S73:S74)</f>
        <v>0</v>
      </c>
      <c r="T72" s="4">
        <f t="shared" ref="T72" si="13">SUM(T73:T74)</f>
        <v>0</v>
      </c>
      <c r="U72" s="4">
        <f t="shared" ref="U72" si="14">SUM(U73:U74)</f>
        <v>0</v>
      </c>
      <c r="V72" s="4">
        <f>SUM(V73:V74)</f>
        <v>0</v>
      </c>
      <c r="W72" s="4">
        <f t="shared" ref="W72" si="15">SUM(W73:W74)</f>
        <v>0</v>
      </c>
      <c r="X72" s="4">
        <f t="shared" ref="X72" si="16">SUM(X73:X74)</f>
        <v>0</v>
      </c>
      <c r="Y72" s="4">
        <f t="shared" ref="Y72" si="17">SUM(Y73:Y74)</f>
        <v>0</v>
      </c>
    </row>
    <row r="73" spans="1:26" ht="28.5" customHeight="1" x14ac:dyDescent="0.2">
      <c r="A73" s="97"/>
      <c r="B73" s="97"/>
      <c r="C73" s="97"/>
      <c r="D73" s="97"/>
      <c r="E73" s="101"/>
      <c r="F73" s="97"/>
      <c r="G73" s="97"/>
      <c r="H73" s="38"/>
      <c r="I73" s="38"/>
      <c r="J73" s="38"/>
      <c r="K73" s="38"/>
      <c r="L73" s="38"/>
      <c r="M73" s="38"/>
      <c r="N73" s="38"/>
      <c r="O73" s="38"/>
      <c r="P73" s="28" t="s">
        <v>12</v>
      </c>
      <c r="Q73" s="4">
        <f>SUM(S73:Y73)</f>
        <v>0</v>
      </c>
      <c r="R73" s="8"/>
      <c r="S73" s="8"/>
      <c r="T73" s="8"/>
      <c r="U73" s="8"/>
      <c r="V73" s="8"/>
      <c r="W73" s="8"/>
      <c r="X73" s="8"/>
      <c r="Y73" s="8"/>
    </row>
    <row r="74" spans="1:26" ht="28.5" customHeight="1" x14ac:dyDescent="0.2">
      <c r="A74" s="98"/>
      <c r="B74" s="98"/>
      <c r="C74" s="98"/>
      <c r="D74" s="98"/>
      <c r="E74" s="102"/>
      <c r="F74" s="98"/>
      <c r="G74" s="98"/>
      <c r="H74" s="38"/>
      <c r="I74" s="38"/>
      <c r="J74" s="38"/>
      <c r="K74" s="38"/>
      <c r="L74" s="38"/>
      <c r="M74" s="38"/>
      <c r="N74" s="38"/>
      <c r="O74" s="38"/>
      <c r="P74" s="28" t="s">
        <v>13</v>
      </c>
      <c r="Q74" s="4">
        <f t="shared" ref="Q74" si="18">SUM(S74:Y74)</f>
        <v>0</v>
      </c>
      <c r="R74" s="8"/>
      <c r="S74" s="8"/>
      <c r="T74" s="8"/>
      <c r="U74" s="8"/>
      <c r="V74" s="8"/>
      <c r="W74" s="8"/>
      <c r="X74" s="8"/>
      <c r="Y74" s="8"/>
    </row>
    <row r="75" spans="1:26" ht="21.75" customHeight="1" x14ac:dyDescent="0.2">
      <c r="A75" s="94" t="s">
        <v>255</v>
      </c>
      <c r="B75" s="95"/>
      <c r="C75" s="95"/>
      <c r="D75" s="95"/>
      <c r="E75" s="95"/>
      <c r="F75" s="95"/>
      <c r="G75" s="95"/>
      <c r="H75" s="95"/>
      <c r="I75" s="95"/>
      <c r="J75" s="95"/>
      <c r="K75" s="95"/>
      <c r="L75" s="95"/>
      <c r="M75" s="95"/>
      <c r="N75" s="95"/>
      <c r="O75" s="95"/>
      <c r="P75" s="95"/>
      <c r="Q75" s="95"/>
      <c r="R75" s="95"/>
      <c r="S75" s="95"/>
      <c r="T75" s="95"/>
      <c r="U75" s="95"/>
      <c r="V75" s="95"/>
      <c r="W75" s="95"/>
      <c r="X75" s="95"/>
      <c r="Y75" s="95"/>
    </row>
    <row r="76" spans="1:26" ht="64.5" customHeight="1" x14ac:dyDescent="0.2">
      <c r="A76" s="96" t="s">
        <v>337</v>
      </c>
      <c r="B76" s="96" t="s">
        <v>338</v>
      </c>
      <c r="C76" s="94" t="s">
        <v>43</v>
      </c>
      <c r="D76" s="95"/>
      <c r="E76" s="95"/>
      <c r="F76" s="95"/>
      <c r="G76" s="95"/>
      <c r="H76" s="95"/>
      <c r="I76" s="95"/>
      <c r="J76" s="95"/>
      <c r="K76" s="95"/>
      <c r="L76" s="95"/>
      <c r="M76" s="95"/>
      <c r="N76" s="95"/>
      <c r="O76" s="99"/>
      <c r="P76" s="28" t="s">
        <v>44</v>
      </c>
      <c r="Q76" s="8"/>
      <c r="R76" s="8"/>
      <c r="S76" s="8"/>
      <c r="T76" s="8"/>
      <c r="U76" s="8"/>
      <c r="V76" s="8"/>
      <c r="W76" s="8"/>
      <c r="X76" s="8"/>
      <c r="Y76" s="8"/>
    </row>
    <row r="77" spans="1:26" ht="64.5" customHeight="1" x14ac:dyDescent="0.2">
      <c r="A77" s="97"/>
      <c r="B77" s="97"/>
      <c r="C77" s="28" t="s">
        <v>332</v>
      </c>
      <c r="D77" s="96"/>
      <c r="E77" s="100" t="s">
        <v>327</v>
      </c>
      <c r="F77" s="36" t="s">
        <v>335</v>
      </c>
      <c r="G77" s="36" t="s">
        <v>336</v>
      </c>
      <c r="H77" s="38"/>
      <c r="I77" s="38"/>
      <c r="J77" s="38"/>
      <c r="K77" s="38"/>
      <c r="L77" s="38"/>
      <c r="M77" s="38"/>
      <c r="N77" s="38"/>
      <c r="O77" s="38"/>
      <c r="P77" s="28" t="s">
        <v>44</v>
      </c>
      <c r="Q77" s="8"/>
      <c r="R77" s="8"/>
      <c r="S77" s="8"/>
      <c r="T77" s="8"/>
      <c r="U77" s="8"/>
      <c r="V77" s="8"/>
      <c r="W77" s="8"/>
      <c r="X77" s="8"/>
      <c r="Y77" s="8"/>
    </row>
    <row r="78" spans="1:26" ht="64.5" customHeight="1" x14ac:dyDescent="0.2">
      <c r="A78" s="97"/>
      <c r="B78" s="97"/>
      <c r="C78" s="36" t="s">
        <v>333</v>
      </c>
      <c r="D78" s="97"/>
      <c r="E78" s="101"/>
      <c r="F78" s="36"/>
      <c r="G78" s="36"/>
      <c r="H78" s="38"/>
      <c r="I78" s="38"/>
      <c r="J78" s="38"/>
      <c r="K78" s="38"/>
      <c r="L78" s="38"/>
      <c r="M78" s="38"/>
      <c r="N78" s="38"/>
      <c r="O78" s="38"/>
      <c r="P78" s="28" t="s">
        <v>44</v>
      </c>
      <c r="Q78" s="8"/>
      <c r="R78" s="8"/>
      <c r="S78" s="8"/>
      <c r="T78" s="8"/>
      <c r="U78" s="8"/>
      <c r="V78" s="8"/>
      <c r="W78" s="8"/>
      <c r="X78" s="8"/>
      <c r="Y78" s="8"/>
    </row>
    <row r="79" spans="1:26" ht="64.5" customHeight="1" x14ac:dyDescent="0.2">
      <c r="A79" s="98"/>
      <c r="B79" s="98"/>
      <c r="C79" s="36" t="s">
        <v>334</v>
      </c>
      <c r="D79" s="98"/>
      <c r="E79" s="102"/>
      <c r="F79" s="36"/>
      <c r="G79" s="36"/>
      <c r="H79" s="38"/>
      <c r="I79" s="38"/>
      <c r="J79" s="38"/>
      <c r="K79" s="38"/>
      <c r="L79" s="38"/>
      <c r="M79" s="38"/>
      <c r="N79" s="38"/>
      <c r="O79" s="38"/>
      <c r="P79" s="28" t="s">
        <v>44</v>
      </c>
      <c r="Q79" s="8"/>
      <c r="R79" s="8"/>
      <c r="S79" s="8"/>
      <c r="T79" s="8"/>
      <c r="U79" s="8"/>
      <c r="V79" s="8"/>
      <c r="W79" s="8"/>
      <c r="X79" s="8"/>
      <c r="Y79" s="8"/>
    </row>
    <row r="80" spans="1:26" s="40" customFormat="1" ht="12.75" customHeight="1" x14ac:dyDescent="0.2">
      <c r="A80" s="94" t="s">
        <v>339</v>
      </c>
      <c r="B80" s="95"/>
      <c r="C80" s="95"/>
      <c r="D80" s="95"/>
      <c r="E80" s="95"/>
      <c r="F80" s="95"/>
      <c r="G80" s="95"/>
      <c r="H80" s="95"/>
      <c r="I80" s="95"/>
      <c r="J80" s="95"/>
      <c r="K80" s="95"/>
      <c r="L80" s="95"/>
      <c r="M80" s="95"/>
      <c r="N80" s="95"/>
      <c r="O80" s="95"/>
      <c r="P80" s="95"/>
      <c r="Q80" s="95"/>
      <c r="R80" s="95"/>
      <c r="S80" s="95"/>
      <c r="T80" s="95"/>
      <c r="U80" s="95"/>
      <c r="V80" s="95"/>
      <c r="W80" s="95"/>
      <c r="X80" s="95"/>
      <c r="Y80" s="95"/>
      <c r="Z80" s="67"/>
    </row>
    <row r="81" spans="1:25" s="40" customFormat="1" ht="123" customHeight="1" x14ac:dyDescent="0.2">
      <c r="A81" s="34" t="s">
        <v>345</v>
      </c>
      <c r="B81" s="31" t="s">
        <v>340</v>
      </c>
      <c r="C81" s="31" t="s">
        <v>350</v>
      </c>
      <c r="D81" s="31"/>
      <c r="E81" s="31" t="s">
        <v>327</v>
      </c>
      <c r="F81" s="31" t="s">
        <v>341</v>
      </c>
      <c r="G81" s="31" t="s">
        <v>342</v>
      </c>
      <c r="H81" s="38"/>
      <c r="I81" s="38"/>
      <c r="J81" s="38"/>
      <c r="K81" s="38"/>
      <c r="L81" s="38"/>
      <c r="M81" s="38"/>
      <c r="N81" s="38"/>
      <c r="O81" s="38"/>
      <c r="P81" s="28" t="s">
        <v>44</v>
      </c>
      <c r="Q81" s="9"/>
      <c r="R81" s="9"/>
      <c r="S81" s="9"/>
      <c r="T81" s="9"/>
      <c r="U81" s="9"/>
      <c r="V81" s="9"/>
      <c r="W81" s="9"/>
      <c r="X81" s="9"/>
      <c r="Y81" s="9"/>
    </row>
    <row r="82" spans="1:25" s="40" customFormat="1" ht="195.75" customHeight="1" x14ac:dyDescent="0.2">
      <c r="A82" s="34"/>
      <c r="B82" s="31"/>
      <c r="C82" s="31"/>
      <c r="D82" s="31"/>
      <c r="E82" s="31"/>
      <c r="F82" s="31" t="s">
        <v>343</v>
      </c>
      <c r="G82" s="31" t="s">
        <v>251</v>
      </c>
      <c r="H82" s="38"/>
      <c r="I82" s="38"/>
      <c r="J82" s="38"/>
      <c r="K82" s="38"/>
      <c r="L82" s="38"/>
      <c r="M82" s="38"/>
      <c r="N82" s="38"/>
      <c r="O82" s="38"/>
      <c r="P82" s="28" t="s">
        <v>44</v>
      </c>
      <c r="Q82" s="9"/>
      <c r="R82" s="9"/>
      <c r="S82" s="9"/>
      <c r="T82" s="9"/>
      <c r="U82" s="9"/>
      <c r="V82" s="9"/>
      <c r="W82" s="9"/>
      <c r="X82" s="9"/>
      <c r="Y82" s="9"/>
    </row>
    <row r="83" spans="1:25" s="40" customFormat="1" ht="138" customHeight="1" x14ac:dyDescent="0.2">
      <c r="A83" s="34"/>
      <c r="B83" s="31"/>
      <c r="C83" s="31"/>
      <c r="D83" s="31"/>
      <c r="E83" s="31"/>
      <c r="F83" s="31" t="s">
        <v>344</v>
      </c>
      <c r="G83" s="31" t="s">
        <v>251</v>
      </c>
      <c r="H83" s="38"/>
      <c r="I83" s="38"/>
      <c r="J83" s="38"/>
      <c r="K83" s="38"/>
      <c r="L83" s="38"/>
      <c r="M83" s="38"/>
      <c r="N83" s="38"/>
      <c r="O83" s="38"/>
      <c r="P83" s="28" t="s">
        <v>44</v>
      </c>
      <c r="Q83" s="9"/>
      <c r="R83" s="9"/>
      <c r="S83" s="9"/>
      <c r="T83" s="9"/>
      <c r="U83" s="9"/>
      <c r="V83" s="9"/>
      <c r="W83" s="9"/>
      <c r="X83" s="9"/>
      <c r="Y83" s="9"/>
    </row>
    <row r="84" spans="1:25" s="40" customFormat="1" ht="12.75" customHeight="1" x14ac:dyDescent="0.2">
      <c r="A84" s="94" t="s">
        <v>346</v>
      </c>
      <c r="B84" s="95"/>
      <c r="C84" s="95"/>
      <c r="D84" s="95"/>
      <c r="E84" s="95"/>
      <c r="F84" s="95"/>
      <c r="G84" s="95"/>
      <c r="H84" s="95"/>
      <c r="I84" s="95"/>
      <c r="J84" s="95"/>
      <c r="K84" s="95"/>
      <c r="L84" s="95"/>
      <c r="M84" s="95"/>
      <c r="N84" s="95"/>
      <c r="O84" s="95"/>
      <c r="P84" s="95"/>
      <c r="Q84" s="95"/>
      <c r="R84" s="95"/>
      <c r="S84" s="95"/>
      <c r="T84" s="95"/>
      <c r="U84" s="95"/>
      <c r="V84" s="95"/>
      <c r="W84" s="95"/>
      <c r="X84" s="95"/>
      <c r="Y84" s="95"/>
    </row>
    <row r="85" spans="1:25" s="40" customFormat="1" ht="45" customHeight="1" x14ac:dyDescent="0.2">
      <c r="A85" s="31" t="s">
        <v>347</v>
      </c>
      <c r="B85" s="31" t="s">
        <v>348</v>
      </c>
      <c r="C85" s="31" t="s">
        <v>349</v>
      </c>
      <c r="D85" s="31"/>
      <c r="E85" s="31" t="s">
        <v>327</v>
      </c>
      <c r="F85" s="31" t="s">
        <v>351</v>
      </c>
      <c r="G85" s="31" t="s">
        <v>352</v>
      </c>
      <c r="H85" s="31"/>
      <c r="I85" s="31"/>
      <c r="J85" s="31"/>
      <c r="K85" s="31"/>
      <c r="L85" s="31"/>
      <c r="M85" s="31"/>
      <c r="N85" s="31"/>
      <c r="O85" s="31"/>
      <c r="P85" s="28" t="s">
        <v>44</v>
      </c>
      <c r="Q85" s="31"/>
      <c r="R85" s="31"/>
      <c r="S85" s="31"/>
      <c r="T85" s="31"/>
      <c r="U85" s="31"/>
      <c r="V85" s="31"/>
      <c r="W85" s="31"/>
      <c r="X85" s="31"/>
      <c r="Y85" s="31"/>
    </row>
    <row r="86" spans="1:25" s="40" customFormat="1" ht="12.75" customHeight="1" x14ac:dyDescent="0.2">
      <c r="A86" s="94" t="s">
        <v>353</v>
      </c>
      <c r="B86" s="95"/>
      <c r="C86" s="95"/>
      <c r="D86" s="95"/>
      <c r="E86" s="95"/>
      <c r="F86" s="95"/>
      <c r="G86" s="95"/>
      <c r="H86" s="95"/>
      <c r="I86" s="95"/>
      <c r="J86" s="95"/>
      <c r="K86" s="95"/>
      <c r="L86" s="95"/>
      <c r="M86" s="95"/>
      <c r="N86" s="95"/>
      <c r="O86" s="95"/>
      <c r="P86" s="95"/>
      <c r="Q86" s="95"/>
      <c r="R86" s="95"/>
      <c r="S86" s="95"/>
      <c r="T86" s="95"/>
      <c r="U86" s="95"/>
      <c r="V86" s="95"/>
      <c r="W86" s="95"/>
      <c r="X86" s="95"/>
      <c r="Y86" s="95"/>
    </row>
    <row r="87" spans="1:25" s="40" customFormat="1" ht="204.75" customHeight="1" x14ac:dyDescent="0.2">
      <c r="A87" s="31" t="s">
        <v>359</v>
      </c>
      <c r="B87" s="31" t="s">
        <v>354</v>
      </c>
      <c r="C87" s="31" t="s">
        <v>356</v>
      </c>
      <c r="D87" s="31"/>
      <c r="E87" s="31" t="s">
        <v>257</v>
      </c>
      <c r="F87" s="31" t="s">
        <v>355</v>
      </c>
      <c r="G87" s="31" t="s">
        <v>29</v>
      </c>
      <c r="H87" s="31">
        <v>100</v>
      </c>
      <c r="I87" s="31">
        <v>100</v>
      </c>
      <c r="J87" s="31">
        <v>100</v>
      </c>
      <c r="K87" s="31">
        <v>100</v>
      </c>
      <c r="L87" s="31">
        <v>100</v>
      </c>
      <c r="M87" s="31">
        <v>100</v>
      </c>
      <c r="N87" s="31">
        <v>100</v>
      </c>
      <c r="O87" s="31">
        <v>100</v>
      </c>
      <c r="P87" s="28" t="s">
        <v>44</v>
      </c>
      <c r="Q87" s="31"/>
      <c r="R87" s="31"/>
      <c r="S87" s="31"/>
      <c r="T87" s="31"/>
      <c r="U87" s="31"/>
      <c r="V87" s="31"/>
      <c r="W87" s="31"/>
      <c r="X87" s="31"/>
      <c r="Y87" s="31"/>
    </row>
    <row r="88" spans="1:25" s="40" customFormat="1" ht="12.75" customHeight="1" x14ac:dyDescent="0.2">
      <c r="A88" s="94" t="s">
        <v>256</v>
      </c>
      <c r="B88" s="95"/>
      <c r="C88" s="95"/>
      <c r="D88" s="95"/>
      <c r="E88" s="95"/>
      <c r="F88" s="95"/>
      <c r="G88" s="95"/>
      <c r="H88" s="95"/>
      <c r="I88" s="95"/>
      <c r="J88" s="95"/>
      <c r="K88" s="95"/>
      <c r="L88" s="95"/>
      <c r="M88" s="95"/>
      <c r="N88" s="95"/>
      <c r="O88" s="95"/>
      <c r="P88" s="95"/>
      <c r="Q88" s="95"/>
      <c r="R88" s="95"/>
      <c r="S88" s="95"/>
      <c r="T88" s="95"/>
      <c r="U88" s="95"/>
      <c r="V88" s="95"/>
      <c r="W88" s="95"/>
      <c r="X88" s="95"/>
      <c r="Y88" s="95"/>
    </row>
    <row r="89" spans="1:25" s="40" customFormat="1" ht="91.5" customHeight="1" x14ac:dyDescent="0.2">
      <c r="A89" s="31" t="s">
        <v>357</v>
      </c>
      <c r="B89" s="31" t="s">
        <v>358</v>
      </c>
      <c r="C89" s="31"/>
      <c r="D89" s="31"/>
      <c r="E89" s="31" t="s">
        <v>257</v>
      </c>
      <c r="F89" s="31"/>
      <c r="G89" s="31"/>
      <c r="H89" s="31"/>
      <c r="I89" s="31"/>
      <c r="J89" s="31"/>
      <c r="K89" s="31"/>
      <c r="L89" s="31"/>
      <c r="M89" s="31"/>
      <c r="N89" s="31"/>
      <c r="O89" s="31"/>
      <c r="P89" s="28" t="s">
        <v>44</v>
      </c>
      <c r="Q89" s="4">
        <f>SUM(S89:Y89)</f>
        <v>0</v>
      </c>
      <c r="R89" s="4">
        <f>SUM(R90:R92)</f>
        <v>0</v>
      </c>
      <c r="S89" s="4">
        <f t="shared" ref="S89" si="19">SUM(S90:S92)</f>
        <v>0</v>
      </c>
      <c r="T89" s="4">
        <f t="shared" ref="T89" si="20">SUM(T90:T92)</f>
        <v>0</v>
      </c>
      <c r="U89" s="4">
        <f t="shared" ref="U89" si="21">SUM(U90:U92)</f>
        <v>0</v>
      </c>
      <c r="V89" s="4">
        <f t="shared" ref="V89" si="22">SUM(V90:V92)</f>
        <v>0</v>
      </c>
      <c r="W89" s="4">
        <f t="shared" ref="W89" si="23">SUM(W90:W92)</f>
        <v>0</v>
      </c>
      <c r="X89" s="4">
        <f t="shared" ref="X89" si="24">SUM(X90:X92)</f>
        <v>0</v>
      </c>
      <c r="Y89" s="4">
        <f t="shared" ref="Y89" si="25">SUM(Y90:Y92)</f>
        <v>0</v>
      </c>
    </row>
    <row r="90" spans="1:25" s="40" customFormat="1" ht="13.5" customHeight="1" x14ac:dyDescent="0.2">
      <c r="A90" s="31"/>
      <c r="B90" s="31"/>
      <c r="C90" s="31"/>
      <c r="D90" s="31"/>
      <c r="E90" s="31"/>
      <c r="F90" s="31"/>
      <c r="G90" s="31"/>
      <c r="H90" s="31"/>
      <c r="I90" s="31"/>
      <c r="J90" s="31"/>
      <c r="K90" s="31"/>
      <c r="L90" s="31"/>
      <c r="M90" s="31"/>
      <c r="N90" s="31"/>
      <c r="O90" s="31"/>
      <c r="P90" s="28" t="s">
        <v>12</v>
      </c>
      <c r="Q90" s="4">
        <f>SUM(S90:Y90)</f>
        <v>0</v>
      </c>
      <c r="R90" s="9"/>
      <c r="S90" s="9"/>
      <c r="T90" s="9"/>
      <c r="U90" s="9"/>
      <c r="V90" s="9"/>
      <c r="W90" s="9"/>
      <c r="X90" s="9"/>
      <c r="Y90" s="9"/>
    </row>
    <row r="91" spans="1:25" s="40" customFormat="1" ht="12.75" customHeight="1" x14ac:dyDescent="0.2">
      <c r="A91" s="31"/>
      <c r="B91" s="31"/>
      <c r="C91" s="31"/>
      <c r="D91" s="31"/>
      <c r="E91" s="31"/>
      <c r="F91" s="31"/>
      <c r="G91" s="31"/>
      <c r="H91" s="31"/>
      <c r="I91" s="31"/>
      <c r="J91" s="31"/>
      <c r="K91" s="31"/>
      <c r="L91" s="31"/>
      <c r="M91" s="31"/>
      <c r="N91" s="31"/>
      <c r="O91" s="31"/>
      <c r="P91" s="28" t="s">
        <v>13</v>
      </c>
      <c r="Q91" s="4">
        <f t="shared" ref="Q91:Q92" si="26">SUM(S91:Y91)</f>
        <v>0</v>
      </c>
      <c r="R91" s="9"/>
      <c r="S91" s="9"/>
      <c r="T91" s="9"/>
      <c r="U91" s="9"/>
      <c r="V91" s="9"/>
      <c r="W91" s="9"/>
      <c r="X91" s="9"/>
      <c r="Y91" s="9"/>
    </row>
    <row r="92" spans="1:25" s="40" customFormat="1" ht="12.75" customHeight="1" x14ac:dyDescent="0.2">
      <c r="A92" s="31"/>
      <c r="B92" s="31"/>
      <c r="C92" s="31"/>
      <c r="D92" s="31"/>
      <c r="E92" s="31"/>
      <c r="F92" s="31"/>
      <c r="G92" s="31"/>
      <c r="H92" s="31"/>
      <c r="I92" s="31"/>
      <c r="J92" s="31"/>
      <c r="K92" s="31"/>
      <c r="L92" s="31"/>
      <c r="M92" s="31"/>
      <c r="N92" s="31"/>
      <c r="O92" s="31"/>
      <c r="P92" s="28" t="s">
        <v>287</v>
      </c>
      <c r="Q92" s="4">
        <f t="shared" si="26"/>
        <v>0</v>
      </c>
      <c r="R92" s="9"/>
      <c r="S92" s="9"/>
      <c r="T92" s="9"/>
      <c r="U92" s="9"/>
      <c r="V92" s="9"/>
      <c r="W92" s="9"/>
      <c r="X92" s="9"/>
      <c r="Y92" s="9"/>
    </row>
    <row r="93" spans="1:25" s="40" customFormat="1" ht="113.25" customHeight="1" x14ac:dyDescent="0.2">
      <c r="A93" s="31"/>
      <c r="B93" s="31"/>
      <c r="C93" s="31" t="s">
        <v>360</v>
      </c>
      <c r="D93" s="31"/>
      <c r="E93" s="31"/>
      <c r="F93" s="35"/>
      <c r="G93" s="31"/>
      <c r="H93" s="31"/>
      <c r="I93" s="31"/>
      <c r="J93" s="31"/>
      <c r="K93" s="31"/>
      <c r="L93" s="31"/>
      <c r="M93" s="31"/>
      <c r="N93" s="31"/>
      <c r="O93" s="31"/>
      <c r="P93" s="28" t="s">
        <v>44</v>
      </c>
      <c r="Q93" s="4">
        <f>SUM(S93:Y93)</f>
        <v>0</v>
      </c>
      <c r="R93" s="4">
        <f>SUM(R94:R96)</f>
        <v>0</v>
      </c>
      <c r="S93" s="4">
        <f t="shared" ref="S93" si="27">SUM(S94:S96)</f>
        <v>0</v>
      </c>
      <c r="T93" s="4">
        <f t="shared" ref="T93" si="28">SUM(T94:T96)</f>
        <v>0</v>
      </c>
      <c r="U93" s="4">
        <f t="shared" ref="U93" si="29">SUM(U94:U96)</f>
        <v>0</v>
      </c>
      <c r="V93" s="4">
        <f t="shared" ref="V93" si="30">SUM(V94:V96)</f>
        <v>0</v>
      </c>
      <c r="W93" s="4">
        <f t="shared" ref="W93" si="31">SUM(W94:W96)</f>
        <v>0</v>
      </c>
      <c r="X93" s="4">
        <f t="shared" ref="X93" si="32">SUM(X94:X96)</f>
        <v>0</v>
      </c>
      <c r="Y93" s="4">
        <f t="shared" ref="Y93" si="33">SUM(Y94:Y96)</f>
        <v>0</v>
      </c>
    </row>
    <row r="94" spans="1:25" s="40" customFormat="1" ht="27.75" customHeight="1" x14ac:dyDescent="0.2">
      <c r="A94" s="31"/>
      <c r="B94" s="31"/>
      <c r="C94" s="31"/>
      <c r="D94" s="31"/>
      <c r="E94" s="31"/>
      <c r="F94" s="35"/>
      <c r="G94" s="31"/>
      <c r="H94" s="31"/>
      <c r="I94" s="31"/>
      <c r="J94" s="31"/>
      <c r="K94" s="31"/>
      <c r="L94" s="31"/>
      <c r="M94" s="31"/>
      <c r="N94" s="31"/>
      <c r="O94" s="31"/>
      <c r="P94" s="28" t="s">
        <v>12</v>
      </c>
      <c r="Q94" s="4">
        <f>SUM(S94:Y94)</f>
        <v>0</v>
      </c>
      <c r="R94" s="9"/>
      <c r="S94" s="9"/>
      <c r="T94" s="9"/>
      <c r="U94" s="9"/>
      <c r="V94" s="9"/>
      <c r="W94" s="9"/>
      <c r="X94" s="9"/>
      <c r="Y94" s="9"/>
    </row>
    <row r="95" spans="1:25" s="40" customFormat="1" ht="27.75" customHeight="1" x14ac:dyDescent="0.2">
      <c r="A95" s="31"/>
      <c r="B95" s="31"/>
      <c r="C95" s="31"/>
      <c r="D95" s="31"/>
      <c r="E95" s="31"/>
      <c r="F95" s="35"/>
      <c r="G95" s="31"/>
      <c r="H95" s="31"/>
      <c r="I95" s="31"/>
      <c r="J95" s="31"/>
      <c r="K95" s="31"/>
      <c r="L95" s="31"/>
      <c r="M95" s="31"/>
      <c r="N95" s="31"/>
      <c r="O95" s="31"/>
      <c r="P95" s="28" t="s">
        <v>13</v>
      </c>
      <c r="Q95" s="4">
        <f t="shared" ref="Q95:Q96" si="34">SUM(S95:Y95)</f>
        <v>0</v>
      </c>
      <c r="R95" s="9"/>
      <c r="S95" s="9"/>
      <c r="T95" s="9"/>
      <c r="U95" s="9"/>
      <c r="V95" s="9"/>
      <c r="W95" s="9"/>
      <c r="X95" s="9"/>
      <c r="Y95" s="9"/>
    </row>
    <row r="96" spans="1:25" s="40" customFormat="1" ht="27.75" customHeight="1" x14ac:dyDescent="0.2">
      <c r="A96" s="31"/>
      <c r="B96" s="31"/>
      <c r="C96" s="31"/>
      <c r="D96" s="31"/>
      <c r="E96" s="31"/>
      <c r="F96" s="35"/>
      <c r="G96" s="31"/>
      <c r="H96" s="31"/>
      <c r="I96" s="31"/>
      <c r="J96" s="31"/>
      <c r="K96" s="31"/>
      <c r="L96" s="31"/>
      <c r="M96" s="31"/>
      <c r="N96" s="31"/>
      <c r="O96" s="31"/>
      <c r="P96" s="28" t="s">
        <v>287</v>
      </c>
      <c r="Q96" s="4">
        <f t="shared" si="34"/>
        <v>0</v>
      </c>
      <c r="R96" s="9"/>
      <c r="S96" s="9"/>
      <c r="T96" s="9"/>
      <c r="U96" s="9"/>
      <c r="V96" s="9"/>
      <c r="W96" s="9"/>
      <c r="X96" s="9"/>
      <c r="Y96" s="9"/>
    </row>
    <row r="97" spans="1:25" s="40" customFormat="1" ht="105" customHeight="1" x14ac:dyDescent="0.2">
      <c r="A97" s="31"/>
      <c r="B97" s="31"/>
      <c r="C97" s="31"/>
      <c r="D97" s="31"/>
      <c r="E97" s="31"/>
      <c r="F97" s="35" t="s">
        <v>362</v>
      </c>
      <c r="G97" s="31"/>
      <c r="H97" s="31"/>
      <c r="I97" s="31"/>
      <c r="J97" s="31"/>
      <c r="K97" s="31"/>
      <c r="L97" s="31"/>
      <c r="M97" s="31"/>
      <c r="N97" s="31"/>
      <c r="O97" s="31"/>
      <c r="P97" s="31"/>
      <c r="Q97" s="31"/>
      <c r="R97" s="31"/>
      <c r="S97" s="31"/>
      <c r="T97" s="31"/>
      <c r="U97" s="31"/>
      <c r="V97" s="31"/>
      <c r="W97" s="31"/>
      <c r="X97" s="31"/>
      <c r="Y97" s="31"/>
    </row>
    <row r="98" spans="1:25" s="40" customFormat="1" ht="52.5" customHeight="1" x14ac:dyDescent="0.2">
      <c r="A98" s="31"/>
      <c r="B98" s="31"/>
      <c r="C98" s="31"/>
      <c r="D98" s="31"/>
      <c r="E98" s="31"/>
      <c r="F98" s="31" t="s">
        <v>363</v>
      </c>
      <c r="G98" s="31"/>
      <c r="H98" s="31"/>
      <c r="I98" s="31"/>
      <c r="J98" s="31"/>
      <c r="K98" s="31"/>
      <c r="L98" s="31"/>
      <c r="M98" s="31"/>
      <c r="N98" s="31"/>
      <c r="O98" s="31"/>
      <c r="P98" s="31"/>
      <c r="Q98" s="31"/>
      <c r="R98" s="31"/>
      <c r="S98" s="31"/>
      <c r="T98" s="31"/>
      <c r="U98" s="31"/>
      <c r="V98" s="31"/>
      <c r="W98" s="31"/>
      <c r="X98" s="31"/>
      <c r="Y98" s="31"/>
    </row>
    <row r="99" spans="1:25" s="40" customFormat="1" ht="46.5" customHeight="1" x14ac:dyDescent="0.2">
      <c r="A99" s="34"/>
      <c r="B99" s="31"/>
      <c r="C99" s="28" t="s">
        <v>361</v>
      </c>
      <c r="D99" s="31"/>
      <c r="E99" s="31"/>
      <c r="F99" s="31"/>
      <c r="G99" s="31"/>
      <c r="H99" s="31"/>
      <c r="I99" s="31"/>
      <c r="J99" s="31"/>
      <c r="K99" s="31"/>
      <c r="L99" s="31"/>
      <c r="M99" s="31"/>
      <c r="N99" s="31"/>
      <c r="O99" s="31"/>
      <c r="P99" s="28" t="s">
        <v>44</v>
      </c>
      <c r="Q99" s="4">
        <f>SUM(S99:Y99)</f>
        <v>3842.8999999999996</v>
      </c>
      <c r="R99" s="4">
        <f>SUM(R100:R102)</f>
        <v>272.8</v>
      </c>
      <c r="S99" s="4">
        <f t="shared" ref="S99" si="35">SUM(S100:S102)</f>
        <v>572.29999999999995</v>
      </c>
      <c r="T99" s="4">
        <f t="shared" ref="T99" si="36">SUM(T100:T102)</f>
        <v>545.1</v>
      </c>
      <c r="U99" s="4">
        <f>SUM(U100:U102)</f>
        <v>545.1</v>
      </c>
      <c r="V99" s="4">
        <f t="shared" ref="V99" si="37">SUM(V100:V102)</f>
        <v>545.1</v>
      </c>
      <c r="W99" s="4">
        <f t="shared" ref="W99" si="38">SUM(W100:W102)</f>
        <v>545.1</v>
      </c>
      <c r="X99" s="4">
        <f t="shared" ref="X99" si="39">SUM(X100:X102)</f>
        <v>545.1</v>
      </c>
      <c r="Y99" s="4">
        <f t="shared" ref="Y99" si="40">SUM(Y100:Y102)</f>
        <v>545.1</v>
      </c>
    </row>
    <row r="100" spans="1:25" s="40" customFormat="1" ht="31.5" customHeight="1" x14ac:dyDescent="0.2">
      <c r="A100" s="34"/>
      <c r="B100" s="31"/>
      <c r="C100" s="28"/>
      <c r="D100" s="31"/>
      <c r="E100" s="31"/>
      <c r="F100" s="31"/>
      <c r="G100" s="31"/>
      <c r="H100" s="31"/>
      <c r="I100" s="31"/>
      <c r="J100" s="31"/>
      <c r="K100" s="31"/>
      <c r="L100" s="31"/>
      <c r="M100" s="31"/>
      <c r="N100" s="31"/>
      <c r="O100" s="31"/>
      <c r="P100" s="28" t="s">
        <v>12</v>
      </c>
      <c r="Q100" s="4">
        <f t="shared" ref="Q100:Q102" si="41">SUM(S100:Y100)</f>
        <v>0</v>
      </c>
      <c r="R100" s="9"/>
      <c r="S100" s="9"/>
      <c r="T100" s="9"/>
      <c r="U100" s="9"/>
      <c r="V100" s="9"/>
      <c r="W100" s="9"/>
      <c r="X100" s="9"/>
      <c r="Y100" s="9"/>
    </row>
    <row r="101" spans="1:25" s="40" customFormat="1" ht="31.5" customHeight="1" x14ac:dyDescent="0.2">
      <c r="A101" s="34"/>
      <c r="B101" s="31"/>
      <c r="C101" s="28"/>
      <c r="D101" s="31"/>
      <c r="E101" s="31"/>
      <c r="F101" s="31"/>
      <c r="G101" s="31"/>
      <c r="H101" s="31"/>
      <c r="I101" s="31"/>
      <c r="J101" s="31"/>
      <c r="K101" s="31"/>
      <c r="L101" s="31"/>
      <c r="M101" s="31"/>
      <c r="N101" s="31"/>
      <c r="O101" s="31"/>
      <c r="P101" s="28" t="s">
        <v>13</v>
      </c>
      <c r="Q101" s="4">
        <f t="shared" si="41"/>
        <v>3842.8999999999996</v>
      </c>
      <c r="R101" s="50">
        <v>272.8</v>
      </c>
      <c r="S101" s="50">
        <v>572.29999999999995</v>
      </c>
      <c r="T101" s="50">
        <v>545.1</v>
      </c>
      <c r="U101" s="50">
        <v>545.1</v>
      </c>
      <c r="V101" s="50">
        <v>545.1</v>
      </c>
      <c r="W101" s="50">
        <v>545.1</v>
      </c>
      <c r="X101" s="50">
        <v>545.1</v>
      </c>
      <c r="Y101" s="50">
        <v>545.1</v>
      </c>
    </row>
    <row r="102" spans="1:25" s="40" customFormat="1" ht="17.25" customHeight="1" x14ac:dyDescent="0.2">
      <c r="A102" s="34"/>
      <c r="B102" s="31"/>
      <c r="C102" s="31"/>
      <c r="D102" s="31"/>
      <c r="E102" s="31"/>
      <c r="F102" s="31"/>
      <c r="G102" s="31"/>
      <c r="H102" s="38"/>
      <c r="I102" s="38"/>
      <c r="J102" s="38"/>
      <c r="K102" s="38"/>
      <c r="L102" s="38"/>
      <c r="M102" s="38"/>
      <c r="N102" s="38"/>
      <c r="O102" s="38"/>
      <c r="P102" s="28" t="s">
        <v>287</v>
      </c>
      <c r="Q102" s="4">
        <f t="shared" si="41"/>
        <v>0</v>
      </c>
      <c r="R102" s="9"/>
      <c r="S102" s="9"/>
      <c r="T102" s="9"/>
      <c r="U102" s="9"/>
      <c r="V102" s="9"/>
      <c r="W102" s="9"/>
      <c r="X102" s="9"/>
      <c r="Y102" s="9"/>
    </row>
    <row r="103" spans="1:25" s="40" customFormat="1" ht="17.25" customHeight="1" x14ac:dyDescent="0.2">
      <c r="A103" s="94" t="s">
        <v>250</v>
      </c>
      <c r="B103" s="95"/>
      <c r="C103" s="95"/>
      <c r="D103" s="95"/>
      <c r="E103" s="95"/>
      <c r="F103" s="95"/>
      <c r="G103" s="95"/>
      <c r="H103" s="95"/>
      <c r="I103" s="95"/>
      <c r="J103" s="95"/>
      <c r="K103" s="95"/>
      <c r="L103" s="95"/>
      <c r="M103" s="95"/>
      <c r="N103" s="95"/>
      <c r="O103" s="95"/>
      <c r="P103" s="95"/>
      <c r="Q103" s="95"/>
      <c r="R103" s="95"/>
      <c r="S103" s="95"/>
      <c r="T103" s="95"/>
      <c r="U103" s="95"/>
      <c r="V103" s="95"/>
      <c r="W103" s="95"/>
      <c r="X103" s="95"/>
      <c r="Y103" s="95"/>
    </row>
    <row r="104" spans="1:25" s="40" customFormat="1" ht="172.5" customHeight="1" x14ac:dyDescent="0.2">
      <c r="A104" s="43" t="s">
        <v>364</v>
      </c>
      <c r="B104" s="43" t="s">
        <v>365</v>
      </c>
      <c r="C104" s="43" t="s">
        <v>366</v>
      </c>
      <c r="D104" s="43"/>
      <c r="E104" s="43" t="s">
        <v>257</v>
      </c>
      <c r="F104" s="43" t="s">
        <v>367</v>
      </c>
      <c r="G104" s="43"/>
      <c r="H104" s="38"/>
      <c r="I104" s="38"/>
      <c r="J104" s="38"/>
      <c r="K104" s="38"/>
      <c r="L104" s="38"/>
      <c r="M104" s="38"/>
      <c r="N104" s="38"/>
      <c r="O104" s="38"/>
      <c r="P104" s="42" t="s">
        <v>11</v>
      </c>
      <c r="Q104" s="3">
        <f>SUM(S104:Y104)</f>
        <v>1261399.8359233125</v>
      </c>
      <c r="R104" s="4">
        <f>SUM(R105:R108)</f>
        <v>333090</v>
      </c>
      <c r="S104" s="4">
        <f>SUM(S105:S108)</f>
        <v>179040.4</v>
      </c>
      <c r="T104" s="4">
        <f>SUM(T105:T108)</f>
        <v>186950</v>
      </c>
      <c r="U104" s="4">
        <f t="shared" ref="U104" si="42">SUM(U105:U108)</f>
        <v>177300</v>
      </c>
      <c r="V104" s="4">
        <f>SUM(V105:V108)</f>
        <v>178186.49999999997</v>
      </c>
      <c r="W104" s="4">
        <f>SUM(W105:W108)</f>
        <v>179077.43249999997</v>
      </c>
      <c r="X104" s="4">
        <f t="shared" ref="X104:Y104" si="43">SUM(X105:X108)</f>
        <v>179972.81966249994</v>
      </c>
      <c r="Y104" s="4">
        <f t="shared" si="43"/>
        <v>180872.68376081242</v>
      </c>
    </row>
    <row r="105" spans="1:25" s="40" customFormat="1" ht="25.5" customHeight="1" x14ac:dyDescent="0.2">
      <c r="A105" s="43"/>
      <c r="B105" s="43"/>
      <c r="C105" s="43"/>
      <c r="D105" s="43"/>
      <c r="E105" s="43"/>
      <c r="F105" s="43"/>
      <c r="G105" s="43"/>
      <c r="H105" s="38"/>
      <c r="I105" s="38"/>
      <c r="J105" s="38"/>
      <c r="K105" s="38"/>
      <c r="L105" s="38"/>
      <c r="M105" s="38"/>
      <c r="N105" s="38"/>
      <c r="O105" s="38"/>
      <c r="P105" s="42" t="s">
        <v>12</v>
      </c>
      <c r="Q105" s="3">
        <f>SUM(S105:Y105)</f>
        <v>0</v>
      </c>
      <c r="R105" s="5"/>
      <c r="S105" s="5"/>
      <c r="T105" s="5"/>
      <c r="U105" s="5"/>
      <c r="V105" s="5"/>
      <c r="W105" s="5"/>
      <c r="X105" s="5"/>
      <c r="Y105" s="5"/>
    </row>
    <row r="106" spans="1:25" s="40" customFormat="1" ht="27.75" customHeight="1" x14ac:dyDescent="0.2">
      <c r="A106" s="43"/>
      <c r="B106" s="43"/>
      <c r="C106" s="43"/>
      <c r="D106" s="43"/>
      <c r="E106" s="43"/>
      <c r="F106" s="43"/>
      <c r="G106" s="43"/>
      <c r="H106" s="38"/>
      <c r="I106" s="38"/>
      <c r="J106" s="38"/>
      <c r="K106" s="38"/>
      <c r="L106" s="38"/>
      <c r="M106" s="38"/>
      <c r="N106" s="38"/>
      <c r="O106" s="38"/>
      <c r="P106" s="42" t="s">
        <v>13</v>
      </c>
      <c r="Q106" s="3">
        <f t="shared" ref="Q106:Q108" si="44">SUM(S106:Y106)</f>
        <v>0</v>
      </c>
      <c r="R106" s="5"/>
      <c r="S106" s="5"/>
      <c r="T106" s="5"/>
      <c r="U106" s="5"/>
      <c r="V106" s="5"/>
      <c r="W106" s="5"/>
      <c r="X106" s="5"/>
      <c r="Y106" s="5"/>
    </row>
    <row r="107" spans="1:25" s="40" customFormat="1" ht="17.25" customHeight="1" x14ac:dyDescent="0.2">
      <c r="A107" s="43"/>
      <c r="B107" s="43"/>
      <c r="C107" s="43"/>
      <c r="D107" s="43"/>
      <c r="E107" s="43"/>
      <c r="F107" s="43"/>
      <c r="G107" s="43"/>
      <c r="H107" s="38"/>
      <c r="I107" s="38"/>
      <c r="J107" s="38"/>
      <c r="K107" s="38"/>
      <c r="L107" s="38"/>
      <c r="M107" s="38"/>
      <c r="N107" s="38"/>
      <c r="O107" s="38"/>
      <c r="P107" s="42" t="s">
        <v>287</v>
      </c>
      <c r="Q107" s="3">
        <f t="shared" si="44"/>
        <v>0</v>
      </c>
      <c r="R107" s="5"/>
      <c r="S107" s="5"/>
      <c r="T107" s="5"/>
      <c r="U107" s="5"/>
      <c r="V107" s="5"/>
      <c r="W107" s="5"/>
      <c r="X107" s="5"/>
      <c r="Y107" s="5"/>
    </row>
    <row r="108" spans="1:25" s="40" customFormat="1" ht="36.75" customHeight="1" x14ac:dyDescent="0.2">
      <c r="A108" s="43"/>
      <c r="B108" s="43"/>
      <c r="C108" s="43"/>
      <c r="D108" s="43"/>
      <c r="E108" s="43"/>
      <c r="F108" s="43"/>
      <c r="G108" s="43"/>
      <c r="H108" s="38"/>
      <c r="I108" s="38"/>
      <c r="J108" s="38"/>
      <c r="K108" s="38"/>
      <c r="L108" s="38"/>
      <c r="M108" s="38"/>
      <c r="N108" s="38"/>
      <c r="O108" s="38"/>
      <c r="P108" s="42" t="s">
        <v>14</v>
      </c>
      <c r="Q108" s="3">
        <f t="shared" si="44"/>
        <v>1261399.8359233125</v>
      </c>
      <c r="R108" s="50">
        <v>333090</v>
      </c>
      <c r="S108" s="50">
        <v>179040.4</v>
      </c>
      <c r="T108" s="50">
        <v>186950</v>
      </c>
      <c r="U108" s="50">
        <v>177300</v>
      </c>
      <c r="V108" s="50">
        <v>178186.49999999997</v>
      </c>
      <c r="W108" s="50">
        <v>179077.43249999997</v>
      </c>
      <c r="X108" s="50">
        <v>179972.81966249994</v>
      </c>
      <c r="Y108" s="50">
        <v>180872.68376081242</v>
      </c>
    </row>
    <row r="109" spans="1:25" s="40" customFormat="1" ht="15" customHeight="1" x14ac:dyDescent="0.2">
      <c r="A109" s="94" t="s">
        <v>252</v>
      </c>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row>
    <row r="110" spans="1:25" ht="15" x14ac:dyDescent="0.2">
      <c r="A110" s="83" t="s">
        <v>368</v>
      </c>
      <c r="B110" s="83" t="s">
        <v>369</v>
      </c>
      <c r="C110" s="85" t="s">
        <v>43</v>
      </c>
      <c r="D110" s="86"/>
      <c r="E110" s="86"/>
      <c r="F110" s="86"/>
      <c r="G110" s="86"/>
      <c r="H110" s="86"/>
      <c r="I110" s="86"/>
      <c r="J110" s="86"/>
      <c r="K110" s="86"/>
      <c r="L110" s="86"/>
      <c r="M110" s="86"/>
      <c r="N110" s="86"/>
      <c r="O110" s="87"/>
      <c r="P110" s="28" t="s">
        <v>44</v>
      </c>
      <c r="Q110" s="4">
        <f t="shared" ref="Q110:Q123" si="45">SUM(R110:U110)</f>
        <v>4236.8820000000005</v>
      </c>
      <c r="R110" s="4">
        <f t="shared" ref="R110" si="46">SUM(R111:R112)</f>
        <v>1237.182</v>
      </c>
      <c r="S110" s="4">
        <f t="shared" ref="S110" si="47">SUM(S111:S112)</f>
        <v>1058.9000000000001</v>
      </c>
      <c r="T110" s="4">
        <f t="shared" ref="T110:U110" si="48">SUM(T111:T112)</f>
        <v>805.3</v>
      </c>
      <c r="U110" s="4">
        <f t="shared" si="48"/>
        <v>1135.5</v>
      </c>
      <c r="V110" s="4">
        <f t="shared" ref="V110:Y110" si="49">SUM(V111:V112)</f>
        <v>1135.5</v>
      </c>
      <c r="W110" s="4">
        <f t="shared" si="49"/>
        <v>1135.5</v>
      </c>
      <c r="X110" s="4">
        <f t="shared" si="49"/>
        <v>1135.5</v>
      </c>
      <c r="Y110" s="4">
        <f t="shared" si="49"/>
        <v>1135.5</v>
      </c>
    </row>
    <row r="111" spans="1:25" ht="30" x14ac:dyDescent="0.2">
      <c r="A111" s="83"/>
      <c r="B111" s="83"/>
      <c r="C111" s="88"/>
      <c r="D111" s="89"/>
      <c r="E111" s="89"/>
      <c r="F111" s="89"/>
      <c r="G111" s="89"/>
      <c r="H111" s="89"/>
      <c r="I111" s="89"/>
      <c r="J111" s="89"/>
      <c r="K111" s="89"/>
      <c r="L111" s="89"/>
      <c r="M111" s="89"/>
      <c r="N111" s="89"/>
      <c r="O111" s="90"/>
      <c r="P111" s="28" t="s">
        <v>12</v>
      </c>
      <c r="Q111" s="4">
        <f t="shared" si="45"/>
        <v>0</v>
      </c>
      <c r="R111" s="8">
        <f>R114</f>
        <v>0</v>
      </c>
      <c r="S111" s="8">
        <f t="shared" ref="S111:T111" si="50">S114</f>
        <v>0</v>
      </c>
      <c r="T111" s="8">
        <f t="shared" si="50"/>
        <v>0</v>
      </c>
      <c r="U111" s="8">
        <f t="shared" ref="U111:Y111" si="51">U114</f>
        <v>0</v>
      </c>
      <c r="V111" s="8">
        <f t="shared" si="51"/>
        <v>0</v>
      </c>
      <c r="W111" s="8">
        <f t="shared" si="51"/>
        <v>0</v>
      </c>
      <c r="X111" s="8">
        <f t="shared" si="51"/>
        <v>0</v>
      </c>
      <c r="Y111" s="8">
        <f t="shared" si="51"/>
        <v>0</v>
      </c>
    </row>
    <row r="112" spans="1:25" ht="30" x14ac:dyDescent="0.2">
      <c r="A112" s="83"/>
      <c r="B112" s="83"/>
      <c r="C112" s="91"/>
      <c r="D112" s="92"/>
      <c r="E112" s="92"/>
      <c r="F112" s="92"/>
      <c r="G112" s="92"/>
      <c r="H112" s="92"/>
      <c r="I112" s="92"/>
      <c r="J112" s="92"/>
      <c r="K112" s="92"/>
      <c r="L112" s="92"/>
      <c r="M112" s="92"/>
      <c r="N112" s="92"/>
      <c r="O112" s="93"/>
      <c r="P112" s="28" t="s">
        <v>13</v>
      </c>
      <c r="Q112" s="4">
        <f t="shared" si="45"/>
        <v>4236.8820000000005</v>
      </c>
      <c r="R112" s="5">
        <f t="shared" ref="R112:T112" si="52">R115</f>
        <v>1237.182</v>
      </c>
      <c r="S112" s="5">
        <f t="shared" si="52"/>
        <v>1058.9000000000001</v>
      </c>
      <c r="T112" s="5">
        <f t="shared" si="52"/>
        <v>805.3</v>
      </c>
      <c r="U112" s="5">
        <f t="shared" ref="U112:Y112" si="53">U115</f>
        <v>1135.5</v>
      </c>
      <c r="V112" s="5">
        <f t="shared" si="53"/>
        <v>1135.5</v>
      </c>
      <c r="W112" s="5">
        <f t="shared" si="53"/>
        <v>1135.5</v>
      </c>
      <c r="X112" s="5">
        <f t="shared" si="53"/>
        <v>1135.5</v>
      </c>
      <c r="Y112" s="5">
        <f t="shared" si="53"/>
        <v>1135.5</v>
      </c>
    </row>
    <row r="113" spans="1:26" ht="28.5" customHeight="1" x14ac:dyDescent="0.2">
      <c r="A113" s="83"/>
      <c r="B113" s="83"/>
      <c r="C113" s="83" t="s">
        <v>253</v>
      </c>
      <c r="D113" s="83"/>
      <c r="E113" s="83" t="s">
        <v>257</v>
      </c>
      <c r="F113" s="83" t="s">
        <v>254</v>
      </c>
      <c r="G113" s="83" t="s">
        <v>153</v>
      </c>
      <c r="H113" s="83">
        <v>16.3</v>
      </c>
      <c r="I113" s="83">
        <v>17</v>
      </c>
      <c r="J113" s="83">
        <v>17</v>
      </c>
      <c r="K113" s="83">
        <v>17</v>
      </c>
      <c r="L113" s="83">
        <v>17</v>
      </c>
      <c r="M113" s="83">
        <v>17</v>
      </c>
      <c r="N113" s="83">
        <v>17</v>
      </c>
      <c r="O113" s="83">
        <v>17</v>
      </c>
      <c r="P113" s="28" t="s">
        <v>44</v>
      </c>
      <c r="Q113" s="4">
        <f t="shared" si="45"/>
        <v>4236.8820000000005</v>
      </c>
      <c r="R113" s="4">
        <f t="shared" ref="R113" si="54">SUM(R114:R115)</f>
        <v>1237.182</v>
      </c>
      <c r="S113" s="4">
        <f t="shared" ref="S113" si="55">SUM(S114:S115)</f>
        <v>1058.9000000000001</v>
      </c>
      <c r="T113" s="4">
        <f t="shared" ref="T113:U113" si="56">SUM(T114:T115)</f>
        <v>805.3</v>
      </c>
      <c r="U113" s="4">
        <f t="shared" si="56"/>
        <v>1135.5</v>
      </c>
      <c r="V113" s="4">
        <f t="shared" ref="V113:Y113" si="57">SUM(V114:V115)</f>
        <v>1135.5</v>
      </c>
      <c r="W113" s="4">
        <f t="shared" si="57"/>
        <v>1135.5</v>
      </c>
      <c r="X113" s="4">
        <f t="shared" si="57"/>
        <v>1135.5</v>
      </c>
      <c r="Y113" s="4">
        <f t="shared" si="57"/>
        <v>1135.5</v>
      </c>
    </row>
    <row r="114" spans="1:26" ht="30" x14ac:dyDescent="0.2">
      <c r="A114" s="83"/>
      <c r="B114" s="83"/>
      <c r="C114" s="83"/>
      <c r="D114" s="83"/>
      <c r="E114" s="83"/>
      <c r="F114" s="83"/>
      <c r="G114" s="83"/>
      <c r="H114" s="83"/>
      <c r="I114" s="83"/>
      <c r="J114" s="83"/>
      <c r="K114" s="83"/>
      <c r="L114" s="83"/>
      <c r="M114" s="83"/>
      <c r="N114" s="83"/>
      <c r="O114" s="83"/>
      <c r="P114" s="28" t="s">
        <v>12</v>
      </c>
      <c r="Q114" s="4">
        <f t="shared" si="45"/>
        <v>0</v>
      </c>
      <c r="R114" s="8">
        <f>R117+R120+R123</f>
        <v>0</v>
      </c>
      <c r="S114" s="8">
        <f t="shared" ref="S114:Y114" si="58">S117+S120+S123</f>
        <v>0</v>
      </c>
      <c r="T114" s="8">
        <f t="shared" si="58"/>
        <v>0</v>
      </c>
      <c r="U114" s="8">
        <f t="shared" si="58"/>
        <v>0</v>
      </c>
      <c r="V114" s="8">
        <f t="shared" si="58"/>
        <v>0</v>
      </c>
      <c r="W114" s="8">
        <f t="shared" si="58"/>
        <v>0</v>
      </c>
      <c r="X114" s="8">
        <f t="shared" si="58"/>
        <v>0</v>
      </c>
      <c r="Y114" s="8">
        <f t="shared" si="58"/>
        <v>0</v>
      </c>
    </row>
    <row r="115" spans="1:26" ht="30" x14ac:dyDescent="0.2">
      <c r="A115" s="83"/>
      <c r="B115" s="83"/>
      <c r="C115" s="83"/>
      <c r="D115" s="83"/>
      <c r="E115" s="83"/>
      <c r="F115" s="83"/>
      <c r="G115" s="83"/>
      <c r="H115" s="83"/>
      <c r="I115" s="83"/>
      <c r="J115" s="83"/>
      <c r="K115" s="83"/>
      <c r="L115" s="83"/>
      <c r="M115" s="83"/>
      <c r="N115" s="83"/>
      <c r="O115" s="83"/>
      <c r="P115" s="28" t="s">
        <v>13</v>
      </c>
      <c r="Q115" s="4">
        <f t="shared" si="45"/>
        <v>4236.8820000000005</v>
      </c>
      <c r="R115" s="8">
        <f>R118+R121+R124</f>
        <v>1237.182</v>
      </c>
      <c r="S115" s="8">
        <f t="shared" ref="S115:Y115" si="59">S118+S121+S124</f>
        <v>1058.9000000000001</v>
      </c>
      <c r="T115" s="8">
        <f t="shared" si="59"/>
        <v>805.3</v>
      </c>
      <c r="U115" s="8">
        <f t="shared" si="59"/>
        <v>1135.5</v>
      </c>
      <c r="V115" s="8">
        <f t="shared" si="59"/>
        <v>1135.5</v>
      </c>
      <c r="W115" s="8">
        <f t="shared" si="59"/>
        <v>1135.5</v>
      </c>
      <c r="X115" s="8">
        <f t="shared" si="59"/>
        <v>1135.5</v>
      </c>
      <c r="Y115" s="8">
        <f t="shared" si="59"/>
        <v>1135.5</v>
      </c>
    </row>
    <row r="116" spans="1:26" ht="74.25" customHeight="1" x14ac:dyDescent="0.2">
      <c r="A116" s="83"/>
      <c r="B116" s="83"/>
      <c r="C116" s="82" t="s">
        <v>165</v>
      </c>
      <c r="D116" s="83"/>
      <c r="E116" s="83"/>
      <c r="F116" s="44"/>
      <c r="G116" s="44"/>
      <c r="H116" s="44"/>
      <c r="I116" s="44"/>
      <c r="J116" s="44"/>
      <c r="K116" s="44"/>
      <c r="L116" s="32"/>
      <c r="M116" s="32"/>
      <c r="N116" s="32"/>
      <c r="O116" s="32"/>
      <c r="P116" s="28" t="s">
        <v>44</v>
      </c>
      <c r="Q116" s="4">
        <f t="shared" si="45"/>
        <v>253.5</v>
      </c>
      <c r="R116" s="3">
        <f t="shared" ref="R116" si="60">SUM(R117:R118)</f>
        <v>8</v>
      </c>
      <c r="S116" s="3">
        <f t="shared" ref="S116" si="61">SUM(S117:S118)</f>
        <v>20.7</v>
      </c>
      <c r="T116" s="3">
        <f t="shared" ref="T116:U116" si="62">SUM(T117:T118)</f>
        <v>82</v>
      </c>
      <c r="U116" s="3">
        <f t="shared" si="62"/>
        <v>142.80000000000001</v>
      </c>
      <c r="V116" s="3">
        <f t="shared" ref="V116:Y116" si="63">SUM(V117:V118)</f>
        <v>142.80000000000001</v>
      </c>
      <c r="W116" s="3">
        <f t="shared" si="63"/>
        <v>142.80000000000001</v>
      </c>
      <c r="X116" s="3">
        <f t="shared" si="63"/>
        <v>142.80000000000001</v>
      </c>
      <c r="Y116" s="3">
        <f t="shared" si="63"/>
        <v>142.80000000000001</v>
      </c>
    </row>
    <row r="117" spans="1:26" ht="74.25" customHeight="1" x14ac:dyDescent="0.2">
      <c r="A117" s="83"/>
      <c r="B117" s="83"/>
      <c r="C117" s="82"/>
      <c r="D117" s="83"/>
      <c r="E117" s="83"/>
      <c r="F117" s="44"/>
      <c r="G117" s="44"/>
      <c r="H117" s="44"/>
      <c r="I117" s="44"/>
      <c r="J117" s="44"/>
      <c r="K117" s="44"/>
      <c r="L117" s="32"/>
      <c r="M117" s="32"/>
      <c r="N117" s="32"/>
      <c r="O117" s="32"/>
      <c r="P117" s="28" t="s">
        <v>12</v>
      </c>
      <c r="Q117" s="4">
        <f t="shared" si="45"/>
        <v>0</v>
      </c>
      <c r="R117" s="8"/>
      <c r="S117" s="8"/>
      <c r="T117" s="8"/>
      <c r="U117" s="8"/>
      <c r="V117" s="8"/>
      <c r="W117" s="8"/>
      <c r="X117" s="8"/>
      <c r="Y117" s="8"/>
    </row>
    <row r="118" spans="1:26" ht="74.25" customHeight="1" x14ac:dyDescent="0.2">
      <c r="A118" s="83"/>
      <c r="B118" s="83"/>
      <c r="C118" s="82"/>
      <c r="D118" s="83"/>
      <c r="E118" s="83"/>
      <c r="F118" s="44"/>
      <c r="G118" s="44"/>
      <c r="H118" s="44"/>
      <c r="I118" s="44"/>
      <c r="J118" s="44"/>
      <c r="K118" s="44"/>
      <c r="L118" s="32"/>
      <c r="M118" s="32"/>
      <c r="N118" s="32"/>
      <c r="O118" s="32"/>
      <c r="P118" s="28" t="s">
        <v>13</v>
      </c>
      <c r="Q118" s="4">
        <f t="shared" si="45"/>
        <v>253.5</v>
      </c>
      <c r="R118" s="50">
        <v>8</v>
      </c>
      <c r="S118" s="50">
        <v>20.7</v>
      </c>
      <c r="T118" s="50">
        <v>82</v>
      </c>
      <c r="U118" s="50">
        <v>142.80000000000001</v>
      </c>
      <c r="V118" s="50">
        <v>142.80000000000001</v>
      </c>
      <c r="W118" s="50">
        <v>142.80000000000001</v>
      </c>
      <c r="X118" s="50">
        <v>142.80000000000001</v>
      </c>
      <c r="Y118" s="50">
        <v>142.80000000000001</v>
      </c>
    </row>
    <row r="119" spans="1:26" ht="60.75" customHeight="1" x14ac:dyDescent="0.2">
      <c r="A119" s="83"/>
      <c r="B119" s="83"/>
      <c r="C119" s="82" t="s">
        <v>166</v>
      </c>
      <c r="D119" s="83"/>
      <c r="E119" s="83"/>
      <c r="F119" s="44"/>
      <c r="G119" s="44"/>
      <c r="H119" s="44"/>
      <c r="I119" s="44"/>
      <c r="J119" s="44"/>
      <c r="K119" s="44"/>
      <c r="L119" s="32"/>
      <c r="M119" s="32"/>
      <c r="N119" s="32"/>
      <c r="O119" s="32"/>
      <c r="P119" s="28" t="s">
        <v>44</v>
      </c>
      <c r="Q119" s="4">
        <f t="shared" si="45"/>
        <v>1923</v>
      </c>
      <c r="R119" s="4">
        <f t="shared" ref="R119" si="64">SUM(R120:R121)</f>
        <v>610</v>
      </c>
      <c r="S119" s="4">
        <f t="shared" ref="S119" si="65">SUM(S120:S121)</f>
        <v>449.8</v>
      </c>
      <c r="T119" s="4">
        <f t="shared" ref="T119:U119" si="66">SUM(T120:T121)</f>
        <v>346</v>
      </c>
      <c r="U119" s="4">
        <f t="shared" si="66"/>
        <v>517.20000000000005</v>
      </c>
      <c r="V119" s="4">
        <f t="shared" ref="V119:Y119" si="67">SUM(V120:V121)</f>
        <v>517.20000000000005</v>
      </c>
      <c r="W119" s="4">
        <f t="shared" si="67"/>
        <v>517.20000000000005</v>
      </c>
      <c r="X119" s="4">
        <f t="shared" si="67"/>
        <v>517.20000000000005</v>
      </c>
      <c r="Y119" s="4">
        <f t="shared" si="67"/>
        <v>517.20000000000005</v>
      </c>
    </row>
    <row r="120" spans="1:26" ht="60.75" customHeight="1" x14ac:dyDescent="0.2">
      <c r="A120" s="83"/>
      <c r="B120" s="83"/>
      <c r="C120" s="82"/>
      <c r="D120" s="83"/>
      <c r="E120" s="83"/>
      <c r="F120" s="44"/>
      <c r="G120" s="44"/>
      <c r="H120" s="44"/>
      <c r="I120" s="44"/>
      <c r="J120" s="44"/>
      <c r="K120" s="44"/>
      <c r="L120" s="32"/>
      <c r="M120" s="32"/>
      <c r="N120" s="32"/>
      <c r="O120" s="32"/>
      <c r="P120" s="28" t="s">
        <v>12</v>
      </c>
      <c r="Q120" s="4">
        <f t="shared" si="45"/>
        <v>0</v>
      </c>
      <c r="R120" s="8"/>
      <c r="S120" s="8"/>
      <c r="T120" s="8"/>
      <c r="U120" s="8"/>
      <c r="V120" s="8"/>
      <c r="W120" s="8"/>
      <c r="X120" s="8"/>
      <c r="Y120" s="8"/>
    </row>
    <row r="121" spans="1:26" ht="60.75" customHeight="1" x14ac:dyDescent="0.2">
      <c r="A121" s="83"/>
      <c r="B121" s="83"/>
      <c r="C121" s="82"/>
      <c r="D121" s="83"/>
      <c r="E121" s="83"/>
      <c r="F121" s="44"/>
      <c r="G121" s="44"/>
      <c r="H121" s="44"/>
      <c r="I121" s="44"/>
      <c r="J121" s="44"/>
      <c r="K121" s="44"/>
      <c r="L121" s="32"/>
      <c r="M121" s="32"/>
      <c r="N121" s="32"/>
      <c r="O121" s="32"/>
      <c r="P121" s="28" t="s">
        <v>13</v>
      </c>
      <c r="Q121" s="4">
        <f t="shared" si="45"/>
        <v>1923</v>
      </c>
      <c r="R121" s="50">
        <v>610</v>
      </c>
      <c r="S121" s="50">
        <v>449.8</v>
      </c>
      <c r="T121" s="50">
        <v>346</v>
      </c>
      <c r="U121" s="50">
        <v>517.20000000000005</v>
      </c>
      <c r="V121" s="50">
        <v>517.20000000000005</v>
      </c>
      <c r="W121" s="50">
        <v>517.20000000000005</v>
      </c>
      <c r="X121" s="50">
        <v>517.20000000000005</v>
      </c>
      <c r="Y121" s="50">
        <v>517.20000000000005</v>
      </c>
    </row>
    <row r="122" spans="1:26" ht="60.75" customHeight="1" x14ac:dyDescent="0.2">
      <c r="A122" s="83"/>
      <c r="B122" s="83"/>
      <c r="C122" s="84" t="s">
        <v>167</v>
      </c>
      <c r="D122" s="83"/>
      <c r="E122" s="83"/>
      <c r="F122" s="44"/>
      <c r="G122" s="44"/>
      <c r="H122" s="44"/>
      <c r="I122" s="44"/>
      <c r="J122" s="44"/>
      <c r="K122" s="44"/>
      <c r="L122" s="32"/>
      <c r="M122" s="32"/>
      <c r="N122" s="32"/>
      <c r="O122" s="32"/>
      <c r="P122" s="28" t="s">
        <v>44</v>
      </c>
      <c r="Q122" s="4">
        <f t="shared" si="45"/>
        <v>2060.3819999999996</v>
      </c>
      <c r="R122" s="4">
        <f t="shared" ref="R122:T122" si="68">SUM(R123:R124)</f>
        <v>619.18200000000002</v>
      </c>
      <c r="S122" s="4">
        <f t="shared" si="68"/>
        <v>588.4</v>
      </c>
      <c r="T122" s="4">
        <f t="shared" si="68"/>
        <v>377.3</v>
      </c>
      <c r="U122" s="4">
        <f t="shared" ref="U122:Y122" si="69">SUM(U123:U124)</f>
        <v>475.5</v>
      </c>
      <c r="V122" s="4">
        <f t="shared" si="69"/>
        <v>475.5</v>
      </c>
      <c r="W122" s="4">
        <f t="shared" si="69"/>
        <v>475.5</v>
      </c>
      <c r="X122" s="4">
        <f t="shared" si="69"/>
        <v>475.5</v>
      </c>
      <c r="Y122" s="4">
        <f t="shared" si="69"/>
        <v>475.5</v>
      </c>
    </row>
    <row r="123" spans="1:26" ht="60.75" customHeight="1" x14ac:dyDescent="0.2">
      <c r="A123" s="83"/>
      <c r="B123" s="83"/>
      <c r="C123" s="84"/>
      <c r="D123" s="83"/>
      <c r="E123" s="83"/>
      <c r="F123" s="44"/>
      <c r="G123" s="44"/>
      <c r="H123" s="44"/>
      <c r="I123" s="44"/>
      <c r="J123" s="44"/>
      <c r="K123" s="44"/>
      <c r="L123" s="32"/>
      <c r="M123" s="32"/>
      <c r="N123" s="32"/>
      <c r="O123" s="32"/>
      <c r="P123" s="28" t="s">
        <v>12</v>
      </c>
      <c r="Q123" s="4">
        <f t="shared" si="45"/>
        <v>0</v>
      </c>
      <c r="R123" s="8"/>
      <c r="S123" s="8"/>
      <c r="T123" s="8"/>
      <c r="U123" s="8"/>
      <c r="V123" s="8"/>
      <c r="W123" s="8"/>
      <c r="X123" s="8"/>
      <c r="Y123" s="8"/>
    </row>
    <row r="124" spans="1:26" ht="60.75" customHeight="1" x14ac:dyDescent="0.2">
      <c r="A124" s="83"/>
      <c r="B124" s="83"/>
      <c r="C124" s="84"/>
      <c r="D124" s="83"/>
      <c r="E124" s="83"/>
      <c r="F124" s="44"/>
      <c r="G124" s="44"/>
      <c r="H124" s="44"/>
      <c r="I124" s="44"/>
      <c r="J124" s="44"/>
      <c r="K124" s="44"/>
      <c r="L124" s="32"/>
      <c r="M124" s="32"/>
      <c r="N124" s="32"/>
      <c r="O124" s="32"/>
      <c r="P124" s="28" t="s">
        <v>13</v>
      </c>
      <c r="Q124" s="4">
        <f>SUM(R124:U124)</f>
        <v>2060.3819999999996</v>
      </c>
      <c r="R124" s="50">
        <v>619.18200000000002</v>
      </c>
      <c r="S124" s="50">
        <v>588.4</v>
      </c>
      <c r="T124" s="50">
        <v>377.3</v>
      </c>
      <c r="U124" s="50">
        <v>475.5</v>
      </c>
      <c r="V124" s="50">
        <v>475.5</v>
      </c>
      <c r="W124" s="50">
        <v>475.5</v>
      </c>
      <c r="X124" s="50">
        <v>475.5</v>
      </c>
      <c r="Y124" s="50">
        <v>475.5</v>
      </c>
      <c r="Z124" s="40"/>
    </row>
    <row r="125" spans="1:26" ht="50.25" customHeight="1" x14ac:dyDescent="0.2">
      <c r="A125" s="83"/>
      <c r="B125" s="83"/>
      <c r="C125" s="31" t="s">
        <v>370</v>
      </c>
      <c r="D125" s="44"/>
      <c r="E125" s="43"/>
      <c r="F125" s="44"/>
      <c r="G125" s="44"/>
      <c r="H125" s="44"/>
      <c r="I125" s="44"/>
      <c r="J125" s="44"/>
      <c r="K125" s="44"/>
      <c r="L125" s="32"/>
      <c r="M125" s="32"/>
      <c r="N125" s="32"/>
      <c r="O125" s="32"/>
      <c r="P125" s="31" t="s">
        <v>11</v>
      </c>
      <c r="Q125" s="30" t="s">
        <v>15</v>
      </c>
      <c r="R125" s="30" t="s">
        <v>15</v>
      </c>
      <c r="S125" s="30" t="s">
        <v>15</v>
      </c>
      <c r="T125" s="30" t="s">
        <v>15</v>
      </c>
      <c r="U125" s="30" t="s">
        <v>15</v>
      </c>
      <c r="V125" s="30" t="s">
        <v>15</v>
      </c>
      <c r="W125" s="30" t="s">
        <v>15</v>
      </c>
      <c r="X125" s="30" t="s">
        <v>15</v>
      </c>
      <c r="Y125" s="30" t="s">
        <v>15</v>
      </c>
    </row>
  </sheetData>
  <mergeCells count="108">
    <mergeCell ref="A80:Y80"/>
    <mergeCell ref="F30:F34"/>
    <mergeCell ref="G30:G34"/>
    <mergeCell ref="H30:H34"/>
    <mergeCell ref="I30:I34"/>
    <mergeCell ref="J30:J34"/>
    <mergeCell ref="K30:K34"/>
    <mergeCell ref="L30:L34"/>
    <mergeCell ref="M30:M34"/>
    <mergeCell ref="N30:N34"/>
    <mergeCell ref="O30:O34"/>
    <mergeCell ref="D77:D79"/>
    <mergeCell ref="E77:E79"/>
    <mergeCell ref="D72:D74"/>
    <mergeCell ref="C69:O71"/>
    <mergeCell ref="C72:C74"/>
    <mergeCell ref="A47:A54"/>
    <mergeCell ref="B47:B54"/>
    <mergeCell ref="A61:A67"/>
    <mergeCell ref="B61:B67"/>
    <mergeCell ref="B76:B79"/>
    <mergeCell ref="A76:A79"/>
    <mergeCell ref="A75:Y75"/>
    <mergeCell ref="A103:Y103"/>
    <mergeCell ref="C110:O112"/>
    <mergeCell ref="L113:L115"/>
    <mergeCell ref="M113:M115"/>
    <mergeCell ref="N113:N115"/>
    <mergeCell ref="O113:O115"/>
    <mergeCell ref="D113:D115"/>
    <mergeCell ref="E113:E115"/>
    <mergeCell ref="F113:F115"/>
    <mergeCell ref="G113:G115"/>
    <mergeCell ref="J113:J115"/>
    <mergeCell ref="K113:K115"/>
    <mergeCell ref="H113:H115"/>
    <mergeCell ref="I113:I115"/>
    <mergeCell ref="A109:Y109"/>
    <mergeCell ref="Y2:Y3"/>
    <mergeCell ref="N1:N2"/>
    <mergeCell ref="O1:O2"/>
    <mergeCell ref="V2:V3"/>
    <mergeCell ref="W2:W3"/>
    <mergeCell ref="X10:X20"/>
    <mergeCell ref="Y10:Y20"/>
    <mergeCell ref="A4:Y4"/>
    <mergeCell ref="D10:D23"/>
    <mergeCell ref="C10:C23"/>
    <mergeCell ref="B5:B23"/>
    <mergeCell ref="C5:O9"/>
    <mergeCell ref="V10:V20"/>
    <mergeCell ref="W10:W20"/>
    <mergeCell ref="U10:U20"/>
    <mergeCell ref="A5:A23"/>
    <mergeCell ref="B1:B3"/>
    <mergeCell ref="C1:C3"/>
    <mergeCell ref="D1:D3"/>
    <mergeCell ref="E1:E3"/>
    <mergeCell ref="F1:F3"/>
    <mergeCell ref="G1:G3"/>
    <mergeCell ref="X2:X3"/>
    <mergeCell ref="H1:H2"/>
    <mergeCell ref="A25:A29"/>
    <mergeCell ref="A30:A34"/>
    <mergeCell ref="C122:C124"/>
    <mergeCell ref="D116:D124"/>
    <mergeCell ref="E116:E124"/>
    <mergeCell ref="A1:A3"/>
    <mergeCell ref="A84:Y84"/>
    <mergeCell ref="A86:Y86"/>
    <mergeCell ref="A88:Y88"/>
    <mergeCell ref="L1:L2"/>
    <mergeCell ref="M1:M2"/>
    <mergeCell ref="A110:A125"/>
    <mergeCell ref="B110:B125"/>
    <mergeCell ref="C116:C118"/>
    <mergeCell ref="C119:C121"/>
    <mergeCell ref="C113:C115"/>
    <mergeCell ref="A24:Y24"/>
    <mergeCell ref="E72:E74"/>
    <mergeCell ref="F72:F74"/>
    <mergeCell ref="G72:G74"/>
    <mergeCell ref="B69:B74"/>
    <mergeCell ref="A69:A74"/>
    <mergeCell ref="C76:O76"/>
    <mergeCell ref="A68:Y68"/>
    <mergeCell ref="B25:B29"/>
    <mergeCell ref="B30:B34"/>
    <mergeCell ref="U2:U3"/>
    <mergeCell ref="T10:T20"/>
    <mergeCell ref="C25:O29"/>
    <mergeCell ref="P10:P20"/>
    <mergeCell ref="Q10:Q20"/>
    <mergeCell ref="R10:R20"/>
    <mergeCell ref="S10:S20"/>
    <mergeCell ref="E10:E23"/>
    <mergeCell ref="C30:C34"/>
    <mergeCell ref="E30:E34"/>
    <mergeCell ref="D30:D34"/>
    <mergeCell ref="T2:T3"/>
    <mergeCell ref="P1:P3"/>
    <mergeCell ref="Q2:Q3"/>
    <mergeCell ref="I1:I2"/>
    <mergeCell ref="J1:J2"/>
    <mergeCell ref="K1:K2"/>
    <mergeCell ref="R2:R3"/>
    <mergeCell ref="Q1:Y1"/>
    <mergeCell ref="S2:S3"/>
  </mergeCells>
  <hyperlinks>
    <hyperlink ref="C116" r:id="rId1" display="consultantplus://offline/ref=551013ED173281FC7197E4C50FD0137634C22F9FB523EE0B6CB9A0902AE23FADFE8D3893786CC90EB6E14648D9F730ED277000234B25AEEFD708F7D0S0Q4J"/>
    <hyperlink ref="C119" r:id="rId2" display="consultantplus://offline/ref=551013ED173281FC7197E4C50FD0137634C22F9FB523EE0B6CB9A0902AE23FADFE8D3893786CC90EB6E1464FDAF730ED277000234B25AEEFD708F7D0S0Q4J"/>
    <hyperlink ref="C122" r:id="rId3" display="consultantplus://offline/ref=551013ED173281FC7197E4C50FD0137634C22F9FB523EE0B6CB9A0902AE23FADFE8D3893786CC90EB6E1464FDBF730ED277000234B25AEEFD708F7D0S0Q4J"/>
  </hyperlinks>
  <pageMargins left="0.70866141732283472" right="0.70866141732283472" top="0.74803149606299213" bottom="0.74803149606299213" header="0.31496062992125984" footer="0.31496062992125984"/>
  <pageSetup paperSize="9" scale="32" fitToHeight="0" orientation="landscape" verticalDpi="0" r:id="rId4"/>
  <rowBreaks count="4" manualBreakCount="4">
    <brk id="23" max="16383" man="1"/>
    <brk id="44" max="24" man="1"/>
    <brk id="62" max="24" man="1"/>
    <brk id="10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24"/>
  <sheetViews>
    <sheetView topLeftCell="B106" zoomScale="55" zoomScaleNormal="55" workbookViewId="0">
      <selection activeCell="C109" sqref="C109:C111"/>
    </sheetView>
  </sheetViews>
  <sheetFormatPr defaultRowHeight="12.75" x14ac:dyDescent="0.2"/>
  <cols>
    <col min="1" max="2" width="26.33203125" customWidth="1"/>
    <col min="3" max="3" width="43.5" customWidth="1"/>
    <col min="6" max="6" width="74.1640625" customWidth="1"/>
  </cols>
  <sheetData>
    <row r="1" spans="1:24" ht="133.5" customHeight="1" x14ac:dyDescent="0.2">
      <c r="A1" s="142" t="s">
        <v>0</v>
      </c>
      <c r="B1" s="142" t="s">
        <v>1</v>
      </c>
      <c r="C1" s="142" t="s">
        <v>2</v>
      </c>
      <c r="D1" s="142" t="s">
        <v>3</v>
      </c>
      <c r="E1" s="142" t="s">
        <v>4</v>
      </c>
      <c r="F1" s="142" t="s">
        <v>5</v>
      </c>
      <c r="G1" s="142" t="s">
        <v>238</v>
      </c>
      <c r="H1" s="1"/>
      <c r="I1" s="143"/>
      <c r="J1" s="143"/>
      <c r="K1" s="143"/>
      <c r="L1" s="143"/>
      <c r="M1" s="143"/>
      <c r="N1" s="143"/>
      <c r="O1" s="143"/>
      <c r="P1" s="143"/>
      <c r="Q1" s="143"/>
      <c r="R1" s="142" t="s">
        <v>6</v>
      </c>
      <c r="S1" s="142" t="s">
        <v>7</v>
      </c>
      <c r="T1" s="142"/>
      <c r="U1" s="142"/>
      <c r="V1" s="142"/>
      <c r="W1" s="142"/>
      <c r="X1" s="142"/>
    </row>
    <row r="2" spans="1:24" ht="29.25" customHeight="1" x14ac:dyDescent="0.2">
      <c r="A2" s="142"/>
      <c r="B2" s="142"/>
      <c r="C2" s="142"/>
      <c r="D2" s="142"/>
      <c r="E2" s="142"/>
      <c r="F2" s="142"/>
      <c r="G2" s="142"/>
      <c r="H2" s="142" t="s">
        <v>239</v>
      </c>
      <c r="I2" s="142"/>
      <c r="J2" s="142">
        <v>2022</v>
      </c>
      <c r="K2" s="142"/>
      <c r="L2" s="142">
        <v>2023</v>
      </c>
      <c r="M2" s="142"/>
      <c r="N2" s="142">
        <v>2024</v>
      </c>
      <c r="O2" s="142"/>
      <c r="P2" s="142">
        <v>2025</v>
      </c>
      <c r="Q2" s="142"/>
      <c r="R2" s="142"/>
      <c r="S2" s="142" t="s">
        <v>240</v>
      </c>
      <c r="T2" s="142" t="s">
        <v>241</v>
      </c>
      <c r="U2" s="142">
        <v>2022</v>
      </c>
      <c r="V2" s="142">
        <v>2023</v>
      </c>
      <c r="W2" s="142">
        <v>2024</v>
      </c>
      <c r="X2" s="142">
        <v>2025</v>
      </c>
    </row>
    <row r="3" spans="1:24" ht="15" x14ac:dyDescent="0.2">
      <c r="A3" s="142"/>
      <c r="B3" s="142"/>
      <c r="C3" s="142"/>
      <c r="D3" s="142"/>
      <c r="E3" s="142"/>
      <c r="F3" s="142"/>
      <c r="G3" s="142"/>
      <c r="H3" s="2" t="s">
        <v>8</v>
      </c>
      <c r="I3" s="2" t="s">
        <v>9</v>
      </c>
      <c r="J3" s="2" t="s">
        <v>8</v>
      </c>
      <c r="K3" s="2" t="s">
        <v>9</v>
      </c>
      <c r="L3" s="2" t="s">
        <v>8</v>
      </c>
      <c r="M3" s="2" t="s">
        <v>9</v>
      </c>
      <c r="N3" s="2" t="s">
        <v>8</v>
      </c>
      <c r="O3" s="2" t="s">
        <v>9</v>
      </c>
      <c r="P3" s="2" t="s">
        <v>8</v>
      </c>
      <c r="Q3" s="2" t="s">
        <v>9</v>
      </c>
      <c r="R3" s="142"/>
      <c r="S3" s="142"/>
      <c r="T3" s="142"/>
      <c r="U3" s="142"/>
      <c r="V3" s="142"/>
      <c r="W3" s="142"/>
      <c r="X3" s="142"/>
    </row>
    <row r="4" spans="1:24" ht="15" x14ac:dyDescent="0.2">
      <c r="A4" s="142" t="s">
        <v>242</v>
      </c>
      <c r="B4" s="142"/>
      <c r="C4" s="142"/>
      <c r="D4" s="142"/>
      <c r="E4" s="142"/>
      <c r="F4" s="142"/>
      <c r="G4" s="142"/>
      <c r="H4" s="142"/>
      <c r="I4" s="142"/>
      <c r="J4" s="142"/>
      <c r="K4" s="142"/>
      <c r="L4" s="142"/>
      <c r="M4" s="142"/>
      <c r="N4" s="142"/>
      <c r="O4" s="142"/>
      <c r="P4" s="142"/>
      <c r="Q4" s="142"/>
      <c r="R4" s="142"/>
      <c r="S4" s="142"/>
      <c r="T4" s="142"/>
      <c r="U4" s="142"/>
      <c r="V4" s="142"/>
      <c r="W4" s="142"/>
      <c r="X4" s="142"/>
    </row>
    <row r="5" spans="1:24" ht="15" x14ac:dyDescent="0.2">
      <c r="A5" s="142" t="s">
        <v>243</v>
      </c>
      <c r="B5" s="142" t="s">
        <v>244</v>
      </c>
      <c r="C5" s="142" t="s">
        <v>10</v>
      </c>
      <c r="D5" s="142"/>
      <c r="E5" s="142"/>
      <c r="F5" s="142"/>
      <c r="G5" s="142"/>
      <c r="H5" s="142"/>
      <c r="I5" s="142"/>
      <c r="J5" s="142"/>
      <c r="K5" s="142"/>
      <c r="L5" s="142"/>
      <c r="M5" s="142"/>
      <c r="N5" s="142"/>
      <c r="O5" s="142"/>
      <c r="P5" s="142"/>
      <c r="Q5" s="142"/>
      <c r="R5" s="2" t="s">
        <v>11</v>
      </c>
      <c r="S5" s="2">
        <v>6144912.2000000002</v>
      </c>
      <c r="T5" s="2">
        <v>1846185.4</v>
      </c>
      <c r="U5" s="2">
        <v>1628283</v>
      </c>
      <c r="V5" s="2">
        <v>1567889.6</v>
      </c>
      <c r="W5" s="2">
        <v>1616365.7</v>
      </c>
      <c r="X5" s="2">
        <v>1332373.8999999999</v>
      </c>
    </row>
    <row r="6" spans="1:24" ht="60" x14ac:dyDescent="0.2">
      <c r="A6" s="142"/>
      <c r="B6" s="142"/>
      <c r="C6" s="142"/>
      <c r="D6" s="142"/>
      <c r="E6" s="142"/>
      <c r="F6" s="142"/>
      <c r="G6" s="142"/>
      <c r="H6" s="142"/>
      <c r="I6" s="142"/>
      <c r="J6" s="142"/>
      <c r="K6" s="142"/>
      <c r="L6" s="142"/>
      <c r="M6" s="142"/>
      <c r="N6" s="142"/>
      <c r="O6" s="142"/>
      <c r="P6" s="142"/>
      <c r="Q6" s="142"/>
      <c r="R6" s="2" t="s">
        <v>12</v>
      </c>
      <c r="S6" s="2">
        <v>4241869.5</v>
      </c>
      <c r="T6" s="2">
        <v>1299982</v>
      </c>
      <c r="U6" s="2">
        <v>1132621.8</v>
      </c>
      <c r="V6" s="2">
        <v>1076283.3999999999</v>
      </c>
      <c r="W6" s="2">
        <v>1118811.5</v>
      </c>
      <c r="X6" s="2">
        <v>914152.8</v>
      </c>
    </row>
    <row r="7" spans="1:24" ht="75" x14ac:dyDescent="0.2">
      <c r="A7" s="142"/>
      <c r="B7" s="142"/>
      <c r="C7" s="142"/>
      <c r="D7" s="142"/>
      <c r="E7" s="142"/>
      <c r="F7" s="142"/>
      <c r="G7" s="142"/>
      <c r="H7" s="142"/>
      <c r="I7" s="142"/>
      <c r="J7" s="142"/>
      <c r="K7" s="142"/>
      <c r="L7" s="142"/>
      <c r="M7" s="142"/>
      <c r="N7" s="142"/>
      <c r="O7" s="142"/>
      <c r="P7" s="142"/>
      <c r="Q7" s="142"/>
      <c r="R7" s="2" t="s">
        <v>13</v>
      </c>
      <c r="S7" s="2">
        <v>1888866.5</v>
      </c>
      <c r="T7" s="2">
        <v>546203.4</v>
      </c>
      <c r="U7" s="2">
        <v>491851.2</v>
      </c>
      <c r="V7" s="2">
        <v>488070.7</v>
      </c>
      <c r="W7" s="2">
        <v>494772.9</v>
      </c>
      <c r="X7" s="2">
        <v>414171.7</v>
      </c>
    </row>
    <row r="8" spans="1:24" ht="75" x14ac:dyDescent="0.2">
      <c r="A8" s="142"/>
      <c r="B8" s="142"/>
      <c r="C8" s="142"/>
      <c r="D8" s="142"/>
      <c r="E8" s="142"/>
      <c r="F8" s="142"/>
      <c r="G8" s="142"/>
      <c r="H8" s="142"/>
      <c r="I8" s="142"/>
      <c r="J8" s="142"/>
      <c r="K8" s="142"/>
      <c r="L8" s="142"/>
      <c r="M8" s="142"/>
      <c r="N8" s="142"/>
      <c r="O8" s="142"/>
      <c r="P8" s="142"/>
      <c r="Q8" s="142"/>
      <c r="R8" s="2" t="s">
        <v>14</v>
      </c>
      <c r="S8" s="2">
        <v>14176.2</v>
      </c>
      <c r="T8" s="2" t="s">
        <v>15</v>
      </c>
      <c r="U8" s="2">
        <v>3810</v>
      </c>
      <c r="V8" s="2">
        <v>3535.5</v>
      </c>
      <c r="W8" s="2">
        <v>2781.3</v>
      </c>
      <c r="X8" s="2">
        <v>4049.4</v>
      </c>
    </row>
    <row r="9" spans="1:24" ht="66" customHeight="1" x14ac:dyDescent="0.2">
      <c r="A9" s="142"/>
      <c r="B9" s="142"/>
      <c r="C9" s="143"/>
      <c r="D9" s="142" t="s">
        <v>16</v>
      </c>
      <c r="E9" s="142" t="s">
        <v>17</v>
      </c>
      <c r="F9" s="2" t="s">
        <v>18</v>
      </c>
      <c r="G9" s="2" t="s">
        <v>19</v>
      </c>
      <c r="H9" s="2">
        <v>102.5</v>
      </c>
      <c r="I9" s="2">
        <v>98.4</v>
      </c>
      <c r="J9" s="2">
        <v>102.51</v>
      </c>
      <c r="K9" s="1"/>
      <c r="L9" s="2">
        <v>102.39</v>
      </c>
      <c r="M9" s="1"/>
      <c r="N9" s="2">
        <v>102.87</v>
      </c>
      <c r="O9" s="1"/>
      <c r="P9" s="2">
        <v>102.87</v>
      </c>
      <c r="Q9" s="1"/>
      <c r="R9" s="143"/>
      <c r="S9" s="143"/>
      <c r="T9" s="143"/>
      <c r="U9" s="143"/>
      <c r="V9" s="143"/>
      <c r="W9" s="143"/>
      <c r="X9" s="143"/>
    </row>
    <row r="10" spans="1:24" ht="66" customHeight="1" x14ac:dyDescent="0.2">
      <c r="A10" s="142"/>
      <c r="B10" s="142"/>
      <c r="C10" s="143"/>
      <c r="D10" s="142"/>
      <c r="E10" s="142"/>
      <c r="F10" s="2" t="s">
        <v>20</v>
      </c>
      <c r="G10" s="2" t="s">
        <v>21</v>
      </c>
      <c r="H10" s="2">
        <v>102.5</v>
      </c>
      <c r="I10" s="1"/>
      <c r="J10" s="2">
        <v>105</v>
      </c>
      <c r="K10" s="1"/>
      <c r="L10" s="2">
        <v>107.5</v>
      </c>
      <c r="M10" s="1"/>
      <c r="N10" s="2">
        <v>110.7</v>
      </c>
      <c r="O10" s="1"/>
      <c r="P10" s="2">
        <v>113.9</v>
      </c>
      <c r="Q10" s="1"/>
      <c r="R10" s="143"/>
      <c r="S10" s="143"/>
      <c r="T10" s="143"/>
      <c r="U10" s="143"/>
      <c r="V10" s="143"/>
      <c r="W10" s="143"/>
      <c r="X10" s="143"/>
    </row>
    <row r="11" spans="1:24" ht="66" customHeight="1" x14ac:dyDescent="0.2">
      <c r="A11" s="142"/>
      <c r="B11" s="142"/>
      <c r="C11" s="143"/>
      <c r="D11" s="142"/>
      <c r="E11" s="142"/>
      <c r="F11" s="2" t="s">
        <v>22</v>
      </c>
      <c r="G11" s="2" t="s">
        <v>19</v>
      </c>
      <c r="H11" s="2">
        <v>101.8</v>
      </c>
      <c r="I11" s="2">
        <v>84.3</v>
      </c>
      <c r="J11" s="2">
        <v>101.75</v>
      </c>
      <c r="K11" s="1"/>
      <c r="L11" s="2">
        <v>101.75</v>
      </c>
      <c r="M11" s="1"/>
      <c r="N11" s="2">
        <v>102.2</v>
      </c>
      <c r="O11" s="1"/>
      <c r="P11" s="2">
        <v>102.2</v>
      </c>
      <c r="Q11" s="1"/>
      <c r="R11" s="143"/>
      <c r="S11" s="143"/>
      <c r="T11" s="143"/>
      <c r="U11" s="143"/>
      <c r="V11" s="143"/>
      <c r="W11" s="143"/>
      <c r="X11" s="143"/>
    </row>
    <row r="12" spans="1:24" ht="66" customHeight="1" x14ac:dyDescent="0.2">
      <c r="A12" s="142"/>
      <c r="B12" s="142"/>
      <c r="C12" s="143"/>
      <c r="D12" s="142"/>
      <c r="E12" s="142"/>
      <c r="F12" s="2" t="s">
        <v>23</v>
      </c>
      <c r="G12" s="2" t="s">
        <v>19</v>
      </c>
      <c r="H12" s="2">
        <v>103</v>
      </c>
      <c r="I12" s="2">
        <v>180.7</v>
      </c>
      <c r="J12" s="2">
        <v>102.95</v>
      </c>
      <c r="K12" s="1"/>
      <c r="L12" s="2">
        <v>102.75</v>
      </c>
      <c r="M12" s="1"/>
      <c r="N12" s="2">
        <v>103.24</v>
      </c>
      <c r="O12" s="1"/>
      <c r="P12" s="2">
        <v>103.2</v>
      </c>
      <c r="Q12" s="1"/>
      <c r="R12" s="143"/>
      <c r="S12" s="143"/>
      <c r="T12" s="143"/>
      <c r="U12" s="143"/>
      <c r="V12" s="143"/>
      <c r="W12" s="143"/>
      <c r="X12" s="143"/>
    </row>
    <row r="13" spans="1:24" ht="66" customHeight="1" x14ac:dyDescent="0.2">
      <c r="A13" s="142"/>
      <c r="B13" s="142"/>
      <c r="C13" s="143"/>
      <c r="D13" s="142"/>
      <c r="E13" s="142"/>
      <c r="F13" s="2" t="s">
        <v>24</v>
      </c>
      <c r="G13" s="2" t="s">
        <v>19</v>
      </c>
      <c r="H13" s="2">
        <v>100</v>
      </c>
      <c r="I13" s="2">
        <v>107.6</v>
      </c>
      <c r="J13" s="2">
        <v>101</v>
      </c>
      <c r="K13" s="1"/>
      <c r="L13" s="2">
        <v>102.2</v>
      </c>
      <c r="M13" s="1"/>
      <c r="N13" s="2">
        <v>102.2</v>
      </c>
      <c r="O13" s="1"/>
      <c r="P13" s="2">
        <v>102.3</v>
      </c>
      <c r="Q13" s="1"/>
      <c r="R13" s="143"/>
      <c r="S13" s="143"/>
      <c r="T13" s="143"/>
      <c r="U13" s="143"/>
      <c r="V13" s="143"/>
      <c r="W13" s="143"/>
      <c r="X13" s="143"/>
    </row>
    <row r="14" spans="1:24" ht="66" customHeight="1" x14ac:dyDescent="0.2">
      <c r="A14" s="142"/>
      <c r="B14" s="142"/>
      <c r="C14" s="143"/>
      <c r="D14" s="142"/>
      <c r="E14" s="142"/>
      <c r="F14" s="2" t="s">
        <v>25</v>
      </c>
      <c r="G14" s="2" t="s">
        <v>21</v>
      </c>
      <c r="H14" s="2">
        <v>100</v>
      </c>
      <c r="I14" s="1"/>
      <c r="J14" s="2">
        <v>101</v>
      </c>
      <c r="K14" s="1"/>
      <c r="L14" s="2">
        <v>103.2</v>
      </c>
      <c r="M14" s="1"/>
      <c r="N14" s="2">
        <v>105.4</v>
      </c>
      <c r="O14" s="1"/>
      <c r="P14" s="2">
        <v>107.8</v>
      </c>
      <c r="Q14" s="1"/>
      <c r="R14" s="143"/>
      <c r="S14" s="143"/>
      <c r="T14" s="143"/>
      <c r="U14" s="143"/>
      <c r="V14" s="143"/>
      <c r="W14" s="143"/>
      <c r="X14" s="143"/>
    </row>
    <row r="15" spans="1:24" ht="66" customHeight="1" x14ac:dyDescent="0.2">
      <c r="A15" s="142"/>
      <c r="B15" s="142"/>
      <c r="C15" s="143"/>
      <c r="D15" s="142"/>
      <c r="E15" s="142"/>
      <c r="F15" s="2" t="s">
        <v>26</v>
      </c>
      <c r="G15" s="2" t="s">
        <v>19</v>
      </c>
      <c r="H15" s="2">
        <v>100.3</v>
      </c>
      <c r="I15" s="2">
        <v>98.8</v>
      </c>
      <c r="J15" s="2">
        <v>100.9</v>
      </c>
      <c r="K15" s="1"/>
      <c r="L15" s="2">
        <v>101.3</v>
      </c>
      <c r="M15" s="1"/>
      <c r="N15" s="2">
        <v>101.5</v>
      </c>
      <c r="O15" s="1"/>
      <c r="P15" s="2">
        <v>102.4</v>
      </c>
      <c r="Q15" s="1"/>
      <c r="R15" s="143"/>
      <c r="S15" s="143"/>
      <c r="T15" s="143"/>
      <c r="U15" s="143"/>
      <c r="V15" s="143"/>
      <c r="W15" s="143"/>
      <c r="X15" s="143"/>
    </row>
    <row r="16" spans="1:24" ht="66" customHeight="1" x14ac:dyDescent="0.2">
      <c r="A16" s="142"/>
      <c r="B16" s="142"/>
      <c r="C16" s="143"/>
      <c r="D16" s="142"/>
      <c r="E16" s="142"/>
      <c r="F16" s="2" t="s">
        <v>27</v>
      </c>
      <c r="G16" s="2" t="s">
        <v>19</v>
      </c>
      <c r="H16" s="2">
        <v>103.1</v>
      </c>
      <c r="I16" s="2" t="s">
        <v>245</v>
      </c>
      <c r="J16" s="2">
        <v>103.1</v>
      </c>
      <c r="K16" s="1"/>
      <c r="L16" s="2">
        <v>103.1</v>
      </c>
      <c r="M16" s="1"/>
      <c r="N16" s="2">
        <v>103.1</v>
      </c>
      <c r="O16" s="1"/>
      <c r="P16" s="2">
        <v>103.1</v>
      </c>
      <c r="Q16" s="1"/>
      <c r="R16" s="143"/>
      <c r="S16" s="143"/>
      <c r="T16" s="143"/>
      <c r="U16" s="143"/>
      <c r="V16" s="143"/>
      <c r="W16" s="143"/>
      <c r="X16" s="143"/>
    </row>
    <row r="17" spans="1:24" ht="66" customHeight="1" x14ac:dyDescent="0.2">
      <c r="A17" s="142"/>
      <c r="B17" s="142"/>
      <c r="C17" s="143"/>
      <c r="D17" s="142"/>
      <c r="E17" s="142"/>
      <c r="F17" s="2" t="s">
        <v>28</v>
      </c>
      <c r="G17" s="2" t="s">
        <v>29</v>
      </c>
      <c r="H17" s="2">
        <v>25.4</v>
      </c>
      <c r="I17" s="2">
        <v>27.4</v>
      </c>
      <c r="J17" s="2">
        <v>16.5</v>
      </c>
      <c r="K17" s="1"/>
      <c r="L17" s="2">
        <v>16.5</v>
      </c>
      <c r="M17" s="1"/>
      <c r="N17" s="2">
        <v>16.5</v>
      </c>
      <c r="O17" s="1"/>
      <c r="P17" s="2">
        <v>16.5</v>
      </c>
      <c r="Q17" s="1"/>
      <c r="R17" s="143"/>
      <c r="S17" s="143"/>
      <c r="T17" s="143"/>
      <c r="U17" s="143"/>
      <c r="V17" s="143"/>
      <c r="W17" s="143"/>
      <c r="X17" s="143"/>
    </row>
    <row r="18" spans="1:24" ht="66" customHeight="1" x14ac:dyDescent="0.2">
      <c r="A18" s="142"/>
      <c r="B18" s="142"/>
      <c r="C18" s="143"/>
      <c r="D18" s="142"/>
      <c r="E18" s="142"/>
      <c r="F18" s="2" t="s">
        <v>30</v>
      </c>
      <c r="G18" s="2" t="s">
        <v>31</v>
      </c>
      <c r="H18" s="2">
        <v>13700</v>
      </c>
      <c r="I18" s="2">
        <v>19834.099999999999</v>
      </c>
      <c r="J18" s="2">
        <v>13830</v>
      </c>
      <c r="K18" s="1"/>
      <c r="L18" s="2">
        <v>13970</v>
      </c>
      <c r="M18" s="1"/>
      <c r="N18" s="2">
        <v>14110</v>
      </c>
      <c r="O18" s="1"/>
      <c r="P18" s="2">
        <v>14250</v>
      </c>
      <c r="Q18" s="1"/>
      <c r="R18" s="143"/>
      <c r="S18" s="143"/>
      <c r="T18" s="143"/>
      <c r="U18" s="143"/>
      <c r="V18" s="143"/>
      <c r="W18" s="143"/>
      <c r="X18" s="143"/>
    </row>
    <row r="19" spans="1:24" ht="66" customHeight="1" x14ac:dyDescent="0.2">
      <c r="A19" s="142"/>
      <c r="B19" s="142"/>
      <c r="C19" s="143"/>
      <c r="D19" s="142"/>
      <c r="E19" s="142"/>
      <c r="F19" s="2" t="s">
        <v>32</v>
      </c>
      <c r="G19" s="2" t="s">
        <v>29</v>
      </c>
      <c r="H19" s="2">
        <v>105</v>
      </c>
      <c r="I19" s="2">
        <v>94.4</v>
      </c>
      <c r="J19" s="2">
        <v>105</v>
      </c>
      <c r="K19" s="1"/>
      <c r="L19" s="2">
        <v>104</v>
      </c>
      <c r="M19" s="1"/>
      <c r="N19" s="2">
        <v>105</v>
      </c>
      <c r="O19" s="1"/>
      <c r="P19" s="2">
        <v>105</v>
      </c>
      <c r="Q19" s="1"/>
      <c r="R19" s="1"/>
      <c r="S19" s="1"/>
      <c r="T19" s="1"/>
      <c r="U19" s="1"/>
      <c r="V19" s="1"/>
      <c r="W19" s="1"/>
      <c r="X19" s="1"/>
    </row>
    <row r="20" spans="1:24" ht="66" customHeight="1" x14ac:dyDescent="0.2">
      <c r="A20" s="142"/>
      <c r="B20" s="142"/>
      <c r="C20" s="143"/>
      <c r="D20" s="142"/>
      <c r="E20" s="142"/>
      <c r="F20" s="2" t="s">
        <v>33</v>
      </c>
      <c r="G20" s="2" t="s">
        <v>34</v>
      </c>
      <c r="H20" s="2">
        <v>5384</v>
      </c>
      <c r="I20" s="2">
        <v>14797</v>
      </c>
      <c r="J20" s="2">
        <v>5484</v>
      </c>
      <c r="K20" s="1"/>
      <c r="L20" s="2">
        <v>5584</v>
      </c>
      <c r="M20" s="1"/>
      <c r="N20" s="2">
        <v>5684</v>
      </c>
      <c r="O20" s="1"/>
      <c r="P20" s="2">
        <v>5784</v>
      </c>
      <c r="Q20" s="1"/>
      <c r="R20" s="1"/>
      <c r="S20" s="1"/>
      <c r="T20" s="1"/>
      <c r="U20" s="1"/>
      <c r="V20" s="1"/>
      <c r="W20" s="1"/>
      <c r="X20" s="1"/>
    </row>
    <row r="21" spans="1:24" ht="66" customHeight="1" x14ac:dyDescent="0.2">
      <c r="A21" s="142"/>
      <c r="B21" s="142"/>
      <c r="C21" s="143"/>
      <c r="D21" s="142"/>
      <c r="E21" s="142"/>
      <c r="F21" s="2" t="s">
        <v>35</v>
      </c>
      <c r="G21" s="2" t="s">
        <v>36</v>
      </c>
      <c r="H21" s="2">
        <v>1230</v>
      </c>
      <c r="I21" s="2">
        <v>1131.3</v>
      </c>
      <c r="J21" s="2">
        <v>1297</v>
      </c>
      <c r="K21" s="1"/>
      <c r="L21" s="2">
        <v>1364</v>
      </c>
      <c r="M21" s="1"/>
      <c r="N21" s="2">
        <v>1430</v>
      </c>
      <c r="O21" s="1"/>
      <c r="P21" s="2">
        <v>1430</v>
      </c>
      <c r="Q21" s="1"/>
      <c r="R21" s="1"/>
      <c r="S21" s="1"/>
      <c r="T21" s="1"/>
      <c r="U21" s="1"/>
      <c r="V21" s="1"/>
      <c r="W21" s="1"/>
      <c r="X21" s="1"/>
    </row>
    <row r="22" spans="1:24" ht="69.75" customHeight="1" x14ac:dyDescent="0.2">
      <c r="A22" s="1"/>
      <c r="B22" s="1"/>
      <c r="C22" s="1"/>
      <c r="D22" s="1"/>
      <c r="E22" s="1"/>
      <c r="F22" s="2" t="s">
        <v>37</v>
      </c>
      <c r="G22" s="2" t="s">
        <v>38</v>
      </c>
      <c r="H22" s="1"/>
      <c r="I22" s="1"/>
      <c r="J22" s="2">
        <v>1350</v>
      </c>
      <c r="K22" s="1"/>
      <c r="L22" s="2">
        <v>3460</v>
      </c>
      <c r="M22" s="1"/>
      <c r="N22" s="2">
        <v>5827</v>
      </c>
      <c r="O22" s="1"/>
      <c r="P22" s="2">
        <v>8459</v>
      </c>
      <c r="Q22" s="1"/>
      <c r="R22" s="1"/>
      <c r="S22" s="1"/>
      <c r="T22" s="1"/>
      <c r="U22" s="1"/>
      <c r="V22" s="1"/>
      <c r="W22" s="1"/>
      <c r="X22" s="1"/>
    </row>
    <row r="23" spans="1:24" ht="69.75" customHeight="1" x14ac:dyDescent="0.2">
      <c r="A23" s="1"/>
      <c r="B23" s="1"/>
      <c r="C23" s="1"/>
      <c r="D23" s="1"/>
      <c r="E23" s="1"/>
      <c r="F23" s="2" t="s">
        <v>39</v>
      </c>
      <c r="G23" s="2" t="s">
        <v>38</v>
      </c>
      <c r="H23" s="1"/>
      <c r="I23" s="1"/>
      <c r="J23" s="2">
        <v>8</v>
      </c>
      <c r="K23" s="1"/>
      <c r="L23" s="2">
        <v>12</v>
      </c>
      <c r="M23" s="1"/>
      <c r="N23" s="2">
        <v>13</v>
      </c>
      <c r="O23" s="1"/>
      <c r="P23" s="2">
        <v>14</v>
      </c>
      <c r="Q23" s="1"/>
      <c r="R23" s="1"/>
      <c r="S23" s="1"/>
      <c r="T23" s="1"/>
      <c r="U23" s="1"/>
      <c r="V23" s="1"/>
      <c r="W23" s="1"/>
      <c r="X23" s="1"/>
    </row>
    <row r="24" spans="1:24" ht="69.75" customHeight="1" x14ac:dyDescent="0.2">
      <c r="A24" s="1"/>
      <c r="B24" s="1"/>
      <c r="C24" s="1"/>
      <c r="D24" s="1"/>
      <c r="E24" s="1"/>
      <c r="F24" s="2" t="s">
        <v>40</v>
      </c>
      <c r="G24" s="2" t="s">
        <v>29</v>
      </c>
      <c r="H24" s="1"/>
      <c r="I24" s="1"/>
      <c r="J24" s="2">
        <v>3</v>
      </c>
      <c r="K24" s="1"/>
      <c r="L24" s="2">
        <v>3</v>
      </c>
      <c r="M24" s="1"/>
      <c r="N24" s="2">
        <v>3</v>
      </c>
      <c r="O24" s="1"/>
      <c r="P24" s="2">
        <v>3</v>
      </c>
      <c r="Q24" s="1"/>
      <c r="R24" s="1"/>
      <c r="S24" s="1"/>
      <c r="T24" s="1"/>
      <c r="U24" s="1"/>
      <c r="V24" s="1"/>
      <c r="W24" s="1"/>
      <c r="X24" s="1"/>
    </row>
    <row r="25" spans="1:24" ht="15" x14ac:dyDescent="0.2">
      <c r="A25" s="142" t="s">
        <v>246</v>
      </c>
      <c r="B25" s="142"/>
      <c r="C25" s="142"/>
      <c r="D25" s="142"/>
      <c r="E25" s="142"/>
      <c r="F25" s="142"/>
      <c r="G25" s="142"/>
      <c r="H25" s="142"/>
      <c r="I25" s="142"/>
      <c r="J25" s="142"/>
      <c r="K25" s="142"/>
      <c r="L25" s="142"/>
      <c r="M25" s="142"/>
      <c r="N25" s="142"/>
      <c r="O25" s="142"/>
      <c r="P25" s="142"/>
      <c r="Q25" s="142"/>
      <c r="R25" s="142"/>
      <c r="S25" s="142"/>
      <c r="T25" s="142"/>
      <c r="U25" s="142"/>
      <c r="V25" s="142"/>
      <c r="W25" s="142"/>
      <c r="X25" s="142"/>
    </row>
    <row r="26" spans="1:24" ht="118.5" customHeight="1" x14ac:dyDescent="0.2">
      <c r="A26" s="142" t="s">
        <v>41</v>
      </c>
      <c r="B26" s="142" t="s">
        <v>42</v>
      </c>
      <c r="C26" s="142" t="s">
        <v>43</v>
      </c>
      <c r="D26" s="142"/>
      <c r="E26" s="142"/>
      <c r="F26" s="142"/>
      <c r="G26" s="142"/>
      <c r="H26" s="142"/>
      <c r="I26" s="142"/>
      <c r="J26" s="142"/>
      <c r="K26" s="142"/>
      <c r="L26" s="142"/>
      <c r="M26" s="142"/>
      <c r="N26" s="142"/>
      <c r="O26" s="142"/>
      <c r="P26" s="142"/>
      <c r="Q26" s="142"/>
      <c r="R26" s="2" t="s">
        <v>44</v>
      </c>
      <c r="S26" s="2">
        <v>4160853.8</v>
      </c>
      <c r="T26" s="2">
        <v>1285989.5</v>
      </c>
      <c r="U26" s="2">
        <v>1052311.1000000001</v>
      </c>
      <c r="V26" s="2">
        <v>1045160.5</v>
      </c>
      <c r="W26" s="2">
        <v>1041441.1</v>
      </c>
      <c r="X26" s="2">
        <v>1021941.1</v>
      </c>
    </row>
    <row r="27" spans="1:24" ht="60" x14ac:dyDescent="0.2">
      <c r="A27" s="142"/>
      <c r="B27" s="142"/>
      <c r="C27" s="142"/>
      <c r="D27" s="142"/>
      <c r="E27" s="142"/>
      <c r="F27" s="142"/>
      <c r="G27" s="142"/>
      <c r="H27" s="142"/>
      <c r="I27" s="142"/>
      <c r="J27" s="142"/>
      <c r="K27" s="142"/>
      <c r="L27" s="142"/>
      <c r="M27" s="142"/>
      <c r="N27" s="142"/>
      <c r="O27" s="142"/>
      <c r="P27" s="142"/>
      <c r="Q27" s="142"/>
      <c r="R27" s="2" t="s">
        <v>12</v>
      </c>
      <c r="S27" s="2">
        <v>3578334.1</v>
      </c>
      <c r="T27" s="2">
        <v>1097288.2</v>
      </c>
      <c r="U27" s="2">
        <v>904987.5</v>
      </c>
      <c r="V27" s="2">
        <v>898838</v>
      </c>
      <c r="W27" s="2">
        <v>895639.3</v>
      </c>
      <c r="X27" s="2">
        <v>878869.3</v>
      </c>
    </row>
    <row r="28" spans="1:24" ht="75" x14ac:dyDescent="0.2">
      <c r="A28" s="142"/>
      <c r="B28" s="142"/>
      <c r="C28" s="142"/>
      <c r="D28" s="142"/>
      <c r="E28" s="142"/>
      <c r="F28" s="142"/>
      <c r="G28" s="142"/>
      <c r="H28" s="142"/>
      <c r="I28" s="142"/>
      <c r="J28" s="142"/>
      <c r="K28" s="142"/>
      <c r="L28" s="142"/>
      <c r="M28" s="142"/>
      <c r="N28" s="142"/>
      <c r="O28" s="142"/>
      <c r="P28" s="142"/>
      <c r="Q28" s="142"/>
      <c r="R28" s="2" t="s">
        <v>13</v>
      </c>
      <c r="S28" s="2">
        <v>582519.69999999995</v>
      </c>
      <c r="T28" s="2">
        <v>188701.3</v>
      </c>
      <c r="U28" s="2">
        <v>147323.6</v>
      </c>
      <c r="V28" s="2">
        <v>146322.5</v>
      </c>
      <c r="W28" s="2">
        <v>145801.79999999999</v>
      </c>
      <c r="X28" s="2">
        <v>143071.79999999999</v>
      </c>
    </row>
    <row r="29" spans="1:24" ht="75" x14ac:dyDescent="0.2">
      <c r="A29" s="142"/>
      <c r="B29" s="142"/>
      <c r="C29" s="142"/>
      <c r="D29" s="142"/>
      <c r="E29" s="142"/>
      <c r="F29" s="142"/>
      <c r="G29" s="142"/>
      <c r="H29" s="142"/>
      <c r="I29" s="142"/>
      <c r="J29" s="142"/>
      <c r="K29" s="142"/>
      <c r="L29" s="142"/>
      <c r="M29" s="142"/>
      <c r="N29" s="142"/>
      <c r="O29" s="142"/>
      <c r="P29" s="142"/>
      <c r="Q29" s="142"/>
      <c r="R29" s="2" t="s">
        <v>14</v>
      </c>
      <c r="S29" s="1"/>
      <c r="T29" s="1"/>
      <c r="U29" s="1"/>
      <c r="V29" s="1"/>
      <c r="W29" s="1"/>
      <c r="X29" s="1"/>
    </row>
    <row r="30" spans="1:24" ht="28.5" customHeight="1" x14ac:dyDescent="0.2">
      <c r="A30" s="142"/>
      <c r="B30" s="142"/>
      <c r="C30" s="142" t="s">
        <v>247</v>
      </c>
      <c r="D30" s="142" t="s">
        <v>16</v>
      </c>
      <c r="E30" s="142" t="s">
        <v>17</v>
      </c>
      <c r="F30" s="142" t="s">
        <v>248</v>
      </c>
      <c r="G30" s="142" t="s">
        <v>45</v>
      </c>
      <c r="H30" s="142">
        <v>350</v>
      </c>
      <c r="I30" s="142">
        <v>56258</v>
      </c>
      <c r="J30" s="142">
        <v>350</v>
      </c>
      <c r="K30" s="143"/>
      <c r="L30" s="142">
        <v>350</v>
      </c>
      <c r="M30" s="143"/>
      <c r="N30" s="142">
        <v>350</v>
      </c>
      <c r="O30" s="143"/>
      <c r="P30" s="142">
        <v>350</v>
      </c>
      <c r="Q30" s="143"/>
      <c r="R30" s="2" t="s">
        <v>46</v>
      </c>
      <c r="S30" s="2" t="s">
        <v>15</v>
      </c>
      <c r="T30" s="2" t="s">
        <v>15</v>
      </c>
      <c r="U30" s="2" t="s">
        <v>15</v>
      </c>
      <c r="V30" s="2" t="s">
        <v>15</v>
      </c>
      <c r="W30" s="2" t="s">
        <v>15</v>
      </c>
      <c r="X30" s="2" t="s">
        <v>15</v>
      </c>
    </row>
    <row r="31" spans="1:24" ht="60" x14ac:dyDescent="0.2">
      <c r="A31" s="142"/>
      <c r="B31" s="142"/>
      <c r="C31" s="142"/>
      <c r="D31" s="142"/>
      <c r="E31" s="142"/>
      <c r="F31" s="142"/>
      <c r="G31" s="142"/>
      <c r="H31" s="142"/>
      <c r="I31" s="142"/>
      <c r="J31" s="142"/>
      <c r="K31" s="143"/>
      <c r="L31" s="142"/>
      <c r="M31" s="143"/>
      <c r="N31" s="142"/>
      <c r="O31" s="143"/>
      <c r="P31" s="142"/>
      <c r="Q31" s="143"/>
      <c r="R31" s="2" t="s">
        <v>12</v>
      </c>
      <c r="S31" s="2" t="s">
        <v>15</v>
      </c>
      <c r="T31" s="2" t="s">
        <v>15</v>
      </c>
      <c r="U31" s="2" t="s">
        <v>15</v>
      </c>
      <c r="V31" s="2" t="s">
        <v>15</v>
      </c>
      <c r="W31" s="2" t="s">
        <v>15</v>
      </c>
      <c r="X31" s="2" t="s">
        <v>15</v>
      </c>
    </row>
    <row r="32" spans="1:24" ht="75" x14ac:dyDescent="0.2">
      <c r="A32" s="142"/>
      <c r="B32" s="142"/>
      <c r="C32" s="142"/>
      <c r="D32" s="142"/>
      <c r="E32" s="142"/>
      <c r="F32" s="142"/>
      <c r="G32" s="142"/>
      <c r="H32" s="142"/>
      <c r="I32" s="142"/>
      <c r="J32" s="142"/>
      <c r="K32" s="143"/>
      <c r="L32" s="142"/>
      <c r="M32" s="143"/>
      <c r="N32" s="142"/>
      <c r="O32" s="143"/>
      <c r="P32" s="142"/>
      <c r="Q32" s="143"/>
      <c r="R32" s="2" t="s">
        <v>13</v>
      </c>
      <c r="S32" s="2" t="s">
        <v>15</v>
      </c>
      <c r="T32" s="2" t="s">
        <v>15</v>
      </c>
      <c r="U32" s="2" t="s">
        <v>15</v>
      </c>
      <c r="V32" s="2" t="s">
        <v>15</v>
      </c>
      <c r="W32" s="2" t="s">
        <v>15</v>
      </c>
      <c r="X32" s="2" t="s">
        <v>15</v>
      </c>
    </row>
    <row r="33" spans="1:24" ht="409.6" customHeight="1" x14ac:dyDescent="0.2">
      <c r="A33" s="142"/>
      <c r="B33" s="142"/>
      <c r="C33" s="142" t="s">
        <v>249</v>
      </c>
      <c r="D33" s="142"/>
      <c r="E33" s="142"/>
      <c r="F33" s="143"/>
      <c r="G33" s="143"/>
      <c r="H33" s="143"/>
      <c r="I33" s="143"/>
      <c r="J33" s="143"/>
      <c r="K33" s="143"/>
      <c r="L33" s="143"/>
      <c r="M33" s="143"/>
      <c r="N33" s="143"/>
      <c r="O33" s="143"/>
      <c r="P33" s="143"/>
      <c r="Q33" s="143"/>
      <c r="R33" s="2" t="s">
        <v>46</v>
      </c>
      <c r="S33" s="2" t="s">
        <v>15</v>
      </c>
      <c r="T33" s="2" t="s">
        <v>15</v>
      </c>
      <c r="U33" s="2" t="s">
        <v>15</v>
      </c>
      <c r="V33" s="2" t="s">
        <v>15</v>
      </c>
      <c r="W33" s="2" t="s">
        <v>15</v>
      </c>
      <c r="X33" s="2" t="s">
        <v>15</v>
      </c>
    </row>
    <row r="34" spans="1:24" ht="60" x14ac:dyDescent="0.2">
      <c r="A34" s="142"/>
      <c r="B34" s="142"/>
      <c r="C34" s="142"/>
      <c r="D34" s="142"/>
      <c r="E34" s="142"/>
      <c r="F34" s="143"/>
      <c r="G34" s="143"/>
      <c r="H34" s="143"/>
      <c r="I34" s="143"/>
      <c r="J34" s="143"/>
      <c r="K34" s="143"/>
      <c r="L34" s="143"/>
      <c r="M34" s="143"/>
      <c r="N34" s="143"/>
      <c r="O34" s="143"/>
      <c r="P34" s="143"/>
      <c r="Q34" s="143"/>
      <c r="R34" s="2" t="s">
        <v>12</v>
      </c>
      <c r="S34" s="2" t="s">
        <v>15</v>
      </c>
      <c r="T34" s="2" t="s">
        <v>15</v>
      </c>
      <c r="U34" s="2" t="s">
        <v>15</v>
      </c>
      <c r="V34" s="2" t="s">
        <v>15</v>
      </c>
      <c r="W34" s="2" t="s">
        <v>15</v>
      </c>
      <c r="X34" s="2" t="s">
        <v>15</v>
      </c>
    </row>
    <row r="35" spans="1:24" ht="75" x14ac:dyDescent="0.2">
      <c r="A35" s="142"/>
      <c r="B35" s="142"/>
      <c r="C35" s="142"/>
      <c r="D35" s="142"/>
      <c r="E35" s="142"/>
      <c r="F35" s="143"/>
      <c r="G35" s="143"/>
      <c r="H35" s="143"/>
      <c r="I35" s="143"/>
      <c r="J35" s="143"/>
      <c r="K35" s="143"/>
      <c r="L35" s="143"/>
      <c r="M35" s="143"/>
      <c r="N35" s="143"/>
      <c r="O35" s="143"/>
      <c r="P35" s="143"/>
      <c r="Q35" s="143"/>
      <c r="R35" s="2" t="s">
        <v>13</v>
      </c>
      <c r="S35" s="2" t="s">
        <v>15</v>
      </c>
      <c r="T35" s="2" t="s">
        <v>15</v>
      </c>
      <c r="U35" s="2" t="s">
        <v>15</v>
      </c>
      <c r="V35" s="2" t="s">
        <v>15</v>
      </c>
      <c r="W35" s="2" t="s">
        <v>15</v>
      </c>
      <c r="X35" s="2" t="s">
        <v>15</v>
      </c>
    </row>
    <row r="36" spans="1:24" ht="238.5" customHeight="1" x14ac:dyDescent="0.2">
      <c r="A36" s="142"/>
      <c r="B36" s="142"/>
      <c r="C36" s="142" t="s">
        <v>47</v>
      </c>
      <c r="D36" s="142"/>
      <c r="E36" s="142" t="s">
        <v>17</v>
      </c>
      <c r="F36" s="143"/>
      <c r="G36" s="143"/>
      <c r="H36" s="143"/>
      <c r="I36" s="143"/>
      <c r="J36" s="143"/>
      <c r="K36" s="143"/>
      <c r="L36" s="143"/>
      <c r="M36" s="143"/>
      <c r="N36" s="143"/>
      <c r="O36" s="143"/>
      <c r="P36" s="143"/>
      <c r="Q36" s="143"/>
      <c r="R36" s="2" t="s">
        <v>11</v>
      </c>
      <c r="S36" s="2">
        <v>1151160.5</v>
      </c>
      <c r="T36" s="2">
        <v>342850.5</v>
      </c>
      <c r="U36" s="2">
        <v>281712</v>
      </c>
      <c r="V36" s="2">
        <v>290620.09999999998</v>
      </c>
      <c r="W36" s="2">
        <v>289414.2</v>
      </c>
      <c r="X36" s="2">
        <v>289414.2</v>
      </c>
    </row>
    <row r="37" spans="1:24" ht="60" x14ac:dyDescent="0.2">
      <c r="A37" s="142"/>
      <c r="B37" s="142"/>
      <c r="C37" s="142"/>
      <c r="D37" s="142"/>
      <c r="E37" s="142"/>
      <c r="F37" s="143"/>
      <c r="G37" s="143"/>
      <c r="H37" s="143"/>
      <c r="I37" s="143"/>
      <c r="J37" s="143"/>
      <c r="K37" s="143"/>
      <c r="L37" s="143"/>
      <c r="M37" s="143"/>
      <c r="N37" s="143"/>
      <c r="O37" s="143"/>
      <c r="P37" s="143"/>
      <c r="Q37" s="143"/>
      <c r="R37" s="2" t="s">
        <v>12</v>
      </c>
      <c r="S37" s="2">
        <v>989998</v>
      </c>
      <c r="T37" s="2">
        <v>274280.40000000002</v>
      </c>
      <c r="U37" s="2">
        <v>242272.3</v>
      </c>
      <c r="V37" s="2">
        <v>249933.3</v>
      </c>
      <c r="W37" s="2">
        <v>248896.2</v>
      </c>
      <c r="X37" s="2">
        <v>248896.2</v>
      </c>
    </row>
    <row r="38" spans="1:24" ht="75" x14ac:dyDescent="0.2">
      <c r="A38" s="142"/>
      <c r="B38" s="142"/>
      <c r="C38" s="142"/>
      <c r="D38" s="142"/>
      <c r="E38" s="142"/>
      <c r="F38" s="143"/>
      <c r="G38" s="143"/>
      <c r="H38" s="143"/>
      <c r="I38" s="143"/>
      <c r="J38" s="143"/>
      <c r="K38" s="143"/>
      <c r="L38" s="143"/>
      <c r="M38" s="143"/>
      <c r="N38" s="143"/>
      <c r="O38" s="143"/>
      <c r="P38" s="143"/>
      <c r="Q38" s="143"/>
      <c r="R38" s="2" t="s">
        <v>13</v>
      </c>
      <c r="S38" s="2">
        <v>161162.5</v>
      </c>
      <c r="T38" s="2">
        <v>68570.100000000006</v>
      </c>
      <c r="U38" s="2">
        <v>39439.699999999997</v>
      </c>
      <c r="V38" s="2">
        <v>40686.800000000003</v>
      </c>
      <c r="W38" s="2">
        <v>40518</v>
      </c>
      <c r="X38" s="2">
        <v>40518</v>
      </c>
    </row>
    <row r="39" spans="1:24" ht="409.6" customHeight="1" x14ac:dyDescent="0.2">
      <c r="A39" s="142"/>
      <c r="B39" s="142"/>
      <c r="C39" s="142" t="s">
        <v>48</v>
      </c>
      <c r="D39" s="142"/>
      <c r="E39" s="142"/>
      <c r="F39" s="142" t="s">
        <v>49</v>
      </c>
      <c r="G39" s="142" t="s">
        <v>50</v>
      </c>
      <c r="H39" s="143"/>
      <c r="I39" s="143"/>
      <c r="J39" s="142">
        <v>0.03</v>
      </c>
      <c r="K39" s="143"/>
      <c r="L39" s="142">
        <v>0.03</v>
      </c>
      <c r="M39" s="143"/>
      <c r="N39" s="142">
        <v>0.03</v>
      </c>
      <c r="O39" s="143"/>
      <c r="P39" s="142">
        <v>0.03</v>
      </c>
      <c r="Q39" s="143"/>
      <c r="R39" s="2" t="s">
        <v>11</v>
      </c>
      <c r="S39" s="2">
        <v>1151160.5</v>
      </c>
      <c r="T39" s="2">
        <v>342850.5</v>
      </c>
      <c r="U39" s="2">
        <v>281712</v>
      </c>
      <c r="V39" s="2">
        <v>290620.09999999998</v>
      </c>
      <c r="W39" s="2">
        <v>289414.2</v>
      </c>
      <c r="X39" s="2">
        <v>289414.2</v>
      </c>
    </row>
    <row r="40" spans="1:24" ht="60" x14ac:dyDescent="0.2">
      <c r="A40" s="142"/>
      <c r="B40" s="142"/>
      <c r="C40" s="142"/>
      <c r="D40" s="142"/>
      <c r="E40" s="142"/>
      <c r="F40" s="142"/>
      <c r="G40" s="142"/>
      <c r="H40" s="143"/>
      <c r="I40" s="143"/>
      <c r="J40" s="142"/>
      <c r="K40" s="143"/>
      <c r="L40" s="142"/>
      <c r="M40" s="143"/>
      <c r="N40" s="142"/>
      <c r="O40" s="143"/>
      <c r="P40" s="142"/>
      <c r="Q40" s="143"/>
      <c r="R40" s="2" t="s">
        <v>12</v>
      </c>
      <c r="S40" s="2">
        <v>989998</v>
      </c>
      <c r="T40" s="2">
        <v>274280.40000000002</v>
      </c>
      <c r="U40" s="2">
        <v>242272.3</v>
      </c>
      <c r="V40" s="2">
        <v>249933.3</v>
      </c>
      <c r="W40" s="2">
        <v>248896.2</v>
      </c>
      <c r="X40" s="2">
        <v>248896.2</v>
      </c>
    </row>
    <row r="41" spans="1:24" ht="75" x14ac:dyDescent="0.2">
      <c r="A41" s="142"/>
      <c r="B41" s="142"/>
      <c r="C41" s="142"/>
      <c r="D41" s="142"/>
      <c r="E41" s="142"/>
      <c r="F41" s="142"/>
      <c r="G41" s="142"/>
      <c r="H41" s="143"/>
      <c r="I41" s="143"/>
      <c r="J41" s="142"/>
      <c r="K41" s="143"/>
      <c r="L41" s="142"/>
      <c r="M41" s="143"/>
      <c r="N41" s="142"/>
      <c r="O41" s="143"/>
      <c r="P41" s="142"/>
      <c r="Q41" s="143"/>
      <c r="R41" s="2" t="s">
        <v>13</v>
      </c>
      <c r="S41" s="2">
        <v>161162.5</v>
      </c>
      <c r="T41" s="2">
        <v>68570.100000000006</v>
      </c>
      <c r="U41" s="2">
        <v>39439.699999999997</v>
      </c>
      <c r="V41" s="2">
        <v>40686.800000000003</v>
      </c>
      <c r="W41" s="2">
        <v>40518</v>
      </c>
      <c r="X41" s="2">
        <v>40518</v>
      </c>
    </row>
    <row r="42" spans="1:24" ht="75" x14ac:dyDescent="0.2">
      <c r="A42" s="142"/>
      <c r="B42" s="142"/>
      <c r="C42" s="142"/>
      <c r="D42" s="142"/>
      <c r="E42" s="142"/>
      <c r="F42" s="2" t="s">
        <v>51</v>
      </c>
      <c r="G42" s="2" t="s">
        <v>52</v>
      </c>
      <c r="H42" s="2">
        <v>25</v>
      </c>
      <c r="I42" s="2">
        <v>80.8</v>
      </c>
      <c r="J42" s="2">
        <v>26</v>
      </c>
      <c r="K42" s="1"/>
      <c r="L42" s="1"/>
      <c r="M42" s="1"/>
      <c r="N42" s="1"/>
      <c r="O42" s="1"/>
      <c r="P42" s="1"/>
      <c r="Q42" s="1"/>
      <c r="R42" s="1"/>
      <c r="S42" s="1"/>
      <c r="T42" s="1"/>
      <c r="U42" s="1"/>
      <c r="V42" s="1"/>
      <c r="W42" s="1"/>
      <c r="X42" s="1"/>
    </row>
    <row r="43" spans="1:24" ht="45" x14ac:dyDescent="0.2">
      <c r="A43" s="143"/>
      <c r="B43" s="143"/>
      <c r="C43" s="143"/>
      <c r="D43" s="143"/>
      <c r="E43" s="143"/>
      <c r="F43" s="2" t="s">
        <v>53</v>
      </c>
      <c r="G43" s="2" t="s">
        <v>36</v>
      </c>
      <c r="H43" s="1"/>
      <c r="I43" s="1"/>
      <c r="J43" s="1"/>
      <c r="K43" s="1"/>
      <c r="L43" s="2">
        <v>442</v>
      </c>
      <c r="M43" s="1"/>
      <c r="N43" s="2">
        <v>446</v>
      </c>
      <c r="O43" s="1"/>
      <c r="P43" s="2">
        <v>450</v>
      </c>
      <c r="Q43" s="1"/>
      <c r="R43" s="143"/>
      <c r="S43" s="143"/>
      <c r="T43" s="143"/>
      <c r="U43" s="143"/>
      <c r="V43" s="143"/>
      <c r="W43" s="143"/>
      <c r="X43" s="143"/>
    </row>
    <row r="44" spans="1:24" ht="75" x14ac:dyDescent="0.2">
      <c r="A44" s="143"/>
      <c r="B44" s="143"/>
      <c r="C44" s="143"/>
      <c r="D44" s="143"/>
      <c r="E44" s="143"/>
      <c r="F44" s="2" t="s">
        <v>54</v>
      </c>
      <c r="G44" s="2" t="s">
        <v>55</v>
      </c>
      <c r="H44" s="2">
        <v>8</v>
      </c>
      <c r="I44" s="2">
        <v>86.8</v>
      </c>
      <c r="J44" s="2">
        <v>8</v>
      </c>
      <c r="K44" s="1"/>
      <c r="L44" s="2">
        <v>8</v>
      </c>
      <c r="M44" s="1"/>
      <c r="N44" s="2">
        <v>8</v>
      </c>
      <c r="O44" s="1"/>
      <c r="P44" s="2">
        <v>8</v>
      </c>
      <c r="Q44" s="1"/>
      <c r="R44" s="143"/>
      <c r="S44" s="143"/>
      <c r="T44" s="143"/>
      <c r="U44" s="143"/>
      <c r="V44" s="143"/>
      <c r="W44" s="143"/>
      <c r="X44" s="143"/>
    </row>
    <row r="45" spans="1:24" ht="90" x14ac:dyDescent="0.2">
      <c r="A45" s="143"/>
      <c r="B45" s="143"/>
      <c r="C45" s="143"/>
      <c r="D45" s="143"/>
      <c r="E45" s="143"/>
      <c r="F45" s="2" t="s">
        <v>56</v>
      </c>
      <c r="G45" s="2" t="s">
        <v>55</v>
      </c>
      <c r="H45" s="2">
        <v>7</v>
      </c>
      <c r="I45" s="2">
        <v>34</v>
      </c>
      <c r="J45" s="2">
        <v>8</v>
      </c>
      <c r="K45" s="1"/>
      <c r="L45" s="2">
        <v>8</v>
      </c>
      <c r="M45" s="1"/>
      <c r="N45" s="2">
        <v>8</v>
      </c>
      <c r="O45" s="1"/>
      <c r="P45" s="2">
        <v>8</v>
      </c>
      <c r="Q45" s="1"/>
      <c r="R45" s="143"/>
      <c r="S45" s="143"/>
      <c r="T45" s="143"/>
      <c r="U45" s="143"/>
      <c r="V45" s="143"/>
      <c r="W45" s="143"/>
      <c r="X45" s="143"/>
    </row>
    <row r="46" spans="1:24" ht="45" x14ac:dyDescent="0.2">
      <c r="A46" s="143"/>
      <c r="B46" s="143"/>
      <c r="C46" s="143"/>
      <c r="D46" s="143"/>
      <c r="E46" s="1"/>
      <c r="F46" s="2" t="s">
        <v>57</v>
      </c>
      <c r="G46" s="2" t="s">
        <v>58</v>
      </c>
      <c r="H46" s="2">
        <v>5.0000000000000001E-3</v>
      </c>
      <c r="I46" s="2">
        <v>1.2999999999999999E-2</v>
      </c>
      <c r="J46" s="2">
        <v>5.0000000000000001E-3</v>
      </c>
      <c r="K46" s="1"/>
      <c r="L46" s="2">
        <v>5.0000000000000001E-3</v>
      </c>
      <c r="M46" s="1"/>
      <c r="N46" s="2">
        <v>5.0000000000000001E-3</v>
      </c>
      <c r="O46" s="1"/>
      <c r="P46" s="2">
        <v>5.0000000000000001E-3</v>
      </c>
      <c r="Q46" s="1"/>
      <c r="R46" s="143"/>
      <c r="S46" s="143"/>
      <c r="T46" s="143"/>
      <c r="U46" s="143"/>
      <c r="V46" s="143"/>
      <c r="W46" s="143"/>
      <c r="X46" s="143"/>
    </row>
    <row r="47" spans="1:24" ht="75" x14ac:dyDescent="0.2">
      <c r="A47" s="143"/>
      <c r="B47" s="143"/>
      <c r="C47" s="143"/>
      <c r="D47" s="143"/>
      <c r="E47" s="143"/>
      <c r="F47" s="2" t="s">
        <v>59</v>
      </c>
      <c r="G47" s="2" t="s">
        <v>58</v>
      </c>
      <c r="H47" s="2">
        <v>2.9000000000000001E-2</v>
      </c>
      <c r="I47" s="2">
        <v>2.9000000000000001E-2</v>
      </c>
      <c r="J47" s="2">
        <v>0.03</v>
      </c>
      <c r="K47" s="1"/>
      <c r="L47" s="2">
        <v>2.4E-2</v>
      </c>
      <c r="M47" s="1"/>
      <c r="N47" s="2">
        <v>1.7999999999999999E-2</v>
      </c>
      <c r="O47" s="1"/>
      <c r="P47" s="2">
        <v>1.7999999999999999E-2</v>
      </c>
      <c r="Q47" s="1"/>
      <c r="R47" s="143"/>
      <c r="S47" s="143"/>
      <c r="T47" s="143"/>
      <c r="U47" s="143"/>
      <c r="V47" s="143"/>
      <c r="W47" s="143"/>
      <c r="X47" s="143"/>
    </row>
    <row r="48" spans="1:24" ht="45" x14ac:dyDescent="0.2">
      <c r="A48" s="143"/>
      <c r="B48" s="143"/>
      <c r="C48" s="143"/>
      <c r="D48" s="143"/>
      <c r="E48" s="143"/>
      <c r="F48" s="2" t="s">
        <v>60</v>
      </c>
      <c r="G48" s="2" t="s">
        <v>55</v>
      </c>
      <c r="H48" s="1"/>
      <c r="I48" s="1"/>
      <c r="J48" s="2">
        <v>9.3000000000000007</v>
      </c>
      <c r="K48" s="1"/>
      <c r="L48" s="2">
        <v>9.1999999999999993</v>
      </c>
      <c r="M48" s="1"/>
      <c r="N48" s="2">
        <v>9.15</v>
      </c>
      <c r="O48" s="1"/>
      <c r="P48" s="2">
        <v>9.1</v>
      </c>
      <c r="Q48" s="1"/>
      <c r="R48" s="143"/>
      <c r="S48" s="143"/>
      <c r="T48" s="143"/>
      <c r="U48" s="143"/>
      <c r="V48" s="143"/>
      <c r="W48" s="143"/>
      <c r="X48" s="143"/>
    </row>
    <row r="49" spans="1:24" ht="45" x14ac:dyDescent="0.2">
      <c r="A49" s="143"/>
      <c r="B49" s="143"/>
      <c r="C49" s="143"/>
      <c r="D49" s="143"/>
      <c r="E49" s="143"/>
      <c r="F49" s="2" t="s">
        <v>61</v>
      </c>
      <c r="G49" s="2" t="s">
        <v>62</v>
      </c>
      <c r="H49" s="2">
        <v>4</v>
      </c>
      <c r="I49" s="2">
        <v>4</v>
      </c>
      <c r="J49" s="2">
        <v>4</v>
      </c>
      <c r="K49" s="1"/>
      <c r="L49" s="2">
        <v>4</v>
      </c>
      <c r="M49" s="1"/>
      <c r="N49" s="2">
        <v>4</v>
      </c>
      <c r="O49" s="1"/>
      <c r="P49" s="2">
        <v>4</v>
      </c>
      <c r="Q49" s="1"/>
      <c r="R49" s="143"/>
      <c r="S49" s="143"/>
      <c r="T49" s="143"/>
      <c r="U49" s="143"/>
      <c r="V49" s="143"/>
      <c r="W49" s="143"/>
      <c r="X49" s="143"/>
    </row>
    <row r="50" spans="1:24" ht="60" x14ac:dyDescent="0.2">
      <c r="A50" s="143"/>
      <c r="B50" s="143"/>
      <c r="C50" s="143"/>
      <c r="D50" s="143"/>
      <c r="E50" s="1"/>
      <c r="F50" s="2" t="s">
        <v>63</v>
      </c>
      <c r="G50" s="2" t="s">
        <v>62</v>
      </c>
      <c r="H50" s="2">
        <v>1</v>
      </c>
      <c r="I50" s="2">
        <v>2</v>
      </c>
      <c r="J50" s="2">
        <v>2</v>
      </c>
      <c r="K50" s="1"/>
      <c r="L50" s="2">
        <v>2</v>
      </c>
      <c r="M50" s="1"/>
      <c r="N50" s="2">
        <v>2</v>
      </c>
      <c r="O50" s="1"/>
      <c r="P50" s="2">
        <v>2</v>
      </c>
      <c r="Q50" s="1"/>
      <c r="R50" s="143"/>
      <c r="S50" s="143"/>
      <c r="T50" s="143"/>
      <c r="U50" s="143"/>
      <c r="V50" s="143"/>
      <c r="W50" s="143"/>
      <c r="X50" s="143"/>
    </row>
    <row r="51" spans="1:24" ht="45" x14ac:dyDescent="0.2">
      <c r="A51" s="143"/>
      <c r="B51" s="143"/>
      <c r="C51" s="143"/>
      <c r="D51" s="143"/>
      <c r="E51" s="1"/>
      <c r="F51" s="2" t="s">
        <v>64</v>
      </c>
      <c r="G51" s="2" t="s">
        <v>52</v>
      </c>
      <c r="H51" s="2">
        <v>500</v>
      </c>
      <c r="I51" s="2">
        <v>692.6</v>
      </c>
      <c r="J51" s="2">
        <v>0</v>
      </c>
      <c r="K51" s="1"/>
      <c r="L51" s="2">
        <v>0</v>
      </c>
      <c r="M51" s="1"/>
      <c r="N51" s="2">
        <v>0</v>
      </c>
      <c r="O51" s="1"/>
      <c r="P51" s="2">
        <v>0</v>
      </c>
      <c r="Q51" s="1"/>
      <c r="R51" s="143"/>
      <c r="S51" s="143"/>
      <c r="T51" s="143"/>
      <c r="U51" s="143"/>
      <c r="V51" s="143"/>
      <c r="W51" s="143"/>
      <c r="X51" s="143"/>
    </row>
    <row r="52" spans="1:24" ht="45" x14ac:dyDescent="0.2">
      <c r="A52" s="143"/>
      <c r="B52" s="143"/>
      <c r="C52" s="143"/>
      <c r="D52" s="143"/>
      <c r="E52" s="143"/>
      <c r="F52" s="2" t="s">
        <v>65</v>
      </c>
      <c r="G52" s="2" t="s">
        <v>52</v>
      </c>
      <c r="H52" s="2">
        <v>3.5</v>
      </c>
      <c r="I52" s="2">
        <v>10.39</v>
      </c>
      <c r="J52" s="2">
        <v>0</v>
      </c>
      <c r="K52" s="1"/>
      <c r="L52" s="2">
        <v>0</v>
      </c>
      <c r="M52" s="1"/>
      <c r="N52" s="2">
        <v>0</v>
      </c>
      <c r="O52" s="1"/>
      <c r="P52" s="2">
        <v>0</v>
      </c>
      <c r="Q52" s="1"/>
      <c r="R52" s="143"/>
      <c r="S52" s="143"/>
      <c r="T52" s="143"/>
      <c r="U52" s="143"/>
      <c r="V52" s="143"/>
      <c r="W52" s="143"/>
      <c r="X52" s="143"/>
    </row>
    <row r="53" spans="1:24" ht="45" x14ac:dyDescent="0.2">
      <c r="A53" s="143"/>
      <c r="B53" s="143"/>
      <c r="C53" s="143"/>
      <c r="D53" s="143"/>
      <c r="E53" s="143"/>
      <c r="F53" s="2" t="s">
        <v>66</v>
      </c>
      <c r="G53" s="2" t="s">
        <v>52</v>
      </c>
      <c r="H53" s="1"/>
      <c r="I53" s="1"/>
      <c r="J53" s="2">
        <v>33.299999999999997</v>
      </c>
      <c r="K53" s="1"/>
      <c r="L53" s="1"/>
      <c r="M53" s="1"/>
      <c r="N53" s="1"/>
      <c r="O53" s="1"/>
      <c r="P53" s="1"/>
      <c r="Q53" s="1"/>
      <c r="R53" s="143"/>
      <c r="S53" s="143"/>
      <c r="T53" s="143"/>
      <c r="U53" s="143"/>
      <c r="V53" s="143"/>
      <c r="W53" s="143"/>
      <c r="X53" s="143"/>
    </row>
    <row r="54" spans="1:24" ht="30" x14ac:dyDescent="0.2">
      <c r="A54" s="143"/>
      <c r="B54" s="143"/>
      <c r="C54" s="143"/>
      <c r="D54" s="143"/>
      <c r="E54" s="143"/>
      <c r="F54" s="2" t="s">
        <v>67</v>
      </c>
      <c r="G54" s="2" t="s">
        <v>52</v>
      </c>
      <c r="H54" s="2">
        <v>13.6</v>
      </c>
      <c r="I54" s="2">
        <v>10.6</v>
      </c>
      <c r="J54" s="2">
        <v>13.7</v>
      </c>
      <c r="K54" s="1"/>
      <c r="L54" s="2">
        <v>13.7</v>
      </c>
      <c r="M54" s="1"/>
      <c r="N54" s="2">
        <v>13.7</v>
      </c>
      <c r="O54" s="1"/>
      <c r="P54" s="2">
        <v>13.7</v>
      </c>
      <c r="Q54" s="1"/>
      <c r="R54" s="143"/>
      <c r="S54" s="143"/>
      <c r="T54" s="143"/>
      <c r="U54" s="143"/>
      <c r="V54" s="143"/>
      <c r="W54" s="143"/>
      <c r="X54" s="143"/>
    </row>
    <row r="55" spans="1:24" ht="30" x14ac:dyDescent="0.2">
      <c r="A55" s="143"/>
      <c r="B55" s="143"/>
      <c r="C55" s="143"/>
      <c r="D55" s="143"/>
      <c r="E55" s="143"/>
      <c r="F55" s="2" t="s">
        <v>68</v>
      </c>
      <c r="G55" s="2" t="s">
        <v>52</v>
      </c>
      <c r="H55" s="2">
        <v>1.3</v>
      </c>
      <c r="I55" s="2">
        <v>1.4</v>
      </c>
      <c r="J55" s="2">
        <v>1.3</v>
      </c>
      <c r="K55" s="1"/>
      <c r="L55" s="2">
        <v>1.3</v>
      </c>
      <c r="M55" s="1"/>
      <c r="N55" s="2">
        <v>1.3</v>
      </c>
      <c r="O55" s="1"/>
      <c r="P55" s="2">
        <v>1.3</v>
      </c>
      <c r="Q55" s="1"/>
      <c r="R55" s="143"/>
      <c r="S55" s="143"/>
      <c r="T55" s="143"/>
      <c r="U55" s="143"/>
      <c r="V55" s="143"/>
      <c r="W55" s="143"/>
      <c r="X55" s="143"/>
    </row>
    <row r="56" spans="1:24" ht="30" x14ac:dyDescent="0.2">
      <c r="A56" s="143"/>
      <c r="B56" s="143"/>
      <c r="C56" s="143"/>
      <c r="D56" s="143"/>
      <c r="E56" s="143"/>
      <c r="F56" s="2" t="s">
        <v>69</v>
      </c>
      <c r="G56" s="2" t="s">
        <v>52</v>
      </c>
      <c r="H56" s="2">
        <v>95.1</v>
      </c>
      <c r="I56" s="2">
        <v>97.7</v>
      </c>
      <c r="J56" s="2">
        <v>95.1</v>
      </c>
      <c r="K56" s="1"/>
      <c r="L56" s="2">
        <v>95.2</v>
      </c>
      <c r="M56" s="1"/>
      <c r="N56" s="2">
        <v>95.2</v>
      </c>
      <c r="O56" s="1"/>
      <c r="P56" s="2">
        <v>95.7</v>
      </c>
      <c r="Q56" s="1"/>
      <c r="R56" s="143"/>
      <c r="S56" s="143"/>
      <c r="T56" s="143"/>
      <c r="U56" s="143"/>
      <c r="V56" s="143"/>
      <c r="W56" s="143"/>
      <c r="X56" s="143"/>
    </row>
    <row r="57" spans="1:24" ht="30" x14ac:dyDescent="0.2">
      <c r="A57" s="143"/>
      <c r="B57" s="143"/>
      <c r="C57" s="143"/>
      <c r="D57" s="143"/>
      <c r="E57" s="143"/>
      <c r="F57" s="2" t="s">
        <v>70</v>
      </c>
      <c r="G57" s="2" t="s">
        <v>52</v>
      </c>
      <c r="H57" s="2">
        <v>0.21</v>
      </c>
      <c r="I57" s="2">
        <v>0.21</v>
      </c>
      <c r="J57" s="2">
        <v>0.21</v>
      </c>
      <c r="K57" s="1"/>
      <c r="L57" s="2">
        <v>0.21</v>
      </c>
      <c r="M57" s="1"/>
      <c r="N57" s="2">
        <v>0.21</v>
      </c>
      <c r="O57" s="1"/>
      <c r="P57" s="2">
        <v>0.21</v>
      </c>
      <c r="Q57" s="1"/>
      <c r="R57" s="143"/>
      <c r="S57" s="143"/>
      <c r="T57" s="143"/>
      <c r="U57" s="143"/>
      <c r="V57" s="143"/>
      <c r="W57" s="143"/>
      <c r="X57" s="143"/>
    </row>
    <row r="58" spans="1:24" ht="30" x14ac:dyDescent="0.2">
      <c r="A58" s="143"/>
      <c r="B58" s="143"/>
      <c r="C58" s="143"/>
      <c r="D58" s="143"/>
      <c r="E58" s="143"/>
      <c r="F58" s="2" t="s">
        <v>71</v>
      </c>
      <c r="G58" s="2" t="s">
        <v>52</v>
      </c>
      <c r="H58" s="2">
        <v>4.0999999999999996</v>
      </c>
      <c r="I58" s="2">
        <v>3.2</v>
      </c>
      <c r="J58" s="2">
        <v>4.0999999999999996</v>
      </c>
      <c r="K58" s="1"/>
      <c r="L58" s="2">
        <v>4.0999999999999996</v>
      </c>
      <c r="M58" s="1"/>
      <c r="N58" s="2">
        <v>4.0999999999999996</v>
      </c>
      <c r="O58" s="1"/>
      <c r="P58" s="2">
        <v>4.0999999999999996</v>
      </c>
      <c r="Q58" s="1"/>
      <c r="R58" s="143"/>
      <c r="S58" s="143"/>
      <c r="T58" s="143"/>
      <c r="U58" s="143"/>
      <c r="V58" s="143"/>
      <c r="W58" s="143"/>
      <c r="X58" s="143"/>
    </row>
    <row r="59" spans="1:24" ht="105" x14ac:dyDescent="0.2">
      <c r="A59" s="143"/>
      <c r="B59" s="143"/>
      <c r="C59" s="2" t="s">
        <v>72</v>
      </c>
      <c r="D59" s="143"/>
      <c r="E59" s="1"/>
      <c r="F59" s="2" t="s">
        <v>73</v>
      </c>
      <c r="G59" s="2" t="s">
        <v>52</v>
      </c>
      <c r="H59" s="1"/>
      <c r="I59" s="1"/>
      <c r="J59" s="2">
        <v>17.308</v>
      </c>
      <c r="K59" s="1"/>
      <c r="L59" s="2">
        <v>12.657</v>
      </c>
      <c r="M59" s="1"/>
      <c r="N59" s="2">
        <v>10.358000000000001</v>
      </c>
      <c r="O59" s="1"/>
      <c r="P59" s="1"/>
      <c r="Q59" s="1"/>
      <c r="R59" s="1"/>
      <c r="S59" s="1"/>
      <c r="T59" s="1"/>
      <c r="U59" s="1"/>
      <c r="V59" s="1"/>
      <c r="W59" s="1"/>
      <c r="X59" s="1"/>
    </row>
    <row r="60" spans="1:24" ht="313.5" customHeight="1" x14ac:dyDescent="0.2">
      <c r="A60" s="143"/>
      <c r="B60" s="143"/>
      <c r="C60" s="142" t="s">
        <v>74</v>
      </c>
      <c r="D60" s="143"/>
      <c r="E60" s="142" t="s">
        <v>17</v>
      </c>
      <c r="F60" s="143"/>
      <c r="G60" s="143"/>
      <c r="H60" s="143"/>
      <c r="I60" s="143"/>
      <c r="J60" s="143"/>
      <c r="K60" s="143"/>
      <c r="L60" s="143"/>
      <c r="M60" s="143"/>
      <c r="N60" s="143"/>
      <c r="O60" s="143"/>
      <c r="P60" s="143"/>
      <c r="Q60" s="143"/>
      <c r="R60" s="2" t="s">
        <v>11</v>
      </c>
      <c r="S60" s="2">
        <v>2400072.5</v>
      </c>
      <c r="T60" s="2">
        <v>592662.19999999995</v>
      </c>
      <c r="U60" s="2">
        <v>626554.30000000005</v>
      </c>
      <c r="V60" s="2">
        <v>600495.6</v>
      </c>
      <c r="W60" s="2">
        <v>586511.30000000005</v>
      </c>
      <c r="X60" s="2">
        <v>586511.30000000005</v>
      </c>
    </row>
    <row r="61" spans="1:24" ht="60" x14ac:dyDescent="0.2">
      <c r="A61" s="143"/>
      <c r="B61" s="143"/>
      <c r="C61" s="142"/>
      <c r="D61" s="143"/>
      <c r="E61" s="142"/>
      <c r="F61" s="143"/>
      <c r="G61" s="143"/>
      <c r="H61" s="143"/>
      <c r="I61" s="143"/>
      <c r="J61" s="143"/>
      <c r="K61" s="143"/>
      <c r="L61" s="143"/>
      <c r="M61" s="143"/>
      <c r="N61" s="143"/>
      <c r="O61" s="143"/>
      <c r="P61" s="143"/>
      <c r="Q61" s="143"/>
      <c r="R61" s="2" t="s">
        <v>12</v>
      </c>
      <c r="S61" s="2">
        <v>2064062.3</v>
      </c>
      <c r="T61" s="2">
        <v>474129.7</v>
      </c>
      <c r="U61" s="2">
        <v>538836.69999999995</v>
      </c>
      <c r="V61" s="2">
        <v>516426.2</v>
      </c>
      <c r="W61" s="2">
        <v>504399.7</v>
      </c>
      <c r="X61" s="2">
        <v>504399.7</v>
      </c>
    </row>
    <row r="62" spans="1:24" ht="75" x14ac:dyDescent="0.2">
      <c r="A62" s="143"/>
      <c r="B62" s="143"/>
      <c r="C62" s="142"/>
      <c r="D62" s="143"/>
      <c r="E62" s="142"/>
      <c r="F62" s="143"/>
      <c r="G62" s="143"/>
      <c r="H62" s="143"/>
      <c r="I62" s="143"/>
      <c r="J62" s="143"/>
      <c r="K62" s="143"/>
      <c r="L62" s="143"/>
      <c r="M62" s="143"/>
      <c r="N62" s="143"/>
      <c r="O62" s="143"/>
      <c r="P62" s="143"/>
      <c r="Q62" s="143"/>
      <c r="R62" s="2" t="s">
        <v>13</v>
      </c>
      <c r="S62" s="2">
        <v>336010.2</v>
      </c>
      <c r="T62" s="2">
        <v>118532.5</v>
      </c>
      <c r="U62" s="2">
        <v>87717.6</v>
      </c>
      <c r="V62" s="2">
        <v>84069.4</v>
      </c>
      <c r="W62" s="2">
        <v>82111.600000000006</v>
      </c>
      <c r="X62" s="2">
        <v>82111.600000000006</v>
      </c>
    </row>
    <row r="63" spans="1:24" ht="163.5" customHeight="1" x14ac:dyDescent="0.2">
      <c r="A63" s="143"/>
      <c r="B63" s="143"/>
      <c r="C63" s="142" t="s">
        <v>75</v>
      </c>
      <c r="D63" s="143"/>
      <c r="E63" s="143"/>
      <c r="F63" s="142" t="s">
        <v>76</v>
      </c>
      <c r="G63" s="142" t="s">
        <v>55</v>
      </c>
      <c r="H63" s="142">
        <v>5.0999999999999996</v>
      </c>
      <c r="I63" s="142">
        <v>6.4</v>
      </c>
      <c r="J63" s="142">
        <v>1.5</v>
      </c>
      <c r="K63" s="143"/>
      <c r="L63" s="142">
        <v>1.5</v>
      </c>
      <c r="M63" s="143"/>
      <c r="N63" s="142">
        <v>1.5</v>
      </c>
      <c r="O63" s="143"/>
      <c r="P63" s="142">
        <v>1.5</v>
      </c>
      <c r="Q63" s="143"/>
      <c r="R63" s="2" t="s">
        <v>11</v>
      </c>
      <c r="S63" s="2">
        <v>2400072.5</v>
      </c>
      <c r="T63" s="2">
        <v>592662.19999999995</v>
      </c>
      <c r="U63" s="2">
        <v>626554.30000000005</v>
      </c>
      <c r="V63" s="2">
        <v>600495.6</v>
      </c>
      <c r="W63" s="2">
        <v>586511.30000000005</v>
      </c>
      <c r="X63" s="2">
        <v>586511.30000000005</v>
      </c>
    </row>
    <row r="64" spans="1:24" ht="60" x14ac:dyDescent="0.2">
      <c r="A64" s="143"/>
      <c r="B64" s="143"/>
      <c r="C64" s="142"/>
      <c r="D64" s="143"/>
      <c r="E64" s="143"/>
      <c r="F64" s="142"/>
      <c r="G64" s="142"/>
      <c r="H64" s="142"/>
      <c r="I64" s="142"/>
      <c r="J64" s="142"/>
      <c r="K64" s="143"/>
      <c r="L64" s="142"/>
      <c r="M64" s="143"/>
      <c r="N64" s="142"/>
      <c r="O64" s="143"/>
      <c r="P64" s="142"/>
      <c r="Q64" s="143"/>
      <c r="R64" s="2" t="s">
        <v>12</v>
      </c>
      <c r="S64" s="2">
        <v>2064062.3</v>
      </c>
      <c r="T64" s="2">
        <v>474129.7</v>
      </c>
      <c r="U64" s="2">
        <v>538836.69999999995</v>
      </c>
      <c r="V64" s="2">
        <v>516426.2</v>
      </c>
      <c r="W64" s="2">
        <v>504399.7</v>
      </c>
      <c r="X64" s="2">
        <v>504399.7</v>
      </c>
    </row>
    <row r="65" spans="1:24" ht="75" x14ac:dyDescent="0.2">
      <c r="A65" s="143"/>
      <c r="B65" s="143"/>
      <c r="C65" s="142"/>
      <c r="D65" s="143"/>
      <c r="E65" s="143"/>
      <c r="F65" s="142"/>
      <c r="G65" s="142"/>
      <c r="H65" s="142"/>
      <c r="I65" s="142"/>
      <c r="J65" s="142"/>
      <c r="K65" s="143"/>
      <c r="L65" s="142"/>
      <c r="M65" s="143"/>
      <c r="N65" s="142"/>
      <c r="O65" s="143"/>
      <c r="P65" s="142"/>
      <c r="Q65" s="143"/>
      <c r="R65" s="2" t="s">
        <v>13</v>
      </c>
      <c r="S65" s="2">
        <v>336010.2</v>
      </c>
      <c r="T65" s="2">
        <v>118532.5</v>
      </c>
      <c r="U65" s="2">
        <v>87717.6</v>
      </c>
      <c r="V65" s="2">
        <v>84069.4</v>
      </c>
      <c r="W65" s="2">
        <v>82111.600000000006</v>
      </c>
      <c r="X65" s="2">
        <v>82111.600000000006</v>
      </c>
    </row>
    <row r="66" spans="1:24" ht="45" x14ac:dyDescent="0.2">
      <c r="A66" s="143"/>
      <c r="B66" s="143"/>
      <c r="C66" s="142"/>
      <c r="D66" s="143"/>
      <c r="E66" s="143"/>
      <c r="F66" s="2" t="s">
        <v>77</v>
      </c>
      <c r="G66" s="2" t="s">
        <v>78</v>
      </c>
      <c r="H66" s="1"/>
      <c r="I66" s="1"/>
      <c r="J66" s="2">
        <v>2.1999999999999999E-2</v>
      </c>
      <c r="K66" s="1"/>
      <c r="L66" s="2">
        <v>2.1999999999999999E-2</v>
      </c>
      <c r="M66" s="1"/>
      <c r="N66" s="2">
        <v>2.4E-2</v>
      </c>
      <c r="O66" s="1"/>
      <c r="P66" s="2">
        <v>2.4E-2</v>
      </c>
      <c r="Q66" s="1"/>
      <c r="R66" s="1"/>
      <c r="S66" s="1"/>
      <c r="T66" s="1"/>
      <c r="U66" s="1"/>
      <c r="V66" s="1"/>
      <c r="W66" s="1"/>
      <c r="X66" s="1"/>
    </row>
    <row r="67" spans="1:24" ht="45" x14ac:dyDescent="0.2">
      <c r="A67" s="143"/>
      <c r="B67" s="143"/>
      <c r="C67" s="142"/>
      <c r="D67" s="143"/>
      <c r="E67" s="143"/>
      <c r="F67" s="2" t="s">
        <v>79</v>
      </c>
      <c r="G67" s="2" t="s">
        <v>80</v>
      </c>
      <c r="H67" s="2">
        <v>20.8</v>
      </c>
      <c r="I67" s="2">
        <v>21</v>
      </c>
      <c r="J67" s="2">
        <v>21.5</v>
      </c>
      <c r="K67" s="1"/>
      <c r="L67" s="2">
        <v>22.2</v>
      </c>
      <c r="M67" s="1"/>
      <c r="N67" s="2">
        <v>22.3</v>
      </c>
      <c r="O67" s="1"/>
      <c r="P67" s="2">
        <v>22.3</v>
      </c>
      <c r="Q67" s="1"/>
      <c r="R67" s="143"/>
      <c r="S67" s="143"/>
      <c r="T67" s="143"/>
      <c r="U67" s="143"/>
      <c r="V67" s="143"/>
      <c r="W67" s="143"/>
      <c r="X67" s="143"/>
    </row>
    <row r="68" spans="1:24" ht="75" x14ac:dyDescent="0.2">
      <c r="A68" s="143"/>
      <c r="B68" s="143"/>
      <c r="C68" s="142"/>
      <c r="D68" s="143"/>
      <c r="E68" s="143"/>
      <c r="F68" s="2" t="s">
        <v>81</v>
      </c>
      <c r="G68" s="2" t="s">
        <v>80</v>
      </c>
      <c r="H68" s="2">
        <v>3.3</v>
      </c>
      <c r="I68" s="2">
        <v>3.7</v>
      </c>
      <c r="J68" s="2">
        <v>3</v>
      </c>
      <c r="K68" s="1"/>
      <c r="L68" s="2">
        <v>3.1</v>
      </c>
      <c r="M68" s="1"/>
      <c r="N68" s="2">
        <v>3.2</v>
      </c>
      <c r="O68" s="1"/>
      <c r="P68" s="2">
        <v>3.2</v>
      </c>
      <c r="Q68" s="1"/>
      <c r="R68" s="143"/>
      <c r="S68" s="143"/>
      <c r="T68" s="143"/>
      <c r="U68" s="143"/>
      <c r="V68" s="143"/>
      <c r="W68" s="143"/>
      <c r="X68" s="143"/>
    </row>
    <row r="69" spans="1:24" ht="60" x14ac:dyDescent="0.2">
      <c r="A69" s="143"/>
      <c r="B69" s="143"/>
      <c r="C69" s="142"/>
      <c r="D69" s="143"/>
      <c r="E69" s="143"/>
      <c r="F69" s="2" t="s">
        <v>82</v>
      </c>
      <c r="G69" s="2" t="s">
        <v>83</v>
      </c>
      <c r="H69" s="2">
        <v>1.1000000000000001</v>
      </c>
      <c r="I69" s="2">
        <v>1.33</v>
      </c>
      <c r="J69" s="2">
        <v>0.9</v>
      </c>
      <c r="K69" s="1"/>
      <c r="L69" s="2">
        <v>0.9</v>
      </c>
      <c r="M69" s="1"/>
      <c r="N69" s="2">
        <v>0.9</v>
      </c>
      <c r="O69" s="1"/>
      <c r="P69" s="2">
        <v>0.9</v>
      </c>
      <c r="Q69" s="1"/>
      <c r="R69" s="143"/>
      <c r="S69" s="143"/>
      <c r="T69" s="143"/>
      <c r="U69" s="143"/>
      <c r="V69" s="143"/>
      <c r="W69" s="143"/>
      <c r="X69" s="143"/>
    </row>
    <row r="70" spans="1:24" ht="90" x14ac:dyDescent="0.2">
      <c r="A70" s="143"/>
      <c r="B70" s="143"/>
      <c r="C70" s="142"/>
      <c r="D70" s="143"/>
      <c r="E70" s="143"/>
      <c r="F70" s="2" t="s">
        <v>84</v>
      </c>
      <c r="G70" s="2" t="s">
        <v>85</v>
      </c>
      <c r="H70" s="2">
        <v>130</v>
      </c>
      <c r="I70" s="2">
        <v>149.88999999999999</v>
      </c>
      <c r="J70" s="2">
        <v>130.30000000000001</v>
      </c>
      <c r="K70" s="1"/>
      <c r="L70" s="2">
        <v>130.30000000000001</v>
      </c>
      <c r="M70" s="1"/>
      <c r="N70" s="2">
        <v>130.30000000000001</v>
      </c>
      <c r="O70" s="1"/>
      <c r="P70" s="2">
        <v>130.30000000000001</v>
      </c>
      <c r="Q70" s="1"/>
      <c r="R70" s="143"/>
      <c r="S70" s="143"/>
      <c r="T70" s="143"/>
      <c r="U70" s="143"/>
      <c r="V70" s="143"/>
      <c r="W70" s="143"/>
      <c r="X70" s="143"/>
    </row>
    <row r="71" spans="1:24" ht="30" x14ac:dyDescent="0.2">
      <c r="A71" s="143"/>
      <c r="B71" s="143"/>
      <c r="C71" s="143"/>
      <c r="D71" s="143"/>
      <c r="E71" s="143"/>
      <c r="F71" s="2" t="s">
        <v>86</v>
      </c>
      <c r="G71" s="2" t="s">
        <v>55</v>
      </c>
      <c r="H71" s="2">
        <v>32.799999999999997</v>
      </c>
      <c r="I71" s="2">
        <v>32.799999999999997</v>
      </c>
      <c r="J71" s="2">
        <v>32.799999999999997</v>
      </c>
      <c r="K71" s="1"/>
      <c r="L71" s="2">
        <v>32.799999999999997</v>
      </c>
      <c r="M71" s="1"/>
      <c r="N71" s="2">
        <v>32.799999999999997</v>
      </c>
      <c r="O71" s="1"/>
      <c r="P71" s="2">
        <v>32.799999999999997</v>
      </c>
      <c r="Q71" s="1"/>
      <c r="R71" s="2" t="s">
        <v>11</v>
      </c>
      <c r="S71" s="2">
        <v>414387.4</v>
      </c>
      <c r="T71" s="1"/>
      <c r="U71" s="2" t="s">
        <v>15</v>
      </c>
      <c r="V71" s="2" t="s">
        <v>15</v>
      </c>
      <c r="W71" s="2" t="s">
        <v>15</v>
      </c>
      <c r="X71" s="1"/>
    </row>
    <row r="72" spans="1:24" ht="30" x14ac:dyDescent="0.2">
      <c r="A72" s="143"/>
      <c r="B72" s="143"/>
      <c r="C72" s="143"/>
      <c r="D72" s="143"/>
      <c r="E72" s="143"/>
      <c r="F72" s="2" t="s">
        <v>87</v>
      </c>
      <c r="G72" s="2" t="s">
        <v>55</v>
      </c>
      <c r="H72" s="2">
        <v>22.57</v>
      </c>
      <c r="I72" s="2">
        <v>32.1</v>
      </c>
      <c r="J72" s="2">
        <v>31.02</v>
      </c>
      <c r="K72" s="1"/>
      <c r="L72" s="2">
        <v>31.02</v>
      </c>
      <c r="M72" s="1"/>
      <c r="N72" s="2">
        <v>31.02</v>
      </c>
      <c r="O72" s="1"/>
      <c r="P72" s="2">
        <v>31.02</v>
      </c>
      <c r="Q72" s="1"/>
      <c r="R72" s="142" t="s">
        <v>12</v>
      </c>
      <c r="S72" s="143"/>
      <c r="T72" s="143"/>
      <c r="U72" s="143"/>
      <c r="V72" s="143"/>
      <c r="W72" s="143"/>
      <c r="X72" s="143"/>
    </row>
    <row r="73" spans="1:24" ht="45" x14ac:dyDescent="0.2">
      <c r="A73" s="143"/>
      <c r="B73" s="143"/>
      <c r="C73" s="143"/>
      <c r="D73" s="143"/>
      <c r="E73" s="2" t="s">
        <v>17</v>
      </c>
      <c r="F73" s="2" t="s">
        <v>88</v>
      </c>
      <c r="G73" s="2" t="s">
        <v>36</v>
      </c>
      <c r="H73" s="2">
        <v>800</v>
      </c>
      <c r="I73" s="2">
        <v>745.4</v>
      </c>
      <c r="J73" s="2">
        <v>700</v>
      </c>
      <c r="K73" s="1"/>
      <c r="L73" s="2">
        <v>830</v>
      </c>
      <c r="M73" s="1"/>
      <c r="N73" s="2">
        <v>840</v>
      </c>
      <c r="O73" s="1"/>
      <c r="P73" s="2">
        <v>860</v>
      </c>
      <c r="Q73" s="1"/>
      <c r="R73" s="142"/>
      <c r="S73" s="143"/>
      <c r="T73" s="143"/>
      <c r="U73" s="143"/>
      <c r="V73" s="143"/>
      <c r="W73" s="143"/>
      <c r="X73" s="143"/>
    </row>
    <row r="74" spans="1:24" ht="45" x14ac:dyDescent="0.2">
      <c r="A74" s="143"/>
      <c r="B74" s="143"/>
      <c r="C74" s="143"/>
      <c r="D74" s="143"/>
      <c r="E74" s="1"/>
      <c r="F74" s="2" t="s">
        <v>89</v>
      </c>
      <c r="G74" s="2" t="s">
        <v>36</v>
      </c>
      <c r="H74" s="2">
        <v>19</v>
      </c>
      <c r="I74" s="2">
        <v>32.700000000000003</v>
      </c>
      <c r="J74" s="2">
        <v>32.700000000000003</v>
      </c>
      <c r="K74" s="1"/>
      <c r="L74" s="2">
        <v>33.700000000000003</v>
      </c>
      <c r="M74" s="1"/>
      <c r="N74" s="2">
        <v>34.700000000000003</v>
      </c>
      <c r="O74" s="1"/>
      <c r="P74" s="2">
        <v>35.700000000000003</v>
      </c>
      <c r="Q74" s="1"/>
      <c r="R74" s="142"/>
      <c r="S74" s="143"/>
      <c r="T74" s="143"/>
      <c r="U74" s="143"/>
      <c r="V74" s="143"/>
      <c r="W74" s="143"/>
      <c r="X74" s="143"/>
    </row>
    <row r="75" spans="1:24" ht="30" x14ac:dyDescent="0.2">
      <c r="A75" s="143"/>
      <c r="B75" s="143"/>
      <c r="C75" s="143"/>
      <c r="D75" s="143"/>
      <c r="E75" s="143"/>
      <c r="F75" s="2" t="s">
        <v>90</v>
      </c>
      <c r="G75" s="2" t="s">
        <v>36</v>
      </c>
      <c r="H75" s="2">
        <v>320</v>
      </c>
      <c r="I75" s="2">
        <v>390.9</v>
      </c>
      <c r="J75" s="2">
        <v>366.7</v>
      </c>
      <c r="K75" s="1"/>
      <c r="L75" s="2">
        <v>381.3</v>
      </c>
      <c r="M75" s="1"/>
      <c r="N75" s="2">
        <v>396.8</v>
      </c>
      <c r="O75" s="1"/>
      <c r="P75" s="2">
        <v>397.9</v>
      </c>
      <c r="Q75" s="1"/>
      <c r="R75" s="142"/>
      <c r="S75" s="143"/>
      <c r="T75" s="143"/>
      <c r="U75" s="143"/>
      <c r="V75" s="143"/>
      <c r="W75" s="143"/>
      <c r="X75" s="143"/>
    </row>
    <row r="76" spans="1:24" ht="45" x14ac:dyDescent="0.2">
      <c r="A76" s="143"/>
      <c r="B76" s="143"/>
      <c r="C76" s="143"/>
      <c r="D76" s="143"/>
      <c r="E76" s="143"/>
      <c r="F76" s="2" t="s">
        <v>91</v>
      </c>
      <c r="G76" s="2" t="s">
        <v>36</v>
      </c>
      <c r="H76" s="2">
        <v>310</v>
      </c>
      <c r="I76" s="2">
        <v>382.3</v>
      </c>
      <c r="J76" s="2">
        <v>357.3</v>
      </c>
      <c r="K76" s="1"/>
      <c r="L76" s="2">
        <v>372</v>
      </c>
      <c r="M76" s="1"/>
      <c r="N76" s="2">
        <v>386.7</v>
      </c>
      <c r="O76" s="1"/>
      <c r="P76" s="2">
        <v>388.8</v>
      </c>
      <c r="Q76" s="1"/>
      <c r="R76" s="142"/>
      <c r="S76" s="143"/>
      <c r="T76" s="143"/>
      <c r="U76" s="143"/>
      <c r="V76" s="143"/>
      <c r="W76" s="143"/>
      <c r="X76" s="143"/>
    </row>
    <row r="77" spans="1:24" ht="30" x14ac:dyDescent="0.2">
      <c r="A77" s="143"/>
      <c r="B77" s="143"/>
      <c r="C77" s="143"/>
      <c r="D77" s="143"/>
      <c r="E77" s="143"/>
      <c r="F77" s="2" t="s">
        <v>92</v>
      </c>
      <c r="G77" s="2" t="s">
        <v>36</v>
      </c>
      <c r="H77" s="2">
        <v>470</v>
      </c>
      <c r="I77" s="2">
        <v>484.2</v>
      </c>
      <c r="J77" s="2">
        <v>488</v>
      </c>
      <c r="K77" s="1"/>
      <c r="L77" s="2">
        <v>492</v>
      </c>
      <c r="M77" s="1"/>
      <c r="N77" s="2">
        <v>496</v>
      </c>
      <c r="O77" s="1"/>
      <c r="P77" s="2">
        <v>500</v>
      </c>
      <c r="Q77" s="1"/>
      <c r="R77" s="142"/>
      <c r="S77" s="143"/>
      <c r="T77" s="143"/>
      <c r="U77" s="143"/>
      <c r="V77" s="143"/>
      <c r="W77" s="143"/>
      <c r="X77" s="143"/>
    </row>
    <row r="78" spans="1:24" ht="45" x14ac:dyDescent="0.2">
      <c r="A78" s="143"/>
      <c r="B78" s="143"/>
      <c r="C78" s="143"/>
      <c r="D78" s="143"/>
      <c r="E78" s="143"/>
      <c r="F78" s="2" t="s">
        <v>53</v>
      </c>
      <c r="G78" s="2" t="s">
        <v>36</v>
      </c>
      <c r="H78" s="2">
        <v>420</v>
      </c>
      <c r="I78" s="2">
        <v>439.9</v>
      </c>
      <c r="J78" s="2">
        <v>438</v>
      </c>
      <c r="K78" s="1"/>
      <c r="L78" s="1"/>
      <c r="M78" s="1"/>
      <c r="N78" s="1"/>
      <c r="O78" s="1"/>
      <c r="P78" s="1"/>
      <c r="Q78" s="1"/>
      <c r="R78" s="143"/>
      <c r="S78" s="143"/>
      <c r="T78" s="143"/>
      <c r="U78" s="143"/>
      <c r="V78" s="143"/>
      <c r="W78" s="143"/>
      <c r="X78" s="143"/>
    </row>
    <row r="79" spans="1:24" ht="75" x14ac:dyDescent="0.2">
      <c r="A79" s="143"/>
      <c r="B79" s="143"/>
      <c r="C79" s="143"/>
      <c r="D79" s="143"/>
      <c r="E79" s="143"/>
      <c r="F79" s="2" t="s">
        <v>93</v>
      </c>
      <c r="G79" s="2" t="s">
        <v>94</v>
      </c>
      <c r="H79" s="2">
        <v>8</v>
      </c>
      <c r="I79" s="2">
        <v>9.5</v>
      </c>
      <c r="J79" s="2">
        <v>8</v>
      </c>
      <c r="K79" s="1"/>
      <c r="L79" s="2">
        <v>8</v>
      </c>
      <c r="M79" s="1"/>
      <c r="N79" s="2">
        <v>8</v>
      </c>
      <c r="O79" s="1"/>
      <c r="P79" s="2">
        <v>8</v>
      </c>
      <c r="Q79" s="1"/>
      <c r="R79" s="143"/>
      <c r="S79" s="143"/>
      <c r="T79" s="143"/>
      <c r="U79" s="143"/>
      <c r="V79" s="143"/>
      <c r="W79" s="143"/>
      <c r="X79" s="143"/>
    </row>
    <row r="80" spans="1:24" ht="30" x14ac:dyDescent="0.2">
      <c r="A80" s="143"/>
      <c r="B80" s="143"/>
      <c r="C80" s="143"/>
      <c r="D80" s="143"/>
      <c r="E80" s="143"/>
      <c r="F80" s="2" t="s">
        <v>95</v>
      </c>
      <c r="G80" s="2" t="s">
        <v>36</v>
      </c>
      <c r="H80" s="2">
        <v>4.2</v>
      </c>
      <c r="I80" s="2">
        <v>19.5</v>
      </c>
      <c r="J80" s="2">
        <v>4.3</v>
      </c>
      <c r="K80" s="1"/>
      <c r="L80" s="2">
        <v>4.5</v>
      </c>
      <c r="M80" s="1"/>
      <c r="N80" s="2">
        <v>4.5</v>
      </c>
      <c r="O80" s="1"/>
      <c r="P80" s="2">
        <v>4.5</v>
      </c>
      <c r="Q80" s="1"/>
      <c r="R80" s="143"/>
      <c r="S80" s="143"/>
      <c r="T80" s="143"/>
      <c r="U80" s="143"/>
      <c r="V80" s="143"/>
      <c r="W80" s="143"/>
      <c r="X80" s="143"/>
    </row>
    <row r="81" spans="1:24" ht="60" x14ac:dyDescent="0.2">
      <c r="A81" s="143"/>
      <c r="B81" s="143"/>
      <c r="C81" s="143"/>
      <c r="D81" s="143"/>
      <c r="E81" s="143"/>
      <c r="F81" s="2" t="s">
        <v>96</v>
      </c>
      <c r="G81" s="2" t="s">
        <v>97</v>
      </c>
      <c r="H81" s="2">
        <v>12.48</v>
      </c>
      <c r="I81" s="2">
        <v>13.3</v>
      </c>
      <c r="J81" s="2">
        <v>12.48</v>
      </c>
      <c r="K81" s="1"/>
      <c r="L81" s="2">
        <v>12.48</v>
      </c>
      <c r="M81" s="1"/>
      <c r="N81" s="2">
        <v>12.48</v>
      </c>
      <c r="O81" s="1"/>
      <c r="P81" s="2">
        <v>12.48</v>
      </c>
      <c r="Q81" s="1"/>
      <c r="R81" s="143"/>
      <c r="S81" s="143"/>
      <c r="T81" s="143"/>
      <c r="U81" s="143"/>
      <c r="V81" s="143"/>
      <c r="W81" s="143"/>
      <c r="X81" s="143"/>
    </row>
    <row r="82" spans="1:24" ht="30" x14ac:dyDescent="0.2">
      <c r="A82" s="143"/>
      <c r="B82" s="143"/>
      <c r="C82" s="143"/>
      <c r="D82" s="143"/>
      <c r="E82" s="143"/>
      <c r="F82" s="2" t="s">
        <v>71</v>
      </c>
      <c r="G82" s="2" t="s">
        <v>36</v>
      </c>
      <c r="H82" s="2">
        <v>4.0999999999999996</v>
      </c>
      <c r="I82" s="2">
        <v>3.2</v>
      </c>
      <c r="J82" s="2">
        <v>4.0999999999999996</v>
      </c>
      <c r="K82" s="1"/>
      <c r="L82" s="2">
        <v>4.0999999999999996</v>
      </c>
      <c r="M82" s="1"/>
      <c r="N82" s="2">
        <v>4.0999999999999996</v>
      </c>
      <c r="O82" s="1"/>
      <c r="P82" s="2">
        <v>4.0999999999999996</v>
      </c>
      <c r="Q82" s="1"/>
      <c r="R82" s="143"/>
      <c r="S82" s="143"/>
      <c r="T82" s="143"/>
      <c r="U82" s="143"/>
      <c r="V82" s="143"/>
      <c r="W82" s="143"/>
      <c r="X82" s="143"/>
    </row>
    <row r="83" spans="1:24" ht="30" x14ac:dyDescent="0.2">
      <c r="A83" s="143"/>
      <c r="B83" s="143"/>
      <c r="C83" s="143"/>
      <c r="D83" s="143"/>
      <c r="E83" s="143"/>
      <c r="F83" s="2" t="s">
        <v>98</v>
      </c>
      <c r="G83" s="2" t="s">
        <v>36</v>
      </c>
      <c r="H83" s="2">
        <v>17.8</v>
      </c>
      <c r="I83" s="2">
        <v>19.7</v>
      </c>
      <c r="J83" s="2">
        <v>18.5</v>
      </c>
      <c r="K83" s="1"/>
      <c r="L83" s="2">
        <v>18.5</v>
      </c>
      <c r="M83" s="1"/>
      <c r="N83" s="2">
        <v>18.5</v>
      </c>
      <c r="O83" s="1"/>
      <c r="P83" s="2">
        <v>18.5</v>
      </c>
      <c r="Q83" s="1"/>
      <c r="R83" s="143"/>
      <c r="S83" s="143"/>
      <c r="T83" s="143"/>
      <c r="U83" s="143"/>
      <c r="V83" s="143"/>
      <c r="W83" s="143"/>
      <c r="X83" s="143"/>
    </row>
    <row r="84" spans="1:24" ht="165" x14ac:dyDescent="0.2">
      <c r="A84" s="143"/>
      <c r="B84" s="143"/>
      <c r="C84" s="143"/>
      <c r="D84" s="143"/>
      <c r="E84" s="143"/>
      <c r="F84" s="2" t="s">
        <v>99</v>
      </c>
      <c r="G84" s="2" t="s">
        <v>100</v>
      </c>
      <c r="H84" s="2">
        <v>0</v>
      </c>
      <c r="I84" s="2">
        <v>0</v>
      </c>
      <c r="J84" s="2">
        <v>0</v>
      </c>
      <c r="K84" s="1"/>
      <c r="L84" s="2">
        <v>0</v>
      </c>
      <c r="M84" s="1"/>
      <c r="N84" s="2">
        <v>0</v>
      </c>
      <c r="O84" s="1"/>
      <c r="P84" s="2">
        <v>0</v>
      </c>
      <c r="Q84" s="1"/>
      <c r="R84" s="143"/>
      <c r="S84" s="143"/>
      <c r="T84" s="143"/>
      <c r="U84" s="143"/>
      <c r="V84" s="143"/>
      <c r="W84" s="143"/>
      <c r="X84" s="143"/>
    </row>
    <row r="85" spans="1:24" ht="178.5" customHeight="1" x14ac:dyDescent="0.2">
      <c r="A85" s="143"/>
      <c r="B85" s="143"/>
      <c r="C85" s="142" t="s">
        <v>101</v>
      </c>
      <c r="D85" s="143"/>
      <c r="E85" s="142" t="s">
        <v>17</v>
      </c>
      <c r="F85" s="143"/>
      <c r="G85" s="143"/>
      <c r="H85" s="143"/>
      <c r="I85" s="143"/>
      <c r="J85" s="143"/>
      <c r="K85" s="143"/>
      <c r="L85" s="143"/>
      <c r="M85" s="143"/>
      <c r="N85" s="143"/>
      <c r="O85" s="143"/>
      <c r="P85" s="143"/>
      <c r="Q85" s="143"/>
      <c r="R85" s="2" t="s">
        <v>11</v>
      </c>
      <c r="S85" s="2">
        <v>570120.80000000005</v>
      </c>
      <c r="T85" s="2">
        <v>350476.79999999999</v>
      </c>
      <c r="U85" s="2">
        <v>139044.79999999999</v>
      </c>
      <c r="V85" s="2">
        <v>139044.79999999999</v>
      </c>
      <c r="W85" s="2">
        <v>146015.6</v>
      </c>
      <c r="X85" s="2">
        <v>146015.6</v>
      </c>
    </row>
    <row r="86" spans="1:24" ht="60" x14ac:dyDescent="0.2">
      <c r="A86" s="143"/>
      <c r="B86" s="143"/>
      <c r="C86" s="142"/>
      <c r="D86" s="143"/>
      <c r="E86" s="142"/>
      <c r="F86" s="143"/>
      <c r="G86" s="143"/>
      <c r="H86" s="143"/>
      <c r="I86" s="143"/>
      <c r="J86" s="143"/>
      <c r="K86" s="143"/>
      <c r="L86" s="143"/>
      <c r="M86" s="143"/>
      <c r="N86" s="143"/>
      <c r="O86" s="143"/>
      <c r="P86" s="143"/>
      <c r="Q86" s="143"/>
      <c r="R86" s="2" t="s">
        <v>12</v>
      </c>
      <c r="S86" s="2">
        <v>490303.8</v>
      </c>
      <c r="T86" s="2">
        <v>348878.1</v>
      </c>
      <c r="U86" s="2">
        <v>119578.5</v>
      </c>
      <c r="V86" s="2">
        <v>119578.5</v>
      </c>
      <c r="W86" s="2">
        <v>125573.4</v>
      </c>
      <c r="X86" s="2">
        <v>125573.4</v>
      </c>
    </row>
    <row r="87" spans="1:24" ht="75" x14ac:dyDescent="0.2">
      <c r="A87" s="143"/>
      <c r="B87" s="143"/>
      <c r="C87" s="142"/>
      <c r="D87" s="143"/>
      <c r="E87" s="142"/>
      <c r="F87" s="143"/>
      <c r="G87" s="143"/>
      <c r="H87" s="143"/>
      <c r="I87" s="143"/>
      <c r="J87" s="143"/>
      <c r="K87" s="143"/>
      <c r="L87" s="143"/>
      <c r="M87" s="143"/>
      <c r="N87" s="143"/>
      <c r="O87" s="143"/>
      <c r="P87" s="143"/>
      <c r="Q87" s="143"/>
      <c r="R87" s="2" t="s">
        <v>13</v>
      </c>
      <c r="S87" s="2">
        <v>79817</v>
      </c>
      <c r="T87" s="2">
        <v>1598.7</v>
      </c>
      <c r="U87" s="2">
        <v>19466.3</v>
      </c>
      <c r="V87" s="2">
        <v>19466.3</v>
      </c>
      <c r="W87" s="2">
        <v>20442.2</v>
      </c>
      <c r="X87" s="2">
        <v>20442.2</v>
      </c>
    </row>
    <row r="88" spans="1:24" ht="178.5" customHeight="1" x14ac:dyDescent="0.2">
      <c r="A88" s="143"/>
      <c r="B88" s="143"/>
      <c r="C88" s="142" t="s">
        <v>102</v>
      </c>
      <c r="D88" s="143"/>
      <c r="E88" s="142"/>
      <c r="F88" s="142" t="s">
        <v>103</v>
      </c>
      <c r="G88" s="142" t="s">
        <v>45</v>
      </c>
      <c r="H88" s="142">
        <v>1449</v>
      </c>
      <c r="I88" s="142">
        <v>1449</v>
      </c>
      <c r="J88" s="142">
        <v>0</v>
      </c>
      <c r="K88" s="143"/>
      <c r="L88" s="142">
        <v>0</v>
      </c>
      <c r="M88" s="143"/>
      <c r="N88" s="142">
        <v>0</v>
      </c>
      <c r="O88" s="143"/>
      <c r="P88" s="142">
        <v>0</v>
      </c>
      <c r="Q88" s="143"/>
      <c r="R88" s="2" t="s">
        <v>11</v>
      </c>
      <c r="S88" s="2" t="s">
        <v>15</v>
      </c>
      <c r="T88" s="1"/>
      <c r="U88" s="1"/>
      <c r="V88" s="1"/>
      <c r="W88" s="1"/>
      <c r="X88" s="1"/>
    </row>
    <row r="89" spans="1:24" ht="60" x14ac:dyDescent="0.2">
      <c r="A89" s="143"/>
      <c r="B89" s="143"/>
      <c r="C89" s="142"/>
      <c r="D89" s="143"/>
      <c r="E89" s="142"/>
      <c r="F89" s="142"/>
      <c r="G89" s="142"/>
      <c r="H89" s="142"/>
      <c r="I89" s="142"/>
      <c r="J89" s="142"/>
      <c r="K89" s="143"/>
      <c r="L89" s="142"/>
      <c r="M89" s="143"/>
      <c r="N89" s="142"/>
      <c r="O89" s="143"/>
      <c r="P89" s="142"/>
      <c r="Q89" s="143"/>
      <c r="R89" s="2" t="s">
        <v>12</v>
      </c>
      <c r="S89" s="2" t="s">
        <v>15</v>
      </c>
      <c r="T89" s="1"/>
      <c r="U89" s="1"/>
      <c r="V89" s="1"/>
      <c r="W89" s="1"/>
      <c r="X89" s="1"/>
    </row>
    <row r="90" spans="1:24" ht="75" x14ac:dyDescent="0.2">
      <c r="A90" s="143"/>
      <c r="B90" s="143"/>
      <c r="C90" s="142"/>
      <c r="D90" s="143"/>
      <c r="E90" s="142"/>
      <c r="F90" s="142"/>
      <c r="G90" s="142"/>
      <c r="H90" s="142"/>
      <c r="I90" s="142"/>
      <c r="J90" s="142"/>
      <c r="K90" s="143"/>
      <c r="L90" s="142"/>
      <c r="M90" s="143"/>
      <c r="N90" s="142"/>
      <c r="O90" s="143"/>
      <c r="P90" s="142"/>
      <c r="Q90" s="143"/>
      <c r="R90" s="2" t="s">
        <v>13</v>
      </c>
      <c r="S90" s="2" t="s">
        <v>15</v>
      </c>
      <c r="T90" s="1"/>
      <c r="U90" s="1"/>
      <c r="V90" s="1"/>
      <c r="W90" s="1"/>
      <c r="X90" s="1"/>
    </row>
    <row r="91" spans="1:24" ht="358.5" customHeight="1" x14ac:dyDescent="0.2">
      <c r="A91" s="143"/>
      <c r="B91" s="143"/>
      <c r="C91" s="142" t="s">
        <v>104</v>
      </c>
      <c r="D91" s="143"/>
      <c r="E91" s="142"/>
      <c r="F91" s="142" t="s">
        <v>105</v>
      </c>
      <c r="G91" s="142" t="s">
        <v>45</v>
      </c>
      <c r="H91" s="143"/>
      <c r="I91" s="142">
        <v>5522.9</v>
      </c>
      <c r="J91" s="142">
        <v>3880.4</v>
      </c>
      <c r="K91" s="143"/>
      <c r="L91" s="142">
        <v>3880.4</v>
      </c>
      <c r="M91" s="143"/>
      <c r="N91" s="142">
        <v>0</v>
      </c>
      <c r="O91" s="143"/>
      <c r="P91" s="142">
        <v>0</v>
      </c>
      <c r="Q91" s="143"/>
      <c r="R91" s="2" t="s">
        <v>11</v>
      </c>
      <c r="S91" s="2" t="s">
        <v>15</v>
      </c>
      <c r="T91" s="2">
        <v>7839.2</v>
      </c>
      <c r="U91" s="2" t="s">
        <v>15</v>
      </c>
      <c r="V91" s="2" t="s">
        <v>15</v>
      </c>
      <c r="W91" s="2" t="s">
        <v>15</v>
      </c>
      <c r="X91" s="2" t="s">
        <v>15</v>
      </c>
    </row>
    <row r="92" spans="1:24" ht="60" x14ac:dyDescent="0.2">
      <c r="A92" s="143"/>
      <c r="B92" s="143"/>
      <c r="C92" s="142"/>
      <c r="D92" s="143"/>
      <c r="E92" s="142"/>
      <c r="F92" s="142"/>
      <c r="G92" s="142"/>
      <c r="H92" s="143"/>
      <c r="I92" s="142"/>
      <c r="J92" s="142"/>
      <c r="K92" s="143"/>
      <c r="L92" s="142"/>
      <c r="M92" s="143"/>
      <c r="N92" s="142"/>
      <c r="O92" s="143"/>
      <c r="P92" s="142"/>
      <c r="Q92" s="143"/>
      <c r="R92" s="2" t="s">
        <v>12</v>
      </c>
      <c r="S92" s="2" t="s">
        <v>15</v>
      </c>
      <c r="T92" s="2">
        <v>7760.8</v>
      </c>
      <c r="U92" s="2" t="s">
        <v>15</v>
      </c>
      <c r="V92" s="2" t="s">
        <v>15</v>
      </c>
      <c r="W92" s="2" t="s">
        <v>15</v>
      </c>
      <c r="X92" s="2" t="s">
        <v>15</v>
      </c>
    </row>
    <row r="93" spans="1:24" ht="75" x14ac:dyDescent="0.2">
      <c r="A93" s="143"/>
      <c r="B93" s="143"/>
      <c r="C93" s="142"/>
      <c r="D93" s="143"/>
      <c r="E93" s="142"/>
      <c r="F93" s="142"/>
      <c r="G93" s="142"/>
      <c r="H93" s="143"/>
      <c r="I93" s="142"/>
      <c r="J93" s="142"/>
      <c r="K93" s="143"/>
      <c r="L93" s="142"/>
      <c r="M93" s="143"/>
      <c r="N93" s="142"/>
      <c r="O93" s="143"/>
      <c r="P93" s="142"/>
      <c r="Q93" s="143"/>
      <c r="R93" s="2" t="s">
        <v>13</v>
      </c>
      <c r="S93" s="2" t="s">
        <v>15</v>
      </c>
      <c r="T93" s="2">
        <v>78.400000000000006</v>
      </c>
      <c r="U93" s="2" t="s">
        <v>15</v>
      </c>
      <c r="V93" s="2" t="s">
        <v>15</v>
      </c>
      <c r="W93" s="2" t="s">
        <v>15</v>
      </c>
      <c r="X93" s="2" t="s">
        <v>15</v>
      </c>
    </row>
    <row r="94" spans="1:24" ht="238.5" customHeight="1" x14ac:dyDescent="0.2">
      <c r="A94" s="143"/>
      <c r="B94" s="143"/>
      <c r="C94" s="142" t="s">
        <v>106</v>
      </c>
      <c r="D94" s="143"/>
      <c r="E94" s="142"/>
      <c r="F94" s="142" t="s">
        <v>107</v>
      </c>
      <c r="G94" s="142" t="s">
        <v>45</v>
      </c>
      <c r="H94" s="143"/>
      <c r="I94" s="142">
        <v>94429</v>
      </c>
      <c r="J94" s="142">
        <v>0</v>
      </c>
      <c r="K94" s="143"/>
      <c r="L94" s="142">
        <v>0</v>
      </c>
      <c r="M94" s="143"/>
      <c r="N94" s="142">
        <v>0</v>
      </c>
      <c r="O94" s="143"/>
      <c r="P94" s="142">
        <v>0</v>
      </c>
      <c r="Q94" s="143"/>
      <c r="R94" s="2" t="s">
        <v>11</v>
      </c>
      <c r="S94" s="2" t="s">
        <v>15</v>
      </c>
      <c r="T94" s="2">
        <v>68032</v>
      </c>
      <c r="U94" s="2" t="s">
        <v>15</v>
      </c>
      <c r="V94" s="2" t="s">
        <v>15</v>
      </c>
      <c r="W94" s="2" t="s">
        <v>15</v>
      </c>
      <c r="X94" s="2" t="s">
        <v>15</v>
      </c>
    </row>
    <row r="95" spans="1:24" ht="60" x14ac:dyDescent="0.2">
      <c r="A95" s="143"/>
      <c r="B95" s="143"/>
      <c r="C95" s="142"/>
      <c r="D95" s="143"/>
      <c r="E95" s="142"/>
      <c r="F95" s="142"/>
      <c r="G95" s="142"/>
      <c r="H95" s="143"/>
      <c r="I95" s="142"/>
      <c r="J95" s="142"/>
      <c r="K95" s="143"/>
      <c r="L95" s="142"/>
      <c r="M95" s="143"/>
      <c r="N95" s="142"/>
      <c r="O95" s="143"/>
      <c r="P95" s="142"/>
      <c r="Q95" s="143"/>
      <c r="R95" s="2" t="s">
        <v>12</v>
      </c>
      <c r="S95" s="2" t="s">
        <v>15</v>
      </c>
      <c r="T95" s="2">
        <v>67351.7</v>
      </c>
      <c r="U95" s="2" t="s">
        <v>15</v>
      </c>
      <c r="V95" s="2" t="s">
        <v>15</v>
      </c>
      <c r="W95" s="2" t="s">
        <v>15</v>
      </c>
      <c r="X95" s="2" t="s">
        <v>15</v>
      </c>
    </row>
    <row r="96" spans="1:24" ht="75" x14ac:dyDescent="0.2">
      <c r="A96" s="143"/>
      <c r="B96" s="143"/>
      <c r="C96" s="142"/>
      <c r="D96" s="143"/>
      <c r="E96" s="142"/>
      <c r="F96" s="142"/>
      <c r="G96" s="142"/>
      <c r="H96" s="143"/>
      <c r="I96" s="142"/>
      <c r="J96" s="142"/>
      <c r="K96" s="143"/>
      <c r="L96" s="142"/>
      <c r="M96" s="143"/>
      <c r="N96" s="142"/>
      <c r="O96" s="143"/>
      <c r="P96" s="142"/>
      <c r="Q96" s="143"/>
      <c r="R96" s="2" t="s">
        <v>13</v>
      </c>
      <c r="S96" s="2" t="s">
        <v>15</v>
      </c>
      <c r="T96" s="2">
        <v>680.3</v>
      </c>
      <c r="U96" s="2" t="s">
        <v>15</v>
      </c>
      <c r="V96" s="2" t="s">
        <v>15</v>
      </c>
      <c r="W96" s="2" t="s">
        <v>15</v>
      </c>
      <c r="X96" s="2" t="s">
        <v>15</v>
      </c>
    </row>
    <row r="97" spans="1:24" ht="193.5" customHeight="1" x14ac:dyDescent="0.2">
      <c r="A97" s="143"/>
      <c r="B97" s="143"/>
      <c r="C97" s="142" t="s">
        <v>108</v>
      </c>
      <c r="D97" s="143"/>
      <c r="E97" s="143"/>
      <c r="F97" s="143"/>
      <c r="G97" s="143"/>
      <c r="H97" s="143"/>
      <c r="I97" s="143"/>
      <c r="J97" s="143"/>
      <c r="K97" s="143"/>
      <c r="L97" s="143"/>
      <c r="M97" s="143"/>
      <c r="N97" s="143"/>
      <c r="O97" s="143"/>
      <c r="P97" s="143"/>
      <c r="Q97" s="143"/>
      <c r="R97" s="2" t="s">
        <v>11</v>
      </c>
      <c r="S97" s="2">
        <v>570120.80000000005</v>
      </c>
      <c r="T97" s="2">
        <v>83997.9</v>
      </c>
      <c r="U97" s="2">
        <v>139044.79999999999</v>
      </c>
      <c r="V97" s="2">
        <v>139044.79999999999</v>
      </c>
      <c r="W97" s="2">
        <v>146015.6</v>
      </c>
      <c r="X97" s="2">
        <v>146015.6</v>
      </c>
    </row>
    <row r="98" spans="1:24" ht="60" x14ac:dyDescent="0.2">
      <c r="A98" s="143"/>
      <c r="B98" s="143"/>
      <c r="C98" s="142"/>
      <c r="D98" s="143"/>
      <c r="E98" s="143"/>
      <c r="F98" s="143"/>
      <c r="G98" s="143"/>
      <c r="H98" s="143"/>
      <c r="I98" s="143"/>
      <c r="J98" s="143"/>
      <c r="K98" s="143"/>
      <c r="L98" s="143"/>
      <c r="M98" s="143"/>
      <c r="N98" s="143"/>
      <c r="O98" s="143"/>
      <c r="P98" s="143"/>
      <c r="Q98" s="143"/>
      <c r="R98" s="2" t="s">
        <v>12</v>
      </c>
      <c r="S98" s="2">
        <v>490303.8</v>
      </c>
      <c r="T98" s="2">
        <v>83157.899999999994</v>
      </c>
      <c r="U98" s="2">
        <v>119578.5</v>
      </c>
      <c r="V98" s="2">
        <v>119578.5</v>
      </c>
      <c r="W98" s="2">
        <v>125573.4</v>
      </c>
      <c r="X98" s="2">
        <v>125573.4</v>
      </c>
    </row>
    <row r="99" spans="1:24" ht="75" x14ac:dyDescent="0.2">
      <c r="A99" s="143"/>
      <c r="B99" s="143"/>
      <c r="C99" s="142"/>
      <c r="D99" s="143"/>
      <c r="E99" s="143"/>
      <c r="F99" s="143"/>
      <c r="G99" s="143"/>
      <c r="H99" s="143"/>
      <c r="I99" s="143"/>
      <c r="J99" s="143"/>
      <c r="K99" s="143"/>
      <c r="L99" s="143"/>
      <c r="M99" s="143"/>
      <c r="N99" s="143"/>
      <c r="O99" s="143"/>
      <c r="P99" s="143"/>
      <c r="Q99" s="143"/>
      <c r="R99" s="2" t="s">
        <v>13</v>
      </c>
      <c r="S99" s="2">
        <v>79817</v>
      </c>
      <c r="T99" s="2">
        <v>840</v>
      </c>
      <c r="U99" s="2">
        <v>19466.3</v>
      </c>
      <c r="V99" s="2">
        <v>19466.3</v>
      </c>
      <c r="W99" s="2">
        <v>20442.2</v>
      </c>
      <c r="X99" s="2">
        <v>20442.2</v>
      </c>
    </row>
    <row r="100" spans="1:24" ht="388.5" customHeight="1" x14ac:dyDescent="0.2">
      <c r="A100" s="143"/>
      <c r="B100" s="143"/>
      <c r="C100" s="142" t="s">
        <v>109</v>
      </c>
      <c r="D100" s="143"/>
      <c r="E100" s="143"/>
      <c r="F100" s="143"/>
      <c r="G100" s="143"/>
      <c r="H100" s="143"/>
      <c r="I100" s="143"/>
      <c r="J100" s="143"/>
      <c r="K100" s="143"/>
      <c r="L100" s="143"/>
      <c r="M100" s="143"/>
      <c r="N100" s="143"/>
      <c r="O100" s="143"/>
      <c r="P100" s="143"/>
      <c r="Q100" s="143"/>
      <c r="R100" s="2" t="s">
        <v>11</v>
      </c>
      <c r="S100" s="1"/>
      <c r="T100" s="2">
        <v>190607.7</v>
      </c>
      <c r="U100" s="1"/>
      <c r="V100" s="1"/>
      <c r="W100" s="1"/>
      <c r="X100" s="1"/>
    </row>
    <row r="101" spans="1:24" ht="60" x14ac:dyDescent="0.2">
      <c r="A101" s="143"/>
      <c r="B101" s="143"/>
      <c r="C101" s="142"/>
      <c r="D101" s="143"/>
      <c r="E101" s="143"/>
      <c r="F101" s="143"/>
      <c r="G101" s="143"/>
      <c r="H101" s="143"/>
      <c r="I101" s="143"/>
      <c r="J101" s="143"/>
      <c r="K101" s="143"/>
      <c r="L101" s="143"/>
      <c r="M101" s="143"/>
      <c r="N101" s="143"/>
      <c r="O101" s="143"/>
      <c r="P101" s="143"/>
      <c r="Q101" s="143"/>
      <c r="R101" s="2" t="s">
        <v>12</v>
      </c>
      <c r="S101" s="1"/>
      <c r="T101" s="2">
        <v>190607.7</v>
      </c>
      <c r="U101" s="1"/>
      <c r="V101" s="1"/>
      <c r="W101" s="1"/>
      <c r="X101" s="1"/>
    </row>
    <row r="102" spans="1:24" ht="75" x14ac:dyDescent="0.2">
      <c r="A102" s="143"/>
      <c r="B102" s="143"/>
      <c r="C102" s="142"/>
      <c r="D102" s="143"/>
      <c r="E102" s="143"/>
      <c r="F102" s="143"/>
      <c r="G102" s="143"/>
      <c r="H102" s="143"/>
      <c r="I102" s="143"/>
      <c r="J102" s="143"/>
      <c r="K102" s="143"/>
      <c r="L102" s="143"/>
      <c r="M102" s="143"/>
      <c r="N102" s="143"/>
      <c r="O102" s="143"/>
      <c r="P102" s="143"/>
      <c r="Q102" s="143"/>
      <c r="R102" s="2" t="s">
        <v>13</v>
      </c>
      <c r="S102" s="1"/>
      <c r="T102" s="1"/>
      <c r="U102" s="1"/>
      <c r="V102" s="1"/>
      <c r="W102" s="1"/>
      <c r="X102" s="1"/>
    </row>
    <row r="103" spans="1:24" ht="148.5" customHeight="1" x14ac:dyDescent="0.2">
      <c r="A103" s="143"/>
      <c r="B103" s="143"/>
      <c r="C103" s="145" t="s">
        <v>110</v>
      </c>
      <c r="D103" s="143"/>
      <c r="E103" s="142" t="s">
        <v>17</v>
      </c>
      <c r="F103" s="143"/>
      <c r="G103" s="143"/>
      <c r="H103" s="143"/>
      <c r="I103" s="143"/>
      <c r="J103" s="143"/>
      <c r="K103" s="143"/>
      <c r="L103" s="143"/>
      <c r="M103" s="143"/>
      <c r="N103" s="143"/>
      <c r="O103" s="143"/>
      <c r="P103" s="143"/>
      <c r="Q103" s="143"/>
      <c r="R103" s="2" t="s">
        <v>11</v>
      </c>
      <c r="S103" s="2" t="s">
        <v>15</v>
      </c>
      <c r="T103" s="2" t="s">
        <v>15</v>
      </c>
      <c r="U103" s="2" t="s">
        <v>15</v>
      </c>
      <c r="V103" s="2" t="s">
        <v>15</v>
      </c>
      <c r="W103" s="2" t="s">
        <v>15</v>
      </c>
      <c r="X103" s="2" t="s">
        <v>15</v>
      </c>
    </row>
    <row r="104" spans="1:24" ht="60" x14ac:dyDescent="0.2">
      <c r="A104" s="143"/>
      <c r="B104" s="143"/>
      <c r="C104" s="145"/>
      <c r="D104" s="143"/>
      <c r="E104" s="142"/>
      <c r="F104" s="143"/>
      <c r="G104" s="143"/>
      <c r="H104" s="143"/>
      <c r="I104" s="143"/>
      <c r="J104" s="143"/>
      <c r="K104" s="143"/>
      <c r="L104" s="143"/>
      <c r="M104" s="143"/>
      <c r="N104" s="143"/>
      <c r="O104" s="143"/>
      <c r="P104" s="143"/>
      <c r="Q104" s="143"/>
      <c r="R104" s="2" t="s">
        <v>12</v>
      </c>
      <c r="S104" s="2" t="s">
        <v>15</v>
      </c>
      <c r="T104" s="2" t="s">
        <v>15</v>
      </c>
      <c r="U104" s="2" t="s">
        <v>15</v>
      </c>
      <c r="V104" s="2" t="s">
        <v>15</v>
      </c>
      <c r="W104" s="2" t="s">
        <v>15</v>
      </c>
      <c r="X104" s="2" t="s">
        <v>15</v>
      </c>
    </row>
    <row r="105" spans="1:24" ht="75" x14ac:dyDescent="0.2">
      <c r="A105" s="143"/>
      <c r="B105" s="143"/>
      <c r="C105" s="145"/>
      <c r="D105" s="143"/>
      <c r="E105" s="142"/>
      <c r="F105" s="143"/>
      <c r="G105" s="143"/>
      <c r="H105" s="143"/>
      <c r="I105" s="143"/>
      <c r="J105" s="143"/>
      <c r="K105" s="143"/>
      <c r="L105" s="143"/>
      <c r="M105" s="143"/>
      <c r="N105" s="143"/>
      <c r="O105" s="143"/>
      <c r="P105" s="143"/>
      <c r="Q105" s="143"/>
      <c r="R105" s="2" t="s">
        <v>13</v>
      </c>
      <c r="S105" s="2" t="s">
        <v>15</v>
      </c>
      <c r="T105" s="2" t="s">
        <v>15</v>
      </c>
      <c r="U105" s="2" t="s">
        <v>15</v>
      </c>
      <c r="V105" s="2" t="s">
        <v>15</v>
      </c>
      <c r="W105" s="2" t="s">
        <v>15</v>
      </c>
      <c r="X105" s="2" t="s">
        <v>15</v>
      </c>
    </row>
    <row r="106" spans="1:24" ht="373.5" customHeight="1" x14ac:dyDescent="0.2">
      <c r="A106" s="143"/>
      <c r="B106" s="143"/>
      <c r="C106" s="145" t="s">
        <v>111</v>
      </c>
      <c r="D106" s="143"/>
      <c r="E106" s="142"/>
      <c r="F106" s="143"/>
      <c r="G106" s="143"/>
      <c r="H106" s="143"/>
      <c r="I106" s="143"/>
      <c r="J106" s="143"/>
      <c r="K106" s="143"/>
      <c r="L106" s="143"/>
      <c r="M106" s="143"/>
      <c r="N106" s="143"/>
      <c r="O106" s="143"/>
      <c r="P106" s="143"/>
      <c r="Q106" s="143"/>
      <c r="R106" s="2" t="s">
        <v>11</v>
      </c>
      <c r="S106" s="2" t="s">
        <v>15</v>
      </c>
      <c r="T106" s="2" t="s">
        <v>15</v>
      </c>
      <c r="U106" s="2" t="s">
        <v>15</v>
      </c>
      <c r="V106" s="2" t="s">
        <v>15</v>
      </c>
      <c r="W106" s="2" t="s">
        <v>15</v>
      </c>
      <c r="X106" s="2" t="s">
        <v>15</v>
      </c>
    </row>
    <row r="107" spans="1:24" ht="60" x14ac:dyDescent="0.2">
      <c r="A107" s="143"/>
      <c r="B107" s="143"/>
      <c r="C107" s="145"/>
      <c r="D107" s="143"/>
      <c r="E107" s="142"/>
      <c r="F107" s="143"/>
      <c r="G107" s="143"/>
      <c r="H107" s="143"/>
      <c r="I107" s="143"/>
      <c r="J107" s="143"/>
      <c r="K107" s="143"/>
      <c r="L107" s="143"/>
      <c r="M107" s="143"/>
      <c r="N107" s="143"/>
      <c r="O107" s="143"/>
      <c r="P107" s="143"/>
      <c r="Q107" s="143"/>
      <c r="R107" s="2" t="s">
        <v>12</v>
      </c>
      <c r="S107" s="2" t="s">
        <v>15</v>
      </c>
      <c r="T107" s="2" t="s">
        <v>15</v>
      </c>
      <c r="U107" s="2" t="s">
        <v>15</v>
      </c>
      <c r="V107" s="2" t="s">
        <v>15</v>
      </c>
      <c r="W107" s="2" t="s">
        <v>15</v>
      </c>
      <c r="X107" s="2" t="s">
        <v>15</v>
      </c>
    </row>
    <row r="108" spans="1:24" ht="75" x14ac:dyDescent="0.2">
      <c r="A108" s="143"/>
      <c r="B108" s="143"/>
      <c r="C108" s="145"/>
      <c r="D108" s="143"/>
      <c r="E108" s="142"/>
      <c r="F108" s="143"/>
      <c r="G108" s="143"/>
      <c r="H108" s="143"/>
      <c r="I108" s="143"/>
      <c r="J108" s="143"/>
      <c r="K108" s="143"/>
      <c r="L108" s="143"/>
      <c r="M108" s="143"/>
      <c r="N108" s="143"/>
      <c r="O108" s="143"/>
      <c r="P108" s="143"/>
      <c r="Q108" s="143"/>
      <c r="R108" s="2" t="s">
        <v>13</v>
      </c>
      <c r="S108" s="2" t="s">
        <v>15</v>
      </c>
      <c r="T108" s="2" t="s">
        <v>15</v>
      </c>
      <c r="U108" s="2" t="s">
        <v>15</v>
      </c>
      <c r="V108" s="2" t="s">
        <v>15</v>
      </c>
      <c r="W108" s="2" t="s">
        <v>15</v>
      </c>
      <c r="X108" s="2" t="s">
        <v>15</v>
      </c>
    </row>
    <row r="109" spans="1:24" ht="58.5" customHeight="1" x14ac:dyDescent="0.2">
      <c r="A109" s="143"/>
      <c r="B109" s="143"/>
      <c r="C109" s="146" t="s">
        <v>112</v>
      </c>
      <c r="D109" s="143"/>
      <c r="E109" s="142"/>
      <c r="F109" s="143"/>
      <c r="G109" s="143"/>
      <c r="H109" s="143"/>
      <c r="I109" s="143"/>
      <c r="J109" s="143"/>
      <c r="K109" s="143"/>
      <c r="L109" s="143"/>
      <c r="M109" s="143"/>
      <c r="N109" s="143"/>
      <c r="O109" s="143"/>
      <c r="P109" s="143"/>
      <c r="Q109" s="143"/>
      <c r="R109" s="2" t="s">
        <v>11</v>
      </c>
      <c r="S109" s="2" t="s">
        <v>15</v>
      </c>
      <c r="T109" s="2" t="s">
        <v>15</v>
      </c>
      <c r="U109" s="2" t="s">
        <v>15</v>
      </c>
      <c r="V109" s="2" t="s">
        <v>15</v>
      </c>
      <c r="W109" s="2" t="s">
        <v>15</v>
      </c>
      <c r="X109" s="2" t="s">
        <v>15</v>
      </c>
    </row>
    <row r="110" spans="1:24" ht="60" x14ac:dyDescent="0.2">
      <c r="A110" s="143"/>
      <c r="B110" s="143"/>
      <c r="C110" s="146"/>
      <c r="D110" s="143"/>
      <c r="E110" s="142"/>
      <c r="F110" s="143"/>
      <c r="G110" s="143"/>
      <c r="H110" s="143"/>
      <c r="I110" s="143"/>
      <c r="J110" s="143"/>
      <c r="K110" s="143"/>
      <c r="L110" s="143"/>
      <c r="M110" s="143"/>
      <c r="N110" s="143"/>
      <c r="O110" s="143"/>
      <c r="P110" s="143"/>
      <c r="Q110" s="143"/>
      <c r="R110" s="2" t="s">
        <v>12</v>
      </c>
      <c r="S110" s="2" t="s">
        <v>15</v>
      </c>
      <c r="T110" s="2" t="s">
        <v>15</v>
      </c>
      <c r="U110" s="2" t="s">
        <v>15</v>
      </c>
      <c r="V110" s="2" t="s">
        <v>15</v>
      </c>
      <c r="W110" s="2" t="s">
        <v>15</v>
      </c>
      <c r="X110" s="2" t="s">
        <v>15</v>
      </c>
    </row>
    <row r="111" spans="1:24" ht="75" x14ac:dyDescent="0.2">
      <c r="A111" s="143"/>
      <c r="B111" s="143"/>
      <c r="C111" s="146"/>
      <c r="D111" s="143"/>
      <c r="E111" s="142"/>
      <c r="F111" s="143"/>
      <c r="G111" s="143"/>
      <c r="H111" s="143"/>
      <c r="I111" s="143"/>
      <c r="J111" s="143"/>
      <c r="K111" s="143"/>
      <c r="L111" s="143"/>
      <c r="M111" s="143"/>
      <c r="N111" s="143"/>
      <c r="O111" s="143"/>
      <c r="P111" s="143"/>
      <c r="Q111" s="143"/>
      <c r="R111" s="2" t="s">
        <v>13</v>
      </c>
      <c r="S111" s="2" t="s">
        <v>15</v>
      </c>
      <c r="T111" s="2" t="s">
        <v>15</v>
      </c>
      <c r="U111" s="2" t="s">
        <v>15</v>
      </c>
      <c r="V111" s="2" t="s">
        <v>15</v>
      </c>
      <c r="W111" s="2" t="s">
        <v>15</v>
      </c>
      <c r="X111" s="2" t="s">
        <v>15</v>
      </c>
    </row>
    <row r="112" spans="1:24" ht="58.5" customHeight="1" x14ac:dyDescent="0.2">
      <c r="A112" s="143"/>
      <c r="B112" s="143"/>
      <c r="C112" s="142" t="s">
        <v>113</v>
      </c>
      <c r="D112" s="143"/>
      <c r="E112" s="142" t="s">
        <v>17</v>
      </c>
      <c r="F112" s="143"/>
      <c r="G112" s="143"/>
      <c r="H112" s="143"/>
      <c r="I112" s="143"/>
      <c r="J112" s="143"/>
      <c r="K112" s="143"/>
      <c r="L112" s="143"/>
      <c r="M112" s="143"/>
      <c r="N112" s="143"/>
      <c r="O112" s="143"/>
      <c r="P112" s="143"/>
      <c r="Q112" s="143"/>
      <c r="R112" s="2" t="s">
        <v>11</v>
      </c>
      <c r="S112" s="2" t="s">
        <v>15</v>
      </c>
      <c r="T112" s="2" t="s">
        <v>15</v>
      </c>
      <c r="U112" s="2" t="s">
        <v>15</v>
      </c>
      <c r="V112" s="2" t="s">
        <v>15</v>
      </c>
      <c r="W112" s="2" t="s">
        <v>15</v>
      </c>
      <c r="X112" s="2" t="s">
        <v>15</v>
      </c>
    </row>
    <row r="113" spans="1:24" ht="60" x14ac:dyDescent="0.2">
      <c r="A113" s="143"/>
      <c r="B113" s="143"/>
      <c r="C113" s="142"/>
      <c r="D113" s="143"/>
      <c r="E113" s="142"/>
      <c r="F113" s="143"/>
      <c r="G113" s="143"/>
      <c r="H113" s="143"/>
      <c r="I113" s="143"/>
      <c r="J113" s="143"/>
      <c r="K113" s="143"/>
      <c r="L113" s="143"/>
      <c r="M113" s="143"/>
      <c r="N113" s="143"/>
      <c r="O113" s="143"/>
      <c r="P113" s="143"/>
      <c r="Q113" s="143"/>
      <c r="R113" s="2" t="s">
        <v>12</v>
      </c>
      <c r="S113" s="2" t="s">
        <v>15</v>
      </c>
      <c r="T113" s="2" t="s">
        <v>15</v>
      </c>
      <c r="U113" s="2" t="s">
        <v>15</v>
      </c>
      <c r="V113" s="2" t="s">
        <v>15</v>
      </c>
      <c r="W113" s="2" t="s">
        <v>15</v>
      </c>
      <c r="X113" s="2" t="s">
        <v>15</v>
      </c>
    </row>
    <row r="114" spans="1:24" ht="75" x14ac:dyDescent="0.2">
      <c r="A114" s="143"/>
      <c r="B114" s="143"/>
      <c r="C114" s="142"/>
      <c r="D114" s="143"/>
      <c r="E114" s="142"/>
      <c r="F114" s="143"/>
      <c r="G114" s="143"/>
      <c r="H114" s="143"/>
      <c r="I114" s="143"/>
      <c r="J114" s="143"/>
      <c r="K114" s="143"/>
      <c r="L114" s="143"/>
      <c r="M114" s="143"/>
      <c r="N114" s="143"/>
      <c r="O114" s="143"/>
      <c r="P114" s="143"/>
      <c r="Q114" s="143"/>
      <c r="R114" s="2" t="s">
        <v>13</v>
      </c>
      <c r="S114" s="2" t="s">
        <v>15</v>
      </c>
      <c r="T114" s="2" t="s">
        <v>15</v>
      </c>
      <c r="U114" s="2" t="s">
        <v>15</v>
      </c>
      <c r="V114" s="2" t="s">
        <v>15</v>
      </c>
      <c r="W114" s="2" t="s">
        <v>15</v>
      </c>
      <c r="X114" s="2" t="s">
        <v>15</v>
      </c>
    </row>
    <row r="115" spans="1:24" ht="409.6" customHeight="1" x14ac:dyDescent="0.2">
      <c r="A115" s="143"/>
      <c r="B115" s="143"/>
      <c r="C115" s="142" t="s">
        <v>114</v>
      </c>
      <c r="D115" s="143"/>
      <c r="E115" s="142"/>
      <c r="F115" s="143"/>
      <c r="G115" s="143"/>
      <c r="H115" s="143"/>
      <c r="I115" s="143"/>
      <c r="J115" s="143"/>
      <c r="K115" s="143"/>
      <c r="L115" s="143"/>
      <c r="M115" s="143"/>
      <c r="N115" s="143"/>
      <c r="O115" s="143"/>
      <c r="P115" s="143"/>
      <c r="Q115" s="143"/>
      <c r="R115" s="2" t="s">
        <v>11</v>
      </c>
      <c r="S115" s="2" t="s">
        <v>15</v>
      </c>
      <c r="T115" s="2" t="s">
        <v>15</v>
      </c>
      <c r="U115" s="2" t="s">
        <v>15</v>
      </c>
      <c r="V115" s="2" t="s">
        <v>15</v>
      </c>
      <c r="W115" s="2" t="s">
        <v>15</v>
      </c>
      <c r="X115" s="2" t="s">
        <v>15</v>
      </c>
    </row>
    <row r="116" spans="1:24" ht="60" x14ac:dyDescent="0.2">
      <c r="A116" s="143"/>
      <c r="B116" s="143"/>
      <c r="C116" s="142"/>
      <c r="D116" s="143"/>
      <c r="E116" s="142"/>
      <c r="F116" s="143"/>
      <c r="G116" s="143"/>
      <c r="H116" s="143"/>
      <c r="I116" s="143"/>
      <c r="J116" s="143"/>
      <c r="K116" s="143"/>
      <c r="L116" s="143"/>
      <c r="M116" s="143"/>
      <c r="N116" s="143"/>
      <c r="O116" s="143"/>
      <c r="P116" s="143"/>
      <c r="Q116" s="143"/>
      <c r="R116" s="2" t="s">
        <v>12</v>
      </c>
      <c r="S116" s="2" t="s">
        <v>15</v>
      </c>
      <c r="T116" s="2" t="s">
        <v>15</v>
      </c>
      <c r="U116" s="2" t="s">
        <v>15</v>
      </c>
      <c r="V116" s="2" t="s">
        <v>15</v>
      </c>
      <c r="W116" s="2" t="s">
        <v>15</v>
      </c>
      <c r="X116" s="2" t="s">
        <v>15</v>
      </c>
    </row>
    <row r="117" spans="1:24" ht="75" x14ac:dyDescent="0.2">
      <c r="A117" s="143"/>
      <c r="B117" s="143"/>
      <c r="C117" s="142"/>
      <c r="D117" s="143"/>
      <c r="E117" s="142"/>
      <c r="F117" s="143"/>
      <c r="G117" s="143"/>
      <c r="H117" s="143"/>
      <c r="I117" s="143"/>
      <c r="J117" s="143"/>
      <c r="K117" s="143"/>
      <c r="L117" s="143"/>
      <c r="M117" s="143"/>
      <c r="N117" s="143"/>
      <c r="O117" s="143"/>
      <c r="P117" s="143"/>
      <c r="Q117" s="143"/>
      <c r="R117" s="2" t="s">
        <v>13</v>
      </c>
      <c r="S117" s="2" t="s">
        <v>15</v>
      </c>
      <c r="T117" s="2" t="s">
        <v>15</v>
      </c>
      <c r="U117" s="2" t="s">
        <v>15</v>
      </c>
      <c r="V117" s="2" t="s">
        <v>15</v>
      </c>
      <c r="W117" s="2" t="s">
        <v>15</v>
      </c>
      <c r="X117" s="2" t="s">
        <v>15</v>
      </c>
    </row>
    <row r="118" spans="1:24" ht="163.5" customHeight="1" x14ac:dyDescent="0.2">
      <c r="A118" s="143"/>
      <c r="B118" s="143"/>
      <c r="C118" s="142" t="s">
        <v>115</v>
      </c>
      <c r="D118" s="143"/>
      <c r="E118" s="142" t="s">
        <v>17</v>
      </c>
      <c r="F118" s="143"/>
      <c r="G118" s="143"/>
      <c r="H118" s="143"/>
      <c r="I118" s="143"/>
      <c r="J118" s="143"/>
      <c r="K118" s="143"/>
      <c r="L118" s="143"/>
      <c r="M118" s="143"/>
      <c r="N118" s="143"/>
      <c r="O118" s="143"/>
      <c r="P118" s="143"/>
      <c r="Q118" s="143"/>
      <c r="R118" s="2" t="s">
        <v>11</v>
      </c>
      <c r="S118" s="2" t="s">
        <v>15</v>
      </c>
      <c r="T118" s="2" t="s">
        <v>15</v>
      </c>
      <c r="U118" s="2" t="s">
        <v>15</v>
      </c>
      <c r="V118" s="2" t="s">
        <v>15</v>
      </c>
      <c r="W118" s="2" t="s">
        <v>15</v>
      </c>
      <c r="X118" s="2" t="s">
        <v>15</v>
      </c>
    </row>
    <row r="119" spans="1:24" ht="60" x14ac:dyDescent="0.2">
      <c r="A119" s="143"/>
      <c r="B119" s="143"/>
      <c r="C119" s="142"/>
      <c r="D119" s="143"/>
      <c r="E119" s="142"/>
      <c r="F119" s="143"/>
      <c r="G119" s="143"/>
      <c r="H119" s="143"/>
      <c r="I119" s="143"/>
      <c r="J119" s="143"/>
      <c r="K119" s="143"/>
      <c r="L119" s="143"/>
      <c r="M119" s="143"/>
      <c r="N119" s="143"/>
      <c r="O119" s="143"/>
      <c r="P119" s="143"/>
      <c r="Q119" s="143"/>
      <c r="R119" s="2" t="s">
        <v>12</v>
      </c>
      <c r="S119" s="2" t="s">
        <v>15</v>
      </c>
      <c r="T119" s="2" t="s">
        <v>15</v>
      </c>
      <c r="U119" s="2" t="s">
        <v>15</v>
      </c>
      <c r="V119" s="2" t="s">
        <v>15</v>
      </c>
      <c r="W119" s="2" t="s">
        <v>15</v>
      </c>
      <c r="X119" s="2" t="s">
        <v>15</v>
      </c>
    </row>
    <row r="120" spans="1:24" ht="75" x14ac:dyDescent="0.2">
      <c r="A120" s="143"/>
      <c r="B120" s="143"/>
      <c r="C120" s="142"/>
      <c r="D120" s="143"/>
      <c r="E120" s="142"/>
      <c r="F120" s="143"/>
      <c r="G120" s="143"/>
      <c r="H120" s="143"/>
      <c r="I120" s="143"/>
      <c r="J120" s="143"/>
      <c r="K120" s="143"/>
      <c r="L120" s="143"/>
      <c r="M120" s="143"/>
      <c r="N120" s="143"/>
      <c r="O120" s="143"/>
      <c r="P120" s="143"/>
      <c r="Q120" s="143"/>
      <c r="R120" s="2" t="s">
        <v>13</v>
      </c>
      <c r="S120" s="2" t="s">
        <v>15</v>
      </c>
      <c r="T120" s="2" t="s">
        <v>15</v>
      </c>
      <c r="U120" s="2" t="s">
        <v>15</v>
      </c>
      <c r="V120" s="2" t="s">
        <v>15</v>
      </c>
      <c r="W120" s="2" t="s">
        <v>15</v>
      </c>
      <c r="X120" s="2" t="s">
        <v>15</v>
      </c>
    </row>
    <row r="121" spans="1:24" ht="253.5" customHeight="1" x14ac:dyDescent="0.2">
      <c r="A121" s="143"/>
      <c r="B121" s="143"/>
      <c r="C121" s="142" t="s">
        <v>116</v>
      </c>
      <c r="D121" s="143"/>
      <c r="E121" s="142"/>
      <c r="F121" s="143"/>
      <c r="G121" s="143"/>
      <c r="H121" s="143"/>
      <c r="I121" s="143"/>
      <c r="J121" s="143"/>
      <c r="K121" s="143"/>
      <c r="L121" s="143"/>
      <c r="M121" s="143"/>
      <c r="N121" s="143"/>
      <c r="O121" s="143"/>
      <c r="P121" s="143"/>
      <c r="Q121" s="143"/>
      <c r="R121" s="2" t="s">
        <v>11</v>
      </c>
      <c r="S121" s="2" t="s">
        <v>15</v>
      </c>
      <c r="T121" s="2" t="s">
        <v>15</v>
      </c>
      <c r="U121" s="2" t="s">
        <v>15</v>
      </c>
      <c r="V121" s="2" t="s">
        <v>15</v>
      </c>
      <c r="W121" s="2" t="s">
        <v>15</v>
      </c>
      <c r="X121" s="2" t="s">
        <v>15</v>
      </c>
    </row>
    <row r="122" spans="1:24" ht="60" x14ac:dyDescent="0.2">
      <c r="A122" s="143"/>
      <c r="B122" s="143"/>
      <c r="C122" s="142"/>
      <c r="D122" s="143"/>
      <c r="E122" s="142"/>
      <c r="F122" s="143"/>
      <c r="G122" s="143"/>
      <c r="H122" s="143"/>
      <c r="I122" s="143"/>
      <c r="J122" s="143"/>
      <c r="K122" s="143"/>
      <c r="L122" s="143"/>
      <c r="M122" s="143"/>
      <c r="N122" s="143"/>
      <c r="O122" s="143"/>
      <c r="P122" s="143"/>
      <c r="Q122" s="143"/>
      <c r="R122" s="2" t="s">
        <v>12</v>
      </c>
      <c r="S122" s="2" t="s">
        <v>15</v>
      </c>
      <c r="T122" s="2" t="s">
        <v>15</v>
      </c>
      <c r="U122" s="2" t="s">
        <v>15</v>
      </c>
      <c r="V122" s="2" t="s">
        <v>15</v>
      </c>
      <c r="W122" s="2" t="s">
        <v>15</v>
      </c>
      <c r="X122" s="2" t="s">
        <v>15</v>
      </c>
    </row>
    <row r="123" spans="1:24" ht="75" x14ac:dyDescent="0.2">
      <c r="A123" s="143"/>
      <c r="B123" s="143"/>
      <c r="C123" s="142"/>
      <c r="D123" s="143"/>
      <c r="E123" s="142"/>
      <c r="F123" s="143"/>
      <c r="G123" s="143"/>
      <c r="H123" s="143"/>
      <c r="I123" s="143"/>
      <c r="J123" s="143"/>
      <c r="K123" s="143"/>
      <c r="L123" s="143"/>
      <c r="M123" s="143"/>
      <c r="N123" s="143"/>
      <c r="O123" s="143"/>
      <c r="P123" s="143"/>
      <c r="Q123" s="143"/>
      <c r="R123" s="2" t="s">
        <v>13</v>
      </c>
      <c r="S123" s="2" t="s">
        <v>15</v>
      </c>
      <c r="T123" s="2" t="s">
        <v>15</v>
      </c>
      <c r="U123" s="2" t="s">
        <v>15</v>
      </c>
      <c r="V123" s="2" t="s">
        <v>15</v>
      </c>
      <c r="W123" s="2" t="s">
        <v>15</v>
      </c>
      <c r="X123" s="2" t="s">
        <v>15</v>
      </c>
    </row>
    <row r="124" spans="1:24" ht="89.25" customHeight="1" x14ac:dyDescent="0.2">
      <c r="A124" s="143"/>
      <c r="B124" s="143"/>
      <c r="C124" s="142" t="s">
        <v>117</v>
      </c>
      <c r="D124" s="143"/>
      <c r="E124" s="142" t="s">
        <v>17</v>
      </c>
      <c r="F124" s="143"/>
      <c r="G124" s="143"/>
      <c r="H124" s="143"/>
      <c r="I124" s="143"/>
      <c r="J124" s="143"/>
      <c r="K124" s="143"/>
      <c r="L124" s="143"/>
      <c r="M124" s="143"/>
      <c r="N124" s="143"/>
      <c r="O124" s="143"/>
      <c r="P124" s="143"/>
      <c r="Q124" s="143"/>
      <c r="R124" s="2" t="s">
        <v>11</v>
      </c>
      <c r="S124" s="2">
        <v>39500</v>
      </c>
      <c r="T124" s="2" t="s">
        <v>15</v>
      </c>
      <c r="U124" s="2">
        <v>5000</v>
      </c>
      <c r="V124" s="2">
        <v>15000</v>
      </c>
      <c r="W124" s="2">
        <v>19500</v>
      </c>
      <c r="X124" s="2" t="s">
        <v>15</v>
      </c>
    </row>
    <row r="125" spans="1:24" ht="60" x14ac:dyDescent="0.2">
      <c r="A125" s="143"/>
      <c r="B125" s="143"/>
      <c r="C125" s="142"/>
      <c r="D125" s="143"/>
      <c r="E125" s="142"/>
      <c r="F125" s="143"/>
      <c r="G125" s="143"/>
      <c r="H125" s="143"/>
      <c r="I125" s="143"/>
      <c r="J125" s="143"/>
      <c r="K125" s="143"/>
      <c r="L125" s="143"/>
      <c r="M125" s="143"/>
      <c r="N125" s="143"/>
      <c r="O125" s="143"/>
      <c r="P125" s="143"/>
      <c r="Q125" s="143"/>
      <c r="R125" s="2" t="s">
        <v>12</v>
      </c>
      <c r="S125" s="2">
        <v>33970</v>
      </c>
      <c r="T125" s="2" t="s">
        <v>15</v>
      </c>
      <c r="U125" s="2">
        <v>4300</v>
      </c>
      <c r="V125" s="2">
        <v>12900</v>
      </c>
      <c r="W125" s="2">
        <v>16770</v>
      </c>
      <c r="X125" s="2" t="s">
        <v>15</v>
      </c>
    </row>
    <row r="126" spans="1:24" ht="134.25" customHeight="1" x14ac:dyDescent="0.2">
      <c r="A126" s="143"/>
      <c r="B126" s="143"/>
      <c r="C126" s="142" t="s">
        <v>118</v>
      </c>
      <c r="D126" s="143"/>
      <c r="E126" s="143"/>
      <c r="F126" s="142" t="s">
        <v>119</v>
      </c>
      <c r="G126" s="142" t="s">
        <v>120</v>
      </c>
      <c r="H126" s="143"/>
      <c r="I126" s="143"/>
      <c r="J126" s="142">
        <v>2</v>
      </c>
      <c r="K126" s="143"/>
      <c r="L126" s="142">
        <v>2</v>
      </c>
      <c r="M126" s="143"/>
      <c r="N126" s="142">
        <v>3</v>
      </c>
      <c r="O126" s="143"/>
      <c r="P126" s="142">
        <v>3</v>
      </c>
      <c r="Q126" s="143"/>
      <c r="R126" s="2" t="s">
        <v>11</v>
      </c>
      <c r="S126" s="2">
        <v>39500</v>
      </c>
      <c r="T126" s="2" t="s">
        <v>15</v>
      </c>
      <c r="U126" s="2">
        <v>5000</v>
      </c>
      <c r="V126" s="2">
        <v>15000</v>
      </c>
      <c r="W126" s="2">
        <v>19500</v>
      </c>
      <c r="X126" s="2" t="s">
        <v>15</v>
      </c>
    </row>
    <row r="127" spans="1:24" ht="60" x14ac:dyDescent="0.2">
      <c r="A127" s="143"/>
      <c r="B127" s="143"/>
      <c r="C127" s="142"/>
      <c r="D127" s="143"/>
      <c r="E127" s="143"/>
      <c r="F127" s="142"/>
      <c r="G127" s="142"/>
      <c r="H127" s="143"/>
      <c r="I127" s="143"/>
      <c r="J127" s="142"/>
      <c r="K127" s="143"/>
      <c r="L127" s="142"/>
      <c r="M127" s="143"/>
      <c r="N127" s="142"/>
      <c r="O127" s="143"/>
      <c r="P127" s="142"/>
      <c r="Q127" s="143"/>
      <c r="R127" s="2" t="s">
        <v>12</v>
      </c>
      <c r="S127" s="2">
        <v>33970</v>
      </c>
      <c r="T127" s="2" t="s">
        <v>15</v>
      </c>
      <c r="U127" s="2">
        <v>4300</v>
      </c>
      <c r="V127" s="2">
        <v>12900</v>
      </c>
      <c r="W127" s="2">
        <v>16770</v>
      </c>
      <c r="X127" s="2" t="s">
        <v>15</v>
      </c>
    </row>
    <row r="128" spans="1:24" ht="329.25" customHeight="1" x14ac:dyDescent="0.2">
      <c r="A128" s="143"/>
      <c r="B128" s="143"/>
      <c r="C128" s="142" t="s">
        <v>121</v>
      </c>
      <c r="D128" s="143"/>
      <c r="E128" s="142" t="s">
        <v>17</v>
      </c>
      <c r="F128" s="142" t="s">
        <v>122</v>
      </c>
      <c r="G128" s="142" t="s">
        <v>36</v>
      </c>
      <c r="H128" s="143"/>
      <c r="I128" s="143"/>
      <c r="J128" s="143"/>
      <c r="K128" s="143"/>
      <c r="L128" s="142">
        <v>7</v>
      </c>
      <c r="M128" s="143"/>
      <c r="N128" s="142">
        <v>8</v>
      </c>
      <c r="O128" s="143"/>
      <c r="P128" s="142">
        <v>8</v>
      </c>
      <c r="Q128" s="143"/>
      <c r="R128" s="2" t="s">
        <v>11</v>
      </c>
      <c r="S128" s="1"/>
      <c r="T128" s="1"/>
      <c r="U128" s="1"/>
      <c r="V128" s="1"/>
      <c r="W128" s="1"/>
      <c r="X128" s="1"/>
    </row>
    <row r="129" spans="1:24" ht="60" x14ac:dyDescent="0.2">
      <c r="A129" s="143"/>
      <c r="B129" s="143"/>
      <c r="C129" s="142"/>
      <c r="D129" s="143"/>
      <c r="E129" s="142"/>
      <c r="F129" s="142"/>
      <c r="G129" s="142"/>
      <c r="H129" s="143"/>
      <c r="I129" s="143"/>
      <c r="J129" s="143"/>
      <c r="K129" s="143"/>
      <c r="L129" s="142"/>
      <c r="M129" s="143"/>
      <c r="N129" s="142"/>
      <c r="O129" s="143"/>
      <c r="P129" s="142"/>
      <c r="Q129" s="143"/>
      <c r="R129" s="2" t="s">
        <v>12</v>
      </c>
      <c r="S129" s="143"/>
      <c r="T129" s="143"/>
      <c r="U129" s="143"/>
      <c r="V129" s="143"/>
      <c r="W129" s="143"/>
      <c r="X129" s="143"/>
    </row>
    <row r="130" spans="1:24" ht="75" x14ac:dyDescent="0.2">
      <c r="A130" s="143"/>
      <c r="B130" s="143"/>
      <c r="C130" s="142"/>
      <c r="D130" s="143"/>
      <c r="E130" s="142"/>
      <c r="F130" s="2" t="s">
        <v>123</v>
      </c>
      <c r="G130" s="2" t="s">
        <v>36</v>
      </c>
      <c r="H130" s="1"/>
      <c r="I130" s="1"/>
      <c r="J130" s="1"/>
      <c r="K130" s="1"/>
      <c r="L130" s="2">
        <v>6</v>
      </c>
      <c r="M130" s="1"/>
      <c r="N130" s="2">
        <v>6.1</v>
      </c>
      <c r="O130" s="1"/>
      <c r="P130" s="2">
        <v>6.2</v>
      </c>
      <c r="Q130" s="1"/>
      <c r="R130" s="2" t="s">
        <v>13</v>
      </c>
      <c r="S130" s="143"/>
      <c r="T130" s="143"/>
      <c r="U130" s="143"/>
      <c r="V130" s="143"/>
      <c r="W130" s="143"/>
      <c r="X130" s="143"/>
    </row>
    <row r="131" spans="1:24" ht="45" x14ac:dyDescent="0.2">
      <c r="A131" s="143"/>
      <c r="B131" s="143"/>
      <c r="C131" s="142"/>
      <c r="D131" s="143"/>
      <c r="E131" s="142"/>
      <c r="F131" s="2" t="s">
        <v>66</v>
      </c>
      <c r="G131" s="2" t="s">
        <v>52</v>
      </c>
      <c r="H131" s="1"/>
      <c r="I131" s="1"/>
      <c r="J131" s="1"/>
      <c r="K131" s="1"/>
      <c r="L131" s="2">
        <v>37.700000000000003</v>
      </c>
      <c r="M131" s="1"/>
      <c r="N131" s="2">
        <v>38.200000000000003</v>
      </c>
      <c r="O131" s="1"/>
      <c r="P131" s="2">
        <v>38.200000000000003</v>
      </c>
      <c r="Q131" s="1"/>
      <c r="R131" s="1"/>
      <c r="S131" s="143"/>
      <c r="T131" s="143"/>
      <c r="U131" s="143"/>
      <c r="V131" s="143"/>
      <c r="W131" s="143"/>
      <c r="X131" s="143"/>
    </row>
    <row r="132" spans="1:24" ht="30" x14ac:dyDescent="0.2">
      <c r="A132" s="143"/>
      <c r="B132" s="143"/>
      <c r="C132" s="142"/>
      <c r="D132" s="143"/>
      <c r="E132" s="142"/>
      <c r="F132" s="2" t="s">
        <v>124</v>
      </c>
      <c r="G132" s="2" t="s">
        <v>36</v>
      </c>
      <c r="H132" s="1"/>
      <c r="I132" s="1"/>
      <c r="J132" s="1"/>
      <c r="K132" s="1"/>
      <c r="L132" s="2">
        <v>0.06</v>
      </c>
      <c r="M132" s="1"/>
      <c r="N132" s="2">
        <v>0.06</v>
      </c>
      <c r="O132" s="1"/>
      <c r="P132" s="2">
        <v>0.06</v>
      </c>
      <c r="Q132" s="1"/>
      <c r="R132" s="1"/>
      <c r="S132" s="143"/>
      <c r="T132" s="143"/>
      <c r="U132" s="143"/>
      <c r="V132" s="143"/>
      <c r="W132" s="143"/>
      <c r="X132" s="143"/>
    </row>
    <row r="133" spans="1:24" ht="45" x14ac:dyDescent="0.2">
      <c r="A133" s="143"/>
      <c r="B133" s="143"/>
      <c r="C133" s="142"/>
      <c r="D133" s="143"/>
      <c r="E133" s="142"/>
      <c r="F133" s="2" t="s">
        <v>125</v>
      </c>
      <c r="G133" s="2" t="s">
        <v>36</v>
      </c>
      <c r="H133" s="1"/>
      <c r="I133" s="1"/>
      <c r="J133" s="1"/>
      <c r="K133" s="1"/>
      <c r="L133" s="2">
        <v>0.22500000000000001</v>
      </c>
      <c r="M133" s="1"/>
      <c r="N133" s="2">
        <v>0.25</v>
      </c>
      <c r="O133" s="1"/>
      <c r="P133" s="2">
        <v>0.3</v>
      </c>
      <c r="Q133" s="1"/>
      <c r="R133" s="1"/>
      <c r="S133" s="143"/>
      <c r="T133" s="143"/>
      <c r="U133" s="143"/>
      <c r="V133" s="143"/>
      <c r="W133" s="143"/>
      <c r="X133" s="143"/>
    </row>
    <row r="134" spans="1:24" ht="60" x14ac:dyDescent="0.2">
      <c r="A134" s="143"/>
      <c r="B134" s="143"/>
      <c r="C134" s="142"/>
      <c r="D134" s="143"/>
      <c r="E134" s="142"/>
      <c r="F134" s="2" t="s">
        <v>126</v>
      </c>
      <c r="G134" s="2" t="s">
        <v>36</v>
      </c>
      <c r="H134" s="1"/>
      <c r="I134" s="1"/>
      <c r="J134" s="1"/>
      <c r="K134" s="1"/>
      <c r="L134" s="1"/>
      <c r="M134" s="1"/>
      <c r="N134" s="1"/>
      <c r="O134" s="1"/>
      <c r="P134" s="1"/>
      <c r="Q134" s="1"/>
      <c r="R134" s="1"/>
      <c r="S134" s="143"/>
      <c r="T134" s="143"/>
      <c r="U134" s="143"/>
      <c r="V134" s="143"/>
      <c r="W134" s="143"/>
      <c r="X134" s="143"/>
    </row>
    <row r="135" spans="1:24" ht="75" x14ac:dyDescent="0.2">
      <c r="A135" s="143"/>
      <c r="B135" s="143"/>
      <c r="C135" s="142"/>
      <c r="D135" s="143"/>
      <c r="E135" s="142"/>
      <c r="F135" s="2" t="s">
        <v>127</v>
      </c>
      <c r="G135" s="2" t="s">
        <v>36</v>
      </c>
      <c r="H135" s="1"/>
      <c r="I135" s="1"/>
      <c r="J135" s="1"/>
      <c r="K135" s="1"/>
      <c r="L135" s="2">
        <v>6.7500000000000004E-2</v>
      </c>
      <c r="M135" s="1"/>
      <c r="N135" s="2">
        <v>7.22E-2</v>
      </c>
      <c r="O135" s="1"/>
      <c r="P135" s="2">
        <v>7.7600000000000002E-2</v>
      </c>
      <c r="Q135" s="1"/>
      <c r="R135" s="1"/>
      <c r="S135" s="143"/>
      <c r="T135" s="143"/>
      <c r="U135" s="143"/>
      <c r="V135" s="143"/>
      <c r="W135" s="143"/>
      <c r="X135" s="143"/>
    </row>
    <row r="136" spans="1:24" ht="75" x14ac:dyDescent="0.2">
      <c r="A136" s="143"/>
      <c r="B136" s="143"/>
      <c r="C136" s="142"/>
      <c r="D136" s="143"/>
      <c r="E136" s="142"/>
      <c r="F136" s="2" t="s">
        <v>128</v>
      </c>
      <c r="G136" s="2" t="s">
        <v>36</v>
      </c>
      <c r="H136" s="1"/>
      <c r="I136" s="1"/>
      <c r="J136" s="1"/>
      <c r="K136" s="1"/>
      <c r="L136" s="1"/>
      <c r="M136" s="1"/>
      <c r="N136" s="1"/>
      <c r="O136" s="1"/>
      <c r="P136" s="1"/>
      <c r="Q136" s="1"/>
      <c r="R136" s="1"/>
      <c r="S136" s="143"/>
      <c r="T136" s="143"/>
      <c r="U136" s="143"/>
      <c r="V136" s="143"/>
      <c r="W136" s="143"/>
      <c r="X136" s="143"/>
    </row>
    <row r="137" spans="1:24" ht="134.25" customHeight="1" x14ac:dyDescent="0.2">
      <c r="A137" s="143"/>
      <c r="B137" s="143"/>
      <c r="C137" s="142" t="s">
        <v>129</v>
      </c>
      <c r="D137" s="143"/>
      <c r="E137" s="142" t="s">
        <v>130</v>
      </c>
      <c r="F137" s="142" t="s">
        <v>131</v>
      </c>
      <c r="G137" s="142" t="s">
        <v>132</v>
      </c>
      <c r="H137" s="142">
        <v>17.8</v>
      </c>
      <c r="I137" s="142">
        <v>39.200000000000003</v>
      </c>
      <c r="J137" s="142">
        <v>24</v>
      </c>
      <c r="K137" s="143"/>
      <c r="L137" s="142">
        <v>26</v>
      </c>
      <c r="M137" s="143"/>
      <c r="N137" s="142">
        <v>28</v>
      </c>
      <c r="O137" s="143"/>
      <c r="P137" s="142">
        <v>28</v>
      </c>
      <c r="Q137" s="143"/>
      <c r="R137" s="2" t="s">
        <v>11</v>
      </c>
      <c r="S137" s="2" t="s">
        <v>15</v>
      </c>
      <c r="T137" s="2" t="s">
        <v>15</v>
      </c>
      <c r="U137" s="2" t="s">
        <v>15</v>
      </c>
      <c r="V137" s="2" t="s">
        <v>15</v>
      </c>
      <c r="W137" s="2" t="s">
        <v>15</v>
      </c>
      <c r="X137" s="2" t="s">
        <v>15</v>
      </c>
    </row>
    <row r="138" spans="1:24" ht="60" x14ac:dyDescent="0.2">
      <c r="A138" s="143"/>
      <c r="B138" s="143"/>
      <c r="C138" s="142"/>
      <c r="D138" s="143"/>
      <c r="E138" s="142"/>
      <c r="F138" s="142"/>
      <c r="G138" s="142"/>
      <c r="H138" s="142"/>
      <c r="I138" s="142"/>
      <c r="J138" s="142"/>
      <c r="K138" s="143"/>
      <c r="L138" s="142"/>
      <c r="M138" s="143"/>
      <c r="N138" s="142"/>
      <c r="O138" s="143"/>
      <c r="P138" s="142"/>
      <c r="Q138" s="143"/>
      <c r="R138" s="2" t="s">
        <v>12</v>
      </c>
      <c r="S138" s="2" t="s">
        <v>15</v>
      </c>
      <c r="T138" s="2" t="s">
        <v>15</v>
      </c>
      <c r="U138" s="2" t="s">
        <v>15</v>
      </c>
      <c r="V138" s="2" t="s">
        <v>15</v>
      </c>
      <c r="W138" s="2" t="s">
        <v>15</v>
      </c>
      <c r="X138" s="2" t="s">
        <v>15</v>
      </c>
    </row>
    <row r="139" spans="1:24" ht="15" x14ac:dyDescent="0.2">
      <c r="A139" s="142" t="s">
        <v>133</v>
      </c>
      <c r="B139" s="142"/>
      <c r="C139" s="142"/>
      <c r="D139" s="142"/>
      <c r="E139" s="142"/>
      <c r="F139" s="142"/>
      <c r="G139" s="142"/>
      <c r="H139" s="142"/>
      <c r="I139" s="142"/>
      <c r="J139" s="142"/>
      <c r="K139" s="142"/>
      <c r="L139" s="142"/>
      <c r="M139" s="142"/>
      <c r="N139" s="142"/>
      <c r="O139" s="142"/>
      <c r="P139" s="142"/>
      <c r="Q139" s="142"/>
      <c r="R139" s="142"/>
      <c r="S139" s="142"/>
      <c r="T139" s="142"/>
      <c r="U139" s="142"/>
      <c r="V139" s="142"/>
      <c r="W139" s="142"/>
      <c r="X139" s="142"/>
    </row>
    <row r="140" spans="1:24" ht="15" x14ac:dyDescent="0.2">
      <c r="A140" s="142" t="s">
        <v>134</v>
      </c>
      <c r="B140" s="142" t="s">
        <v>135</v>
      </c>
      <c r="C140" s="142" t="s">
        <v>43</v>
      </c>
      <c r="D140" s="142"/>
      <c r="E140" s="142"/>
      <c r="F140" s="142"/>
      <c r="G140" s="142"/>
      <c r="H140" s="142"/>
      <c r="I140" s="142"/>
      <c r="J140" s="142"/>
      <c r="K140" s="142"/>
      <c r="L140" s="142"/>
      <c r="M140" s="142"/>
      <c r="N140" s="142"/>
      <c r="O140" s="142"/>
      <c r="P140" s="142"/>
      <c r="Q140" s="142"/>
      <c r="R140" s="2" t="s">
        <v>11</v>
      </c>
      <c r="S140" s="2">
        <v>82561</v>
      </c>
      <c r="T140" s="2">
        <v>10000</v>
      </c>
      <c r="U140" s="2">
        <v>20000</v>
      </c>
      <c r="V140" s="2">
        <v>20000</v>
      </c>
      <c r="W140" s="2">
        <v>20000</v>
      </c>
      <c r="X140" s="2">
        <v>22561</v>
      </c>
    </row>
    <row r="141" spans="1:24" ht="60" x14ac:dyDescent="0.2">
      <c r="A141" s="142"/>
      <c r="B141" s="142"/>
      <c r="C141" s="142"/>
      <c r="D141" s="142"/>
      <c r="E141" s="142"/>
      <c r="F141" s="142"/>
      <c r="G141" s="142"/>
      <c r="H141" s="142"/>
      <c r="I141" s="142"/>
      <c r="J141" s="142"/>
      <c r="K141" s="142"/>
      <c r="L141" s="142"/>
      <c r="M141" s="142"/>
      <c r="N141" s="142"/>
      <c r="O141" s="142"/>
      <c r="P141" s="142"/>
      <c r="Q141" s="142"/>
      <c r="R141" s="2" t="s">
        <v>12</v>
      </c>
      <c r="S141" s="2" t="s">
        <v>15</v>
      </c>
      <c r="T141" s="2" t="s">
        <v>15</v>
      </c>
      <c r="U141" s="2" t="s">
        <v>15</v>
      </c>
      <c r="V141" s="2" t="s">
        <v>15</v>
      </c>
      <c r="W141" s="2" t="s">
        <v>15</v>
      </c>
      <c r="X141" s="2" t="s">
        <v>15</v>
      </c>
    </row>
    <row r="142" spans="1:24" ht="75" x14ac:dyDescent="0.2">
      <c r="A142" s="142"/>
      <c r="B142" s="142"/>
      <c r="C142" s="142"/>
      <c r="D142" s="142"/>
      <c r="E142" s="142"/>
      <c r="F142" s="142"/>
      <c r="G142" s="142"/>
      <c r="H142" s="142"/>
      <c r="I142" s="142"/>
      <c r="J142" s="142"/>
      <c r="K142" s="142"/>
      <c r="L142" s="142"/>
      <c r="M142" s="142"/>
      <c r="N142" s="142"/>
      <c r="O142" s="142"/>
      <c r="P142" s="142"/>
      <c r="Q142" s="142"/>
      <c r="R142" s="2" t="s">
        <v>13</v>
      </c>
      <c r="S142" s="2">
        <v>82561</v>
      </c>
      <c r="T142" s="2">
        <v>10000</v>
      </c>
      <c r="U142" s="2">
        <v>20000</v>
      </c>
      <c r="V142" s="2">
        <v>20000</v>
      </c>
      <c r="W142" s="2">
        <v>20000</v>
      </c>
      <c r="X142" s="2">
        <v>22561</v>
      </c>
    </row>
    <row r="143" spans="1:24" ht="119.25" customHeight="1" x14ac:dyDescent="0.2">
      <c r="A143" s="142"/>
      <c r="B143" s="142"/>
      <c r="C143" s="142" t="s">
        <v>136</v>
      </c>
      <c r="D143" s="142" t="s">
        <v>16</v>
      </c>
      <c r="E143" s="142" t="s">
        <v>17</v>
      </c>
      <c r="F143" s="142" t="s">
        <v>137</v>
      </c>
      <c r="G143" s="143"/>
      <c r="H143" s="143"/>
      <c r="I143" s="143"/>
      <c r="J143" s="143"/>
      <c r="K143" s="143"/>
      <c r="L143" s="143"/>
      <c r="M143" s="143"/>
      <c r="N143" s="143"/>
      <c r="O143" s="143"/>
      <c r="P143" s="143"/>
      <c r="Q143" s="143"/>
      <c r="R143" s="2" t="s">
        <v>11</v>
      </c>
      <c r="S143" s="2" t="s">
        <v>15</v>
      </c>
      <c r="T143" s="2" t="s">
        <v>15</v>
      </c>
      <c r="U143" s="2" t="s">
        <v>15</v>
      </c>
      <c r="V143" s="2" t="s">
        <v>15</v>
      </c>
      <c r="W143" s="2" t="s">
        <v>15</v>
      </c>
      <c r="X143" s="2" t="s">
        <v>15</v>
      </c>
    </row>
    <row r="144" spans="1:24" ht="60" x14ac:dyDescent="0.2">
      <c r="A144" s="142"/>
      <c r="B144" s="142"/>
      <c r="C144" s="142"/>
      <c r="D144" s="142"/>
      <c r="E144" s="142"/>
      <c r="F144" s="142"/>
      <c r="G144" s="143"/>
      <c r="H144" s="143"/>
      <c r="I144" s="143"/>
      <c r="J144" s="143"/>
      <c r="K144" s="143"/>
      <c r="L144" s="143"/>
      <c r="M144" s="143"/>
      <c r="N144" s="143"/>
      <c r="O144" s="143"/>
      <c r="P144" s="143"/>
      <c r="Q144" s="143"/>
      <c r="R144" s="2" t="s">
        <v>12</v>
      </c>
      <c r="S144" s="2" t="s">
        <v>15</v>
      </c>
      <c r="T144" s="2" t="s">
        <v>15</v>
      </c>
      <c r="U144" s="2" t="s">
        <v>15</v>
      </c>
      <c r="V144" s="2" t="s">
        <v>15</v>
      </c>
      <c r="W144" s="2" t="s">
        <v>15</v>
      </c>
      <c r="X144" s="2" t="s">
        <v>15</v>
      </c>
    </row>
    <row r="145" spans="1:24" ht="15" x14ac:dyDescent="0.2">
      <c r="A145" s="142"/>
      <c r="B145" s="142"/>
      <c r="C145" s="142" t="s">
        <v>138</v>
      </c>
      <c r="D145" s="142"/>
      <c r="E145" s="142"/>
      <c r="F145" s="142"/>
      <c r="G145" s="143"/>
      <c r="H145" s="143"/>
      <c r="I145" s="143"/>
      <c r="J145" s="143"/>
      <c r="K145" s="143"/>
      <c r="L145" s="143"/>
      <c r="M145" s="143"/>
      <c r="N145" s="143"/>
      <c r="O145" s="143"/>
      <c r="P145" s="143"/>
      <c r="Q145" s="143"/>
      <c r="R145" s="2" t="s">
        <v>11</v>
      </c>
      <c r="S145" s="2" t="s">
        <v>15</v>
      </c>
      <c r="T145" s="2" t="s">
        <v>15</v>
      </c>
      <c r="U145" s="2" t="s">
        <v>15</v>
      </c>
      <c r="V145" s="2" t="s">
        <v>15</v>
      </c>
      <c r="W145" s="2" t="s">
        <v>15</v>
      </c>
      <c r="X145" s="2" t="s">
        <v>15</v>
      </c>
    </row>
    <row r="146" spans="1:24" ht="60" x14ac:dyDescent="0.2">
      <c r="A146" s="142"/>
      <c r="B146" s="142"/>
      <c r="C146" s="142"/>
      <c r="D146" s="142"/>
      <c r="E146" s="142"/>
      <c r="F146" s="142"/>
      <c r="G146" s="143"/>
      <c r="H146" s="143"/>
      <c r="I146" s="143"/>
      <c r="J146" s="143"/>
      <c r="K146" s="143"/>
      <c r="L146" s="143"/>
      <c r="M146" s="143"/>
      <c r="N146" s="143"/>
      <c r="O146" s="143"/>
      <c r="P146" s="143"/>
      <c r="Q146" s="143"/>
      <c r="R146" s="2" t="s">
        <v>12</v>
      </c>
      <c r="S146" s="2" t="s">
        <v>15</v>
      </c>
      <c r="T146" s="2" t="s">
        <v>15</v>
      </c>
      <c r="U146" s="2" t="s">
        <v>15</v>
      </c>
      <c r="V146" s="2" t="s">
        <v>15</v>
      </c>
      <c r="W146" s="2" t="s">
        <v>15</v>
      </c>
      <c r="X146" s="2" t="s">
        <v>15</v>
      </c>
    </row>
    <row r="147" spans="1:24" ht="75" x14ac:dyDescent="0.2">
      <c r="A147" s="142"/>
      <c r="B147" s="142"/>
      <c r="C147" s="142"/>
      <c r="D147" s="142"/>
      <c r="E147" s="142"/>
      <c r="F147" s="142"/>
      <c r="G147" s="143"/>
      <c r="H147" s="143"/>
      <c r="I147" s="143"/>
      <c r="J147" s="143"/>
      <c r="K147" s="143"/>
      <c r="L147" s="143"/>
      <c r="M147" s="143"/>
      <c r="N147" s="143"/>
      <c r="O147" s="143"/>
      <c r="P147" s="143"/>
      <c r="Q147" s="143"/>
      <c r="R147" s="2" t="s">
        <v>13</v>
      </c>
      <c r="S147" s="2" t="s">
        <v>15</v>
      </c>
      <c r="T147" s="2" t="s">
        <v>15</v>
      </c>
      <c r="U147" s="2" t="s">
        <v>15</v>
      </c>
      <c r="V147" s="2" t="s">
        <v>15</v>
      </c>
      <c r="W147" s="2" t="s">
        <v>15</v>
      </c>
      <c r="X147" s="2" t="s">
        <v>15</v>
      </c>
    </row>
    <row r="148" spans="1:24" ht="30" x14ac:dyDescent="0.2">
      <c r="A148" s="142"/>
      <c r="B148" s="142"/>
      <c r="C148" s="142"/>
      <c r="D148" s="142"/>
      <c r="E148" s="143"/>
      <c r="F148" s="2" t="s">
        <v>139</v>
      </c>
      <c r="G148" s="2" t="s">
        <v>140</v>
      </c>
      <c r="H148" s="1"/>
      <c r="I148" s="1"/>
      <c r="J148" s="2">
        <v>3.1</v>
      </c>
      <c r="K148" s="1"/>
      <c r="L148" s="2">
        <v>3.2</v>
      </c>
      <c r="M148" s="1"/>
      <c r="N148" s="2">
        <v>3.3</v>
      </c>
      <c r="O148" s="1"/>
      <c r="P148" s="2">
        <v>3.4</v>
      </c>
      <c r="Q148" s="1"/>
      <c r="R148" s="1"/>
      <c r="S148" s="1"/>
      <c r="T148" s="1"/>
      <c r="U148" s="1"/>
      <c r="V148" s="1"/>
      <c r="W148" s="1"/>
      <c r="X148" s="1"/>
    </row>
    <row r="149" spans="1:24" ht="30" x14ac:dyDescent="0.2">
      <c r="A149" s="142"/>
      <c r="B149" s="142"/>
      <c r="C149" s="142"/>
      <c r="D149" s="142"/>
      <c r="E149" s="143"/>
      <c r="F149" s="2" t="s">
        <v>141</v>
      </c>
      <c r="G149" s="2" t="s">
        <v>140</v>
      </c>
      <c r="H149" s="1"/>
      <c r="I149" s="1"/>
      <c r="J149" s="2">
        <v>4.9000000000000004</v>
      </c>
      <c r="K149" s="1"/>
      <c r="L149" s="2">
        <v>5</v>
      </c>
      <c r="M149" s="1"/>
      <c r="N149" s="2">
        <v>5.0999999999999996</v>
      </c>
      <c r="O149" s="1"/>
      <c r="P149" s="2">
        <v>5.2</v>
      </c>
      <c r="Q149" s="1"/>
      <c r="R149" s="1"/>
      <c r="S149" s="1"/>
      <c r="T149" s="1"/>
      <c r="U149" s="1"/>
      <c r="V149" s="1"/>
      <c r="W149" s="1"/>
      <c r="X149" s="1"/>
    </row>
    <row r="150" spans="1:24" ht="30" x14ac:dyDescent="0.2">
      <c r="A150" s="142"/>
      <c r="B150" s="142"/>
      <c r="C150" s="142"/>
      <c r="D150" s="142"/>
      <c r="E150" s="143"/>
      <c r="F150" s="2" t="s">
        <v>142</v>
      </c>
      <c r="G150" s="2" t="s">
        <v>140</v>
      </c>
      <c r="H150" s="1"/>
      <c r="I150" s="1"/>
      <c r="J150" s="2">
        <v>4.5</v>
      </c>
      <c r="K150" s="1"/>
      <c r="L150" s="2">
        <v>4.5999999999999996</v>
      </c>
      <c r="M150" s="1"/>
      <c r="N150" s="2">
        <v>4.7</v>
      </c>
      <c r="O150" s="1"/>
      <c r="P150" s="2">
        <v>4.8</v>
      </c>
      <c r="Q150" s="1"/>
      <c r="R150" s="1"/>
      <c r="S150" s="1"/>
      <c r="T150" s="1"/>
      <c r="U150" s="1"/>
      <c r="V150" s="1"/>
      <c r="W150" s="1"/>
      <c r="X150" s="1"/>
    </row>
    <row r="151" spans="1:24" ht="133.5" customHeight="1" x14ac:dyDescent="0.2">
      <c r="A151" s="142"/>
      <c r="B151" s="142"/>
      <c r="C151" s="142" t="s">
        <v>143</v>
      </c>
      <c r="D151" s="142"/>
      <c r="E151" s="142" t="s">
        <v>17</v>
      </c>
      <c r="F151" s="143"/>
      <c r="G151" s="143"/>
      <c r="H151" s="143"/>
      <c r="I151" s="143"/>
      <c r="J151" s="143"/>
      <c r="K151" s="143"/>
      <c r="L151" s="143"/>
      <c r="M151" s="143"/>
      <c r="N151" s="143"/>
      <c r="O151" s="143"/>
      <c r="P151" s="143"/>
      <c r="Q151" s="143"/>
      <c r="R151" s="2" t="s">
        <v>11</v>
      </c>
      <c r="S151" s="2">
        <v>82561</v>
      </c>
      <c r="T151" s="2">
        <v>10000</v>
      </c>
      <c r="U151" s="2">
        <v>20000</v>
      </c>
      <c r="V151" s="2">
        <v>20000</v>
      </c>
      <c r="W151" s="2">
        <v>20000</v>
      </c>
      <c r="X151" s="2">
        <v>22561</v>
      </c>
    </row>
    <row r="152" spans="1:24" ht="60" x14ac:dyDescent="0.2">
      <c r="A152" s="142"/>
      <c r="B152" s="142"/>
      <c r="C152" s="142"/>
      <c r="D152" s="142"/>
      <c r="E152" s="142"/>
      <c r="F152" s="143"/>
      <c r="G152" s="143"/>
      <c r="H152" s="143"/>
      <c r="I152" s="143"/>
      <c r="J152" s="143"/>
      <c r="K152" s="143"/>
      <c r="L152" s="143"/>
      <c r="M152" s="143"/>
      <c r="N152" s="143"/>
      <c r="O152" s="143"/>
      <c r="P152" s="143"/>
      <c r="Q152" s="143"/>
      <c r="R152" s="2" t="s">
        <v>12</v>
      </c>
      <c r="S152" s="2" t="s">
        <v>15</v>
      </c>
      <c r="T152" s="2" t="s">
        <v>15</v>
      </c>
      <c r="U152" s="2" t="s">
        <v>15</v>
      </c>
      <c r="V152" s="2" t="s">
        <v>15</v>
      </c>
      <c r="W152" s="2" t="s">
        <v>15</v>
      </c>
      <c r="X152" s="2" t="s">
        <v>15</v>
      </c>
    </row>
    <row r="153" spans="1:24" ht="75" x14ac:dyDescent="0.2">
      <c r="A153" s="142"/>
      <c r="B153" s="142"/>
      <c r="C153" s="142"/>
      <c r="D153" s="142"/>
      <c r="E153" s="142"/>
      <c r="F153" s="143"/>
      <c r="G153" s="143"/>
      <c r="H153" s="143"/>
      <c r="I153" s="143"/>
      <c r="J153" s="143"/>
      <c r="K153" s="143"/>
      <c r="L153" s="143"/>
      <c r="M153" s="143"/>
      <c r="N153" s="143"/>
      <c r="O153" s="143"/>
      <c r="P153" s="143"/>
      <c r="Q153" s="143"/>
      <c r="R153" s="2" t="s">
        <v>13</v>
      </c>
      <c r="S153" s="2">
        <v>82561</v>
      </c>
      <c r="T153" s="2">
        <v>10000</v>
      </c>
      <c r="U153" s="2">
        <v>20000</v>
      </c>
      <c r="V153" s="2">
        <v>20000</v>
      </c>
      <c r="W153" s="2">
        <v>20000</v>
      </c>
      <c r="X153" s="2">
        <v>22561</v>
      </c>
    </row>
    <row r="154" spans="1:24" ht="88.5" customHeight="1" x14ac:dyDescent="0.2">
      <c r="A154" s="142"/>
      <c r="B154" s="142"/>
      <c r="C154" s="142" t="s">
        <v>144</v>
      </c>
      <c r="D154" s="142"/>
      <c r="E154" s="142"/>
      <c r="F154" s="143"/>
      <c r="G154" s="143"/>
      <c r="H154" s="143"/>
      <c r="I154" s="143"/>
      <c r="J154" s="143"/>
      <c r="K154" s="143"/>
      <c r="L154" s="143"/>
      <c r="M154" s="143"/>
      <c r="N154" s="143"/>
      <c r="O154" s="143"/>
      <c r="P154" s="143"/>
      <c r="Q154" s="143"/>
      <c r="R154" s="2" t="s">
        <v>11</v>
      </c>
      <c r="S154" s="2">
        <v>25000</v>
      </c>
      <c r="T154" s="2">
        <v>10000</v>
      </c>
      <c r="U154" s="2" t="s">
        <v>15</v>
      </c>
      <c r="V154" s="2" t="s">
        <v>15</v>
      </c>
      <c r="W154" s="2">
        <v>10000</v>
      </c>
      <c r="X154" s="2">
        <v>15000</v>
      </c>
    </row>
    <row r="155" spans="1:24" ht="60" x14ac:dyDescent="0.2">
      <c r="A155" s="142"/>
      <c r="B155" s="142"/>
      <c r="C155" s="142"/>
      <c r="D155" s="142"/>
      <c r="E155" s="142"/>
      <c r="F155" s="143"/>
      <c r="G155" s="143"/>
      <c r="H155" s="143"/>
      <c r="I155" s="143"/>
      <c r="J155" s="143"/>
      <c r="K155" s="143"/>
      <c r="L155" s="143"/>
      <c r="M155" s="143"/>
      <c r="N155" s="143"/>
      <c r="O155" s="143"/>
      <c r="P155" s="143"/>
      <c r="Q155" s="143"/>
      <c r="R155" s="2" t="s">
        <v>12</v>
      </c>
      <c r="S155" s="2" t="s">
        <v>15</v>
      </c>
      <c r="T155" s="2" t="s">
        <v>15</v>
      </c>
      <c r="U155" s="2" t="s">
        <v>15</v>
      </c>
      <c r="V155" s="2" t="s">
        <v>15</v>
      </c>
      <c r="W155" s="2" t="s">
        <v>15</v>
      </c>
      <c r="X155" s="2" t="s">
        <v>15</v>
      </c>
    </row>
    <row r="156" spans="1:24" ht="75" x14ac:dyDescent="0.2">
      <c r="A156" s="142"/>
      <c r="B156" s="142"/>
      <c r="C156" s="142"/>
      <c r="D156" s="142"/>
      <c r="E156" s="142"/>
      <c r="F156" s="143"/>
      <c r="G156" s="143"/>
      <c r="H156" s="143"/>
      <c r="I156" s="143"/>
      <c r="J156" s="143"/>
      <c r="K156" s="143"/>
      <c r="L156" s="143"/>
      <c r="M156" s="143"/>
      <c r="N156" s="143"/>
      <c r="O156" s="143"/>
      <c r="P156" s="143"/>
      <c r="Q156" s="143"/>
      <c r="R156" s="2" t="s">
        <v>13</v>
      </c>
      <c r="S156" s="2">
        <v>25000</v>
      </c>
      <c r="T156" s="2">
        <v>10000</v>
      </c>
      <c r="U156" s="2" t="s">
        <v>15</v>
      </c>
      <c r="V156" s="2" t="s">
        <v>15</v>
      </c>
      <c r="W156" s="2">
        <v>10000</v>
      </c>
      <c r="X156" s="2">
        <v>15000</v>
      </c>
    </row>
    <row r="157" spans="1:24" ht="403.5" customHeight="1" x14ac:dyDescent="0.2">
      <c r="A157" s="142"/>
      <c r="B157" s="142"/>
      <c r="C157" s="142" t="s">
        <v>145</v>
      </c>
      <c r="D157" s="142"/>
      <c r="E157" s="142"/>
      <c r="F157" s="143"/>
      <c r="G157" s="143"/>
      <c r="H157" s="143"/>
      <c r="I157" s="143"/>
      <c r="J157" s="143"/>
      <c r="K157" s="143"/>
      <c r="L157" s="143"/>
      <c r="M157" s="143"/>
      <c r="N157" s="143"/>
      <c r="O157" s="143"/>
      <c r="P157" s="143"/>
      <c r="Q157" s="143"/>
      <c r="R157" s="2" t="s">
        <v>11</v>
      </c>
      <c r="S157" s="2">
        <v>37000</v>
      </c>
      <c r="T157" s="2" t="s">
        <v>15</v>
      </c>
      <c r="U157" s="2">
        <v>10000</v>
      </c>
      <c r="V157" s="2">
        <v>10000</v>
      </c>
      <c r="W157" s="2">
        <v>10000</v>
      </c>
      <c r="X157" s="2">
        <v>7000</v>
      </c>
    </row>
    <row r="158" spans="1:24" ht="60" x14ac:dyDescent="0.2">
      <c r="A158" s="142"/>
      <c r="B158" s="142"/>
      <c r="C158" s="142"/>
      <c r="D158" s="142"/>
      <c r="E158" s="142"/>
      <c r="F158" s="143"/>
      <c r="G158" s="143"/>
      <c r="H158" s="143"/>
      <c r="I158" s="143"/>
      <c r="J158" s="143"/>
      <c r="K158" s="143"/>
      <c r="L158" s="143"/>
      <c r="M158" s="143"/>
      <c r="N158" s="143"/>
      <c r="O158" s="143"/>
      <c r="P158" s="143"/>
      <c r="Q158" s="143"/>
      <c r="R158" s="2" t="s">
        <v>12</v>
      </c>
      <c r="S158" s="2" t="s">
        <v>15</v>
      </c>
      <c r="T158" s="2" t="s">
        <v>15</v>
      </c>
      <c r="U158" s="2" t="s">
        <v>15</v>
      </c>
      <c r="V158" s="2" t="s">
        <v>15</v>
      </c>
      <c r="W158" s="2" t="s">
        <v>15</v>
      </c>
      <c r="X158" s="2" t="s">
        <v>15</v>
      </c>
    </row>
    <row r="159" spans="1:24" ht="75" x14ac:dyDescent="0.2">
      <c r="A159" s="142"/>
      <c r="B159" s="142"/>
      <c r="C159" s="142"/>
      <c r="D159" s="142"/>
      <c r="E159" s="142"/>
      <c r="F159" s="143"/>
      <c r="G159" s="143"/>
      <c r="H159" s="143"/>
      <c r="I159" s="143"/>
      <c r="J159" s="143"/>
      <c r="K159" s="143"/>
      <c r="L159" s="143"/>
      <c r="M159" s="143"/>
      <c r="N159" s="143"/>
      <c r="O159" s="143"/>
      <c r="P159" s="143"/>
      <c r="Q159" s="143"/>
      <c r="R159" s="2" t="s">
        <v>13</v>
      </c>
      <c r="S159" s="2">
        <v>37000</v>
      </c>
      <c r="T159" s="2" t="s">
        <v>15</v>
      </c>
      <c r="U159" s="2">
        <v>10000</v>
      </c>
      <c r="V159" s="2">
        <v>10000</v>
      </c>
      <c r="W159" s="2">
        <v>10000</v>
      </c>
      <c r="X159" s="2">
        <v>7000</v>
      </c>
    </row>
    <row r="160" spans="1:24" ht="238.5" customHeight="1" x14ac:dyDescent="0.2">
      <c r="A160" s="142"/>
      <c r="B160" s="142"/>
      <c r="C160" s="142" t="s">
        <v>146</v>
      </c>
      <c r="D160" s="142"/>
      <c r="E160" s="142"/>
      <c r="F160" s="143"/>
      <c r="G160" s="143"/>
      <c r="H160" s="143"/>
      <c r="I160" s="143"/>
      <c r="J160" s="143"/>
      <c r="K160" s="143"/>
      <c r="L160" s="143"/>
      <c r="M160" s="143"/>
      <c r="N160" s="143"/>
      <c r="O160" s="143"/>
      <c r="P160" s="143"/>
      <c r="Q160" s="143"/>
      <c r="R160" s="2" t="s">
        <v>11</v>
      </c>
      <c r="S160" s="2">
        <v>561</v>
      </c>
      <c r="T160" s="2" t="s">
        <v>15</v>
      </c>
      <c r="U160" s="2" t="s">
        <v>15</v>
      </c>
      <c r="V160" s="2" t="s">
        <v>15</v>
      </c>
      <c r="W160" s="2" t="s">
        <v>15</v>
      </c>
      <c r="X160" s="2">
        <v>561</v>
      </c>
    </row>
    <row r="161" spans="1:24" ht="60" x14ac:dyDescent="0.2">
      <c r="A161" s="142"/>
      <c r="B161" s="142"/>
      <c r="C161" s="142"/>
      <c r="D161" s="142"/>
      <c r="E161" s="142"/>
      <c r="F161" s="143"/>
      <c r="G161" s="143"/>
      <c r="H161" s="143"/>
      <c r="I161" s="143"/>
      <c r="J161" s="143"/>
      <c r="K161" s="143"/>
      <c r="L161" s="143"/>
      <c r="M161" s="143"/>
      <c r="N161" s="143"/>
      <c r="O161" s="143"/>
      <c r="P161" s="143"/>
      <c r="Q161" s="143"/>
      <c r="R161" s="2" t="s">
        <v>12</v>
      </c>
      <c r="S161" s="2" t="s">
        <v>15</v>
      </c>
      <c r="T161" s="2" t="s">
        <v>15</v>
      </c>
      <c r="U161" s="2" t="s">
        <v>15</v>
      </c>
      <c r="V161" s="2" t="s">
        <v>15</v>
      </c>
      <c r="W161" s="2" t="s">
        <v>15</v>
      </c>
      <c r="X161" s="2" t="s">
        <v>15</v>
      </c>
    </row>
    <row r="162" spans="1:24" ht="75" x14ac:dyDescent="0.2">
      <c r="A162" s="142"/>
      <c r="B162" s="142"/>
      <c r="C162" s="142"/>
      <c r="D162" s="142"/>
      <c r="E162" s="142"/>
      <c r="F162" s="143"/>
      <c r="G162" s="143"/>
      <c r="H162" s="143"/>
      <c r="I162" s="143"/>
      <c r="J162" s="143"/>
      <c r="K162" s="143"/>
      <c r="L162" s="143"/>
      <c r="M162" s="143"/>
      <c r="N162" s="143"/>
      <c r="O162" s="143"/>
      <c r="P162" s="143"/>
      <c r="Q162" s="143"/>
      <c r="R162" s="2" t="s">
        <v>13</v>
      </c>
      <c r="S162" s="2">
        <v>561</v>
      </c>
      <c r="T162" s="2" t="s">
        <v>15</v>
      </c>
      <c r="U162" s="2" t="s">
        <v>15</v>
      </c>
      <c r="V162" s="2" t="s">
        <v>15</v>
      </c>
      <c r="W162" s="1"/>
      <c r="X162" s="2">
        <v>561</v>
      </c>
    </row>
    <row r="163" spans="1:24" ht="30" customHeight="1" x14ac:dyDescent="0.2">
      <c r="A163" s="142" t="s">
        <v>147</v>
      </c>
      <c r="B163" s="142"/>
      <c r="C163" s="142"/>
      <c r="D163" s="142"/>
      <c r="E163" s="142"/>
      <c r="F163" s="142"/>
      <c r="G163" s="142"/>
      <c r="H163" s="142"/>
      <c r="I163" s="142"/>
      <c r="J163" s="142"/>
      <c r="K163" s="142"/>
      <c r="L163" s="142"/>
      <c r="M163" s="142"/>
      <c r="N163" s="142"/>
      <c r="O163" s="142"/>
      <c r="P163" s="142"/>
      <c r="Q163" s="142"/>
      <c r="R163" s="142"/>
      <c r="S163" s="142"/>
      <c r="T163" s="142"/>
      <c r="U163" s="142"/>
      <c r="V163" s="142"/>
      <c r="W163" s="142"/>
      <c r="X163" s="142"/>
    </row>
    <row r="164" spans="1:24" ht="321.75" customHeight="1" x14ac:dyDescent="0.2">
      <c r="A164" s="142" t="s">
        <v>148</v>
      </c>
      <c r="B164" s="142" t="s">
        <v>149</v>
      </c>
      <c r="C164" s="142" t="s">
        <v>43</v>
      </c>
      <c r="D164" s="142"/>
      <c r="E164" s="142"/>
      <c r="F164" s="142"/>
      <c r="G164" s="142"/>
      <c r="H164" s="142"/>
      <c r="I164" s="142"/>
      <c r="J164" s="142"/>
      <c r="K164" s="142"/>
      <c r="L164" s="142"/>
      <c r="M164" s="142"/>
      <c r="N164" s="142"/>
      <c r="O164" s="142"/>
      <c r="P164" s="142"/>
      <c r="Q164" s="142"/>
      <c r="R164" s="2" t="s">
        <v>150</v>
      </c>
      <c r="S164" s="2">
        <v>280661.90000000002</v>
      </c>
      <c r="T164" s="2">
        <v>84968.3</v>
      </c>
      <c r="U164" s="2">
        <v>73187.7</v>
      </c>
      <c r="V164" s="2">
        <v>68965.399999999994</v>
      </c>
      <c r="W164" s="2">
        <v>69254.399999999994</v>
      </c>
      <c r="X164" s="2">
        <v>69254.399999999994</v>
      </c>
    </row>
    <row r="165" spans="1:24" ht="60" x14ac:dyDescent="0.2">
      <c r="A165" s="142"/>
      <c r="B165" s="142"/>
      <c r="C165" s="142"/>
      <c r="D165" s="142"/>
      <c r="E165" s="142"/>
      <c r="F165" s="142"/>
      <c r="G165" s="142"/>
      <c r="H165" s="142"/>
      <c r="I165" s="142"/>
      <c r="J165" s="142"/>
      <c r="K165" s="142"/>
      <c r="L165" s="142"/>
      <c r="M165" s="142"/>
      <c r="N165" s="142"/>
      <c r="O165" s="142"/>
      <c r="P165" s="142"/>
      <c r="Q165" s="142"/>
      <c r="R165" s="2" t="s">
        <v>12</v>
      </c>
      <c r="S165" s="2" t="s">
        <v>15</v>
      </c>
      <c r="T165" s="2" t="s">
        <v>15</v>
      </c>
      <c r="U165" s="2" t="s">
        <v>15</v>
      </c>
      <c r="V165" s="2" t="s">
        <v>15</v>
      </c>
      <c r="W165" s="2" t="s">
        <v>15</v>
      </c>
      <c r="X165" s="2" t="s">
        <v>15</v>
      </c>
    </row>
    <row r="166" spans="1:24" ht="75" x14ac:dyDescent="0.2">
      <c r="A166" s="142"/>
      <c r="B166" s="142"/>
      <c r="C166" s="142"/>
      <c r="D166" s="142"/>
      <c r="E166" s="142"/>
      <c r="F166" s="142"/>
      <c r="G166" s="142"/>
      <c r="H166" s="142"/>
      <c r="I166" s="142"/>
      <c r="J166" s="142"/>
      <c r="K166" s="142"/>
      <c r="L166" s="142"/>
      <c r="M166" s="142"/>
      <c r="N166" s="142"/>
      <c r="O166" s="142"/>
      <c r="P166" s="142"/>
      <c r="Q166" s="142"/>
      <c r="R166" s="2" t="s">
        <v>13</v>
      </c>
      <c r="S166" s="2">
        <v>280661.90000000002</v>
      </c>
      <c r="T166" s="2">
        <v>84968.3</v>
      </c>
      <c r="U166" s="2">
        <v>73187.7</v>
      </c>
      <c r="V166" s="2">
        <v>68965.399999999994</v>
      </c>
      <c r="W166" s="2">
        <v>69254.399999999994</v>
      </c>
      <c r="X166" s="2">
        <v>69254.399999999994</v>
      </c>
    </row>
    <row r="167" spans="1:24" ht="409.6" customHeight="1" x14ac:dyDescent="0.2">
      <c r="A167" s="142"/>
      <c r="B167" s="142"/>
      <c r="C167" s="142" t="s">
        <v>151</v>
      </c>
      <c r="D167" s="142" t="s">
        <v>16</v>
      </c>
      <c r="E167" s="142" t="s">
        <v>17</v>
      </c>
      <c r="F167" s="142" t="s">
        <v>152</v>
      </c>
      <c r="G167" s="142" t="s">
        <v>153</v>
      </c>
      <c r="H167" s="142">
        <v>100</v>
      </c>
      <c r="I167" s="142">
        <v>100</v>
      </c>
      <c r="J167" s="142">
        <v>100</v>
      </c>
      <c r="K167" s="143"/>
      <c r="L167" s="142">
        <v>100</v>
      </c>
      <c r="M167" s="143"/>
      <c r="N167" s="142">
        <v>100</v>
      </c>
      <c r="O167" s="143"/>
      <c r="P167" s="142">
        <v>100</v>
      </c>
      <c r="Q167" s="143"/>
      <c r="R167" s="2" t="s">
        <v>46</v>
      </c>
      <c r="S167" s="2">
        <v>280661.90000000002</v>
      </c>
      <c r="T167" s="2">
        <v>84968.3</v>
      </c>
      <c r="U167" s="2">
        <v>73187.7</v>
      </c>
      <c r="V167" s="2">
        <v>68965.399999999994</v>
      </c>
      <c r="W167" s="2">
        <v>69254.399999999994</v>
      </c>
      <c r="X167" s="2">
        <v>69254.399999999994</v>
      </c>
    </row>
    <row r="168" spans="1:24" ht="60" x14ac:dyDescent="0.2">
      <c r="A168" s="142"/>
      <c r="B168" s="142"/>
      <c r="C168" s="142"/>
      <c r="D168" s="142"/>
      <c r="E168" s="142"/>
      <c r="F168" s="142"/>
      <c r="G168" s="142"/>
      <c r="H168" s="142"/>
      <c r="I168" s="142"/>
      <c r="J168" s="142"/>
      <c r="K168" s="143"/>
      <c r="L168" s="142"/>
      <c r="M168" s="143"/>
      <c r="N168" s="142"/>
      <c r="O168" s="143"/>
      <c r="P168" s="142"/>
      <c r="Q168" s="143"/>
      <c r="R168" s="2" t="s">
        <v>12</v>
      </c>
      <c r="S168" s="2" t="s">
        <v>15</v>
      </c>
      <c r="T168" s="2" t="s">
        <v>15</v>
      </c>
      <c r="U168" s="2" t="s">
        <v>15</v>
      </c>
      <c r="V168" s="2" t="s">
        <v>15</v>
      </c>
      <c r="W168" s="2" t="s">
        <v>15</v>
      </c>
      <c r="X168" s="2" t="s">
        <v>15</v>
      </c>
    </row>
    <row r="169" spans="1:24" ht="75" x14ac:dyDescent="0.2">
      <c r="A169" s="142"/>
      <c r="B169" s="142"/>
      <c r="C169" s="142"/>
      <c r="D169" s="142"/>
      <c r="E169" s="142"/>
      <c r="F169" s="2" t="s">
        <v>154</v>
      </c>
      <c r="G169" s="2" t="s">
        <v>153</v>
      </c>
      <c r="H169" s="2">
        <v>100</v>
      </c>
      <c r="I169" s="2">
        <v>100</v>
      </c>
      <c r="J169" s="2">
        <v>100</v>
      </c>
      <c r="K169" s="1"/>
      <c r="L169" s="2">
        <v>100</v>
      </c>
      <c r="M169" s="1"/>
      <c r="N169" s="2">
        <v>100</v>
      </c>
      <c r="O169" s="1"/>
      <c r="P169" s="2">
        <v>100</v>
      </c>
      <c r="Q169" s="1"/>
      <c r="R169" s="2" t="s">
        <v>13</v>
      </c>
      <c r="S169" s="2">
        <v>280661.90000000002</v>
      </c>
      <c r="T169" s="2">
        <v>84968.3</v>
      </c>
      <c r="U169" s="2">
        <v>73187.7</v>
      </c>
      <c r="V169" s="2">
        <v>68965.399999999994</v>
      </c>
      <c r="W169" s="2">
        <v>69254.399999999994</v>
      </c>
      <c r="X169" s="2">
        <v>69254.399999999994</v>
      </c>
    </row>
    <row r="170" spans="1:24" ht="359.25" customHeight="1" x14ac:dyDescent="0.2">
      <c r="A170" s="142"/>
      <c r="B170" s="142"/>
      <c r="C170" s="142" t="s">
        <v>155</v>
      </c>
      <c r="D170" s="143"/>
      <c r="E170" s="143"/>
      <c r="F170" s="142" t="s">
        <v>156</v>
      </c>
      <c r="G170" s="142" t="s">
        <v>153</v>
      </c>
      <c r="H170" s="142">
        <v>30</v>
      </c>
      <c r="I170" s="142">
        <v>82.4</v>
      </c>
      <c r="J170" s="142">
        <v>30</v>
      </c>
      <c r="K170" s="143"/>
      <c r="L170" s="142">
        <v>30</v>
      </c>
      <c r="M170" s="143"/>
      <c r="N170" s="142">
        <v>30</v>
      </c>
      <c r="O170" s="143"/>
      <c r="P170" s="142">
        <v>30</v>
      </c>
      <c r="Q170" s="143"/>
      <c r="R170" s="2" t="s">
        <v>11</v>
      </c>
      <c r="S170" s="2">
        <v>272501.90000000002</v>
      </c>
      <c r="T170" s="2">
        <v>81307.7</v>
      </c>
      <c r="U170" s="2">
        <v>71147.7</v>
      </c>
      <c r="V170" s="2">
        <v>66925.399999999994</v>
      </c>
      <c r="W170" s="2">
        <v>67214.399999999994</v>
      </c>
      <c r="X170" s="2">
        <v>67214.399999999994</v>
      </c>
    </row>
    <row r="171" spans="1:24" ht="60" x14ac:dyDescent="0.2">
      <c r="A171" s="142"/>
      <c r="B171" s="142"/>
      <c r="C171" s="142"/>
      <c r="D171" s="143"/>
      <c r="E171" s="143"/>
      <c r="F171" s="142"/>
      <c r="G171" s="142"/>
      <c r="H171" s="142"/>
      <c r="I171" s="142"/>
      <c r="J171" s="142"/>
      <c r="K171" s="143"/>
      <c r="L171" s="142"/>
      <c r="M171" s="143"/>
      <c r="N171" s="142"/>
      <c r="O171" s="143"/>
      <c r="P171" s="142"/>
      <c r="Q171" s="143"/>
      <c r="R171" s="2" t="s">
        <v>12</v>
      </c>
      <c r="S171" s="2" t="s">
        <v>15</v>
      </c>
      <c r="T171" s="2" t="s">
        <v>15</v>
      </c>
      <c r="U171" s="2" t="s">
        <v>15</v>
      </c>
      <c r="V171" s="2" t="s">
        <v>15</v>
      </c>
      <c r="W171" s="2" t="s">
        <v>15</v>
      </c>
      <c r="X171" s="2" t="s">
        <v>15</v>
      </c>
    </row>
    <row r="172" spans="1:24" ht="75" x14ac:dyDescent="0.2">
      <c r="A172" s="142"/>
      <c r="B172" s="142"/>
      <c r="C172" s="142"/>
      <c r="D172" s="143"/>
      <c r="E172" s="143"/>
      <c r="F172" s="2" t="s">
        <v>157</v>
      </c>
      <c r="G172" s="2" t="s">
        <v>153</v>
      </c>
      <c r="H172" s="2">
        <v>92</v>
      </c>
      <c r="I172" s="2">
        <v>92.4</v>
      </c>
      <c r="J172" s="2">
        <v>92</v>
      </c>
      <c r="K172" s="1"/>
      <c r="L172" s="2">
        <v>92</v>
      </c>
      <c r="M172" s="1"/>
      <c r="N172" s="2">
        <v>92</v>
      </c>
      <c r="O172" s="1"/>
      <c r="P172" s="2">
        <v>92</v>
      </c>
      <c r="Q172" s="1"/>
      <c r="R172" s="2" t="s">
        <v>13</v>
      </c>
      <c r="S172" s="2">
        <v>272501.90000000002</v>
      </c>
      <c r="T172" s="2">
        <v>81307.7</v>
      </c>
      <c r="U172" s="2">
        <v>71147.7</v>
      </c>
      <c r="V172" s="2">
        <v>66925.399999999994</v>
      </c>
      <c r="W172" s="2">
        <v>67214.399999999994</v>
      </c>
      <c r="X172" s="2">
        <v>67214.399999999994</v>
      </c>
    </row>
    <row r="173" spans="1:24" ht="343.5" customHeight="1" x14ac:dyDescent="0.2">
      <c r="A173" s="142"/>
      <c r="B173" s="142"/>
      <c r="C173" s="142" t="s">
        <v>158</v>
      </c>
      <c r="D173" s="143"/>
      <c r="E173" s="143"/>
      <c r="F173" s="143"/>
      <c r="G173" s="143"/>
      <c r="H173" s="143"/>
      <c r="I173" s="143"/>
      <c r="J173" s="143"/>
      <c r="K173" s="143"/>
      <c r="L173" s="143"/>
      <c r="M173" s="143"/>
      <c r="N173" s="143"/>
      <c r="O173" s="143"/>
      <c r="P173" s="143"/>
      <c r="Q173" s="143"/>
      <c r="R173" s="2" t="s">
        <v>11</v>
      </c>
      <c r="S173" s="2">
        <v>8160</v>
      </c>
      <c r="T173" s="2">
        <v>3660.6</v>
      </c>
      <c r="U173" s="2">
        <v>2040</v>
      </c>
      <c r="V173" s="2">
        <v>2040</v>
      </c>
      <c r="W173" s="2">
        <v>2040</v>
      </c>
      <c r="X173" s="2">
        <v>2040</v>
      </c>
    </row>
    <row r="174" spans="1:24" ht="60" x14ac:dyDescent="0.2">
      <c r="A174" s="142"/>
      <c r="B174" s="142"/>
      <c r="C174" s="142"/>
      <c r="D174" s="143"/>
      <c r="E174" s="143"/>
      <c r="F174" s="143"/>
      <c r="G174" s="143"/>
      <c r="H174" s="143"/>
      <c r="I174" s="143"/>
      <c r="J174" s="143"/>
      <c r="K174" s="143"/>
      <c r="L174" s="143"/>
      <c r="M174" s="143"/>
      <c r="N174" s="143"/>
      <c r="O174" s="143"/>
      <c r="P174" s="143"/>
      <c r="Q174" s="143"/>
      <c r="R174" s="2" t="s">
        <v>12</v>
      </c>
      <c r="S174" s="2" t="s">
        <v>15</v>
      </c>
      <c r="T174" s="2" t="s">
        <v>15</v>
      </c>
      <c r="U174" s="2" t="s">
        <v>15</v>
      </c>
      <c r="V174" s="2" t="s">
        <v>15</v>
      </c>
      <c r="W174" s="2" t="s">
        <v>15</v>
      </c>
      <c r="X174" s="2" t="s">
        <v>15</v>
      </c>
    </row>
    <row r="175" spans="1:24" ht="75" x14ac:dyDescent="0.2">
      <c r="A175" s="142"/>
      <c r="B175" s="142"/>
      <c r="C175" s="142"/>
      <c r="D175" s="143"/>
      <c r="E175" s="143"/>
      <c r="F175" s="143"/>
      <c r="G175" s="143"/>
      <c r="H175" s="143"/>
      <c r="I175" s="143"/>
      <c r="J175" s="143"/>
      <c r="K175" s="143"/>
      <c r="L175" s="143"/>
      <c r="M175" s="143"/>
      <c r="N175" s="143"/>
      <c r="O175" s="143"/>
      <c r="P175" s="143"/>
      <c r="Q175" s="143"/>
      <c r="R175" s="2" t="s">
        <v>13</v>
      </c>
      <c r="S175" s="2">
        <v>8160</v>
      </c>
      <c r="T175" s="2">
        <v>3660.6</v>
      </c>
      <c r="U175" s="2">
        <v>2040</v>
      </c>
      <c r="V175" s="2">
        <v>2040</v>
      </c>
      <c r="W175" s="2">
        <v>2040</v>
      </c>
      <c r="X175" s="2">
        <v>2040</v>
      </c>
    </row>
    <row r="176" spans="1:24" ht="15" x14ac:dyDescent="0.2">
      <c r="A176" s="142" t="s">
        <v>159</v>
      </c>
      <c r="B176" s="142"/>
      <c r="C176" s="142"/>
      <c r="D176" s="142"/>
      <c r="E176" s="142"/>
      <c r="F176" s="142"/>
      <c r="G176" s="142"/>
      <c r="H176" s="142"/>
      <c r="I176" s="142"/>
      <c r="J176" s="142"/>
      <c r="K176" s="142"/>
      <c r="L176" s="142"/>
      <c r="M176" s="142"/>
      <c r="N176" s="142"/>
      <c r="O176" s="142"/>
      <c r="P176" s="142"/>
      <c r="Q176" s="142"/>
      <c r="R176" s="142"/>
      <c r="S176" s="142"/>
      <c r="T176" s="142"/>
      <c r="U176" s="142"/>
      <c r="V176" s="142"/>
      <c r="W176" s="142"/>
      <c r="X176" s="142"/>
    </row>
    <row r="177" spans="1:24" ht="15" x14ac:dyDescent="0.2">
      <c r="A177" s="142" t="s">
        <v>160</v>
      </c>
      <c r="B177" s="142" t="s">
        <v>161</v>
      </c>
      <c r="C177" s="142" t="s">
        <v>43</v>
      </c>
      <c r="D177" s="142"/>
      <c r="E177" s="142"/>
      <c r="F177" s="142"/>
      <c r="G177" s="142"/>
      <c r="H177" s="142"/>
      <c r="I177" s="142"/>
      <c r="J177" s="142"/>
      <c r="K177" s="142"/>
      <c r="L177" s="142"/>
      <c r="M177" s="142"/>
      <c r="N177" s="142"/>
      <c r="O177" s="142"/>
      <c r="P177" s="142"/>
      <c r="Q177" s="142"/>
      <c r="R177" s="2" t="s">
        <v>162</v>
      </c>
      <c r="S177" s="2">
        <v>174436.9</v>
      </c>
      <c r="T177" s="2">
        <v>43255.3</v>
      </c>
      <c r="U177" s="2">
        <v>42230</v>
      </c>
      <c r="V177" s="2">
        <v>46560.9</v>
      </c>
      <c r="W177" s="2">
        <v>45033.8</v>
      </c>
      <c r="X177" s="2">
        <v>40612.199999999997</v>
      </c>
    </row>
    <row r="178" spans="1:24" ht="60" x14ac:dyDescent="0.2">
      <c r="A178" s="142"/>
      <c r="B178" s="142"/>
      <c r="C178" s="142"/>
      <c r="D178" s="142"/>
      <c r="E178" s="142"/>
      <c r="F178" s="142"/>
      <c r="G178" s="142"/>
      <c r="H178" s="142"/>
      <c r="I178" s="142"/>
      <c r="J178" s="142"/>
      <c r="K178" s="142"/>
      <c r="L178" s="142"/>
      <c r="M178" s="142"/>
      <c r="N178" s="142"/>
      <c r="O178" s="142"/>
      <c r="P178" s="142"/>
      <c r="Q178" s="142"/>
      <c r="R178" s="2" t="s">
        <v>12</v>
      </c>
      <c r="S178" s="2" t="s">
        <v>15</v>
      </c>
      <c r="T178" s="2" t="s">
        <v>15</v>
      </c>
      <c r="U178" s="2" t="s">
        <v>15</v>
      </c>
      <c r="V178" s="2" t="s">
        <v>15</v>
      </c>
      <c r="W178" s="2" t="s">
        <v>15</v>
      </c>
      <c r="X178" s="2" t="s">
        <v>15</v>
      </c>
    </row>
    <row r="179" spans="1:24" ht="75" x14ac:dyDescent="0.2">
      <c r="A179" s="142"/>
      <c r="B179" s="142"/>
      <c r="C179" s="142"/>
      <c r="D179" s="142"/>
      <c r="E179" s="142"/>
      <c r="F179" s="142"/>
      <c r="G179" s="142"/>
      <c r="H179" s="142"/>
      <c r="I179" s="142"/>
      <c r="J179" s="142"/>
      <c r="K179" s="142"/>
      <c r="L179" s="142"/>
      <c r="M179" s="142"/>
      <c r="N179" s="142"/>
      <c r="O179" s="142"/>
      <c r="P179" s="142"/>
      <c r="Q179" s="142"/>
      <c r="R179" s="2" t="s">
        <v>13</v>
      </c>
      <c r="S179" s="2">
        <v>174436.9</v>
      </c>
      <c r="T179" s="2">
        <v>43255.3</v>
      </c>
      <c r="U179" s="2">
        <v>42230</v>
      </c>
      <c r="V179" s="2">
        <v>46560.9</v>
      </c>
      <c r="W179" s="2">
        <v>45033.8</v>
      </c>
      <c r="X179" s="2">
        <v>40612.199999999997</v>
      </c>
    </row>
    <row r="180" spans="1:24" ht="178.5" customHeight="1" x14ac:dyDescent="0.2">
      <c r="A180" s="142"/>
      <c r="B180" s="142"/>
      <c r="C180" s="142" t="s">
        <v>163</v>
      </c>
      <c r="D180" s="142" t="s">
        <v>16</v>
      </c>
      <c r="E180" s="142" t="s">
        <v>17</v>
      </c>
      <c r="F180" s="142" t="s">
        <v>164</v>
      </c>
      <c r="G180" s="142" t="s">
        <v>153</v>
      </c>
      <c r="H180" s="142">
        <v>10</v>
      </c>
      <c r="I180" s="142">
        <v>10.3</v>
      </c>
      <c r="J180" s="142">
        <v>10</v>
      </c>
      <c r="K180" s="143"/>
      <c r="L180" s="142">
        <v>10</v>
      </c>
      <c r="M180" s="143"/>
      <c r="N180" s="142">
        <v>10</v>
      </c>
      <c r="O180" s="143"/>
      <c r="P180" s="142">
        <v>10</v>
      </c>
      <c r="Q180" s="143"/>
      <c r="R180" s="2" t="s">
        <v>162</v>
      </c>
      <c r="S180" s="2">
        <v>120959.8</v>
      </c>
      <c r="T180" s="2">
        <v>29451.4</v>
      </c>
      <c r="U180" s="2">
        <v>28013.3</v>
      </c>
      <c r="V180" s="2">
        <v>31722.1</v>
      </c>
      <c r="W180" s="2">
        <v>30612.2</v>
      </c>
      <c r="X180" s="2">
        <v>30612.2</v>
      </c>
    </row>
    <row r="181" spans="1:24" ht="60" x14ac:dyDescent="0.2">
      <c r="A181" s="142"/>
      <c r="B181" s="142"/>
      <c r="C181" s="142"/>
      <c r="D181" s="142"/>
      <c r="E181" s="142"/>
      <c r="F181" s="142"/>
      <c r="G181" s="142"/>
      <c r="H181" s="142"/>
      <c r="I181" s="142"/>
      <c r="J181" s="142"/>
      <c r="K181" s="143"/>
      <c r="L181" s="142"/>
      <c r="M181" s="143"/>
      <c r="N181" s="142"/>
      <c r="O181" s="143"/>
      <c r="P181" s="142"/>
      <c r="Q181" s="143"/>
      <c r="R181" s="2" t="s">
        <v>12</v>
      </c>
      <c r="S181" s="2" t="s">
        <v>15</v>
      </c>
      <c r="T181" s="2" t="s">
        <v>15</v>
      </c>
      <c r="U181" s="2" t="s">
        <v>15</v>
      </c>
      <c r="V181" s="2" t="s">
        <v>15</v>
      </c>
      <c r="W181" s="2" t="s">
        <v>15</v>
      </c>
      <c r="X181" s="2" t="s">
        <v>15</v>
      </c>
    </row>
    <row r="182" spans="1:24" ht="75" x14ac:dyDescent="0.2">
      <c r="A182" s="142"/>
      <c r="B182" s="142"/>
      <c r="C182" s="142"/>
      <c r="D182" s="142"/>
      <c r="E182" s="142"/>
      <c r="F182" s="142"/>
      <c r="G182" s="142"/>
      <c r="H182" s="142"/>
      <c r="I182" s="142"/>
      <c r="J182" s="142"/>
      <c r="K182" s="143"/>
      <c r="L182" s="142"/>
      <c r="M182" s="143"/>
      <c r="N182" s="142"/>
      <c r="O182" s="143"/>
      <c r="P182" s="142"/>
      <c r="Q182" s="143"/>
      <c r="R182" s="2" t="s">
        <v>13</v>
      </c>
      <c r="S182" s="2">
        <v>120959.8</v>
      </c>
      <c r="T182" s="2">
        <v>29451.4</v>
      </c>
      <c r="U182" s="2">
        <v>28013.3</v>
      </c>
      <c r="V182" s="2">
        <v>31722.1</v>
      </c>
      <c r="W182" s="2">
        <v>30612.2</v>
      </c>
      <c r="X182" s="2">
        <v>30612.2</v>
      </c>
    </row>
    <row r="183" spans="1:24" ht="409.6" customHeight="1" x14ac:dyDescent="0.2">
      <c r="A183" s="142"/>
      <c r="B183" s="142"/>
      <c r="C183" s="144" t="s">
        <v>165</v>
      </c>
      <c r="D183" s="143"/>
      <c r="E183" s="143"/>
      <c r="F183" s="143"/>
      <c r="G183" s="143"/>
      <c r="H183" s="143"/>
      <c r="I183" s="143"/>
      <c r="J183" s="143"/>
      <c r="K183" s="143"/>
      <c r="L183" s="143"/>
      <c r="M183" s="143"/>
      <c r="N183" s="143"/>
      <c r="O183" s="143"/>
      <c r="P183" s="143"/>
      <c r="Q183" s="143"/>
      <c r="R183" s="2" t="s">
        <v>162</v>
      </c>
      <c r="S183" s="2">
        <v>13863.1</v>
      </c>
      <c r="T183" s="2">
        <v>2271.5</v>
      </c>
      <c r="U183" s="2">
        <v>1569.4</v>
      </c>
      <c r="V183" s="2">
        <v>3003.7</v>
      </c>
      <c r="W183" s="2">
        <v>4645</v>
      </c>
      <c r="X183" s="2">
        <v>4645</v>
      </c>
    </row>
    <row r="184" spans="1:24" ht="60" x14ac:dyDescent="0.2">
      <c r="A184" s="142"/>
      <c r="B184" s="142"/>
      <c r="C184" s="144"/>
      <c r="D184" s="143"/>
      <c r="E184" s="143"/>
      <c r="F184" s="143"/>
      <c r="G184" s="143"/>
      <c r="H184" s="143"/>
      <c r="I184" s="143"/>
      <c r="J184" s="143"/>
      <c r="K184" s="143"/>
      <c r="L184" s="143"/>
      <c r="M184" s="143"/>
      <c r="N184" s="143"/>
      <c r="O184" s="143"/>
      <c r="P184" s="143"/>
      <c r="Q184" s="143"/>
      <c r="R184" s="2" t="s">
        <v>12</v>
      </c>
      <c r="S184" s="2" t="s">
        <v>15</v>
      </c>
      <c r="T184" s="2" t="s">
        <v>15</v>
      </c>
      <c r="U184" s="2" t="s">
        <v>15</v>
      </c>
      <c r="V184" s="2" t="s">
        <v>15</v>
      </c>
      <c r="W184" s="2" t="s">
        <v>15</v>
      </c>
      <c r="X184" s="2" t="s">
        <v>15</v>
      </c>
    </row>
    <row r="185" spans="1:24" ht="75" x14ac:dyDescent="0.2">
      <c r="A185" s="142"/>
      <c r="B185" s="142"/>
      <c r="C185" s="144"/>
      <c r="D185" s="143"/>
      <c r="E185" s="143"/>
      <c r="F185" s="143"/>
      <c r="G185" s="143"/>
      <c r="H185" s="143"/>
      <c r="I185" s="143"/>
      <c r="J185" s="143"/>
      <c r="K185" s="143"/>
      <c r="L185" s="143"/>
      <c r="M185" s="143"/>
      <c r="N185" s="143"/>
      <c r="O185" s="143"/>
      <c r="P185" s="143"/>
      <c r="Q185" s="143"/>
      <c r="R185" s="2" t="s">
        <v>13</v>
      </c>
      <c r="S185" s="2">
        <v>13863.1</v>
      </c>
      <c r="T185" s="2">
        <v>2271.5</v>
      </c>
      <c r="U185" s="2">
        <v>1569.4</v>
      </c>
      <c r="V185" s="2">
        <v>3003.7</v>
      </c>
      <c r="W185" s="2">
        <v>4645</v>
      </c>
      <c r="X185" s="2">
        <v>4645</v>
      </c>
    </row>
    <row r="186" spans="1:24" ht="409.6" customHeight="1" x14ac:dyDescent="0.2">
      <c r="A186" s="142"/>
      <c r="B186" s="142"/>
      <c r="C186" s="144" t="s">
        <v>166</v>
      </c>
      <c r="D186" s="143"/>
      <c r="E186" s="143"/>
      <c r="F186" s="143"/>
      <c r="G186" s="143"/>
      <c r="H186" s="143"/>
      <c r="I186" s="143"/>
      <c r="J186" s="143"/>
      <c r="K186" s="143"/>
      <c r="L186" s="143"/>
      <c r="M186" s="143"/>
      <c r="N186" s="143"/>
      <c r="O186" s="143"/>
      <c r="P186" s="143"/>
      <c r="Q186" s="143"/>
      <c r="R186" s="2" t="s">
        <v>162</v>
      </c>
      <c r="S186" s="2">
        <v>52902.5</v>
      </c>
      <c r="T186" s="2">
        <v>14302.5</v>
      </c>
      <c r="U186" s="2">
        <v>13275.1</v>
      </c>
      <c r="V186" s="2">
        <v>14518.4</v>
      </c>
      <c r="W186" s="2">
        <v>12554.5</v>
      </c>
      <c r="X186" s="2">
        <v>12554.5</v>
      </c>
    </row>
    <row r="187" spans="1:24" ht="60" x14ac:dyDescent="0.2">
      <c r="A187" s="142"/>
      <c r="B187" s="142"/>
      <c r="C187" s="144"/>
      <c r="D187" s="143"/>
      <c r="E187" s="143"/>
      <c r="F187" s="143"/>
      <c r="G187" s="143"/>
      <c r="H187" s="143"/>
      <c r="I187" s="143"/>
      <c r="J187" s="143"/>
      <c r="K187" s="143"/>
      <c r="L187" s="143"/>
      <c r="M187" s="143"/>
      <c r="N187" s="143"/>
      <c r="O187" s="143"/>
      <c r="P187" s="143"/>
      <c r="Q187" s="143"/>
      <c r="R187" s="2" t="s">
        <v>12</v>
      </c>
      <c r="S187" s="2" t="s">
        <v>15</v>
      </c>
      <c r="T187" s="2" t="s">
        <v>15</v>
      </c>
      <c r="U187" s="2" t="s">
        <v>15</v>
      </c>
      <c r="V187" s="2" t="s">
        <v>15</v>
      </c>
      <c r="W187" s="2" t="s">
        <v>15</v>
      </c>
      <c r="X187" s="2" t="s">
        <v>15</v>
      </c>
    </row>
    <row r="188" spans="1:24" ht="75" x14ac:dyDescent="0.2">
      <c r="A188" s="142"/>
      <c r="B188" s="142"/>
      <c r="C188" s="144"/>
      <c r="D188" s="143"/>
      <c r="E188" s="143"/>
      <c r="F188" s="143"/>
      <c r="G188" s="143"/>
      <c r="H188" s="143"/>
      <c r="I188" s="143"/>
      <c r="J188" s="143"/>
      <c r="K188" s="143"/>
      <c r="L188" s="143"/>
      <c r="M188" s="143"/>
      <c r="N188" s="143"/>
      <c r="O188" s="143"/>
      <c r="P188" s="143"/>
      <c r="Q188" s="143"/>
      <c r="R188" s="2" t="s">
        <v>13</v>
      </c>
      <c r="S188" s="2">
        <v>52902.5</v>
      </c>
      <c r="T188" s="2">
        <v>14302.5</v>
      </c>
      <c r="U188" s="2">
        <v>13275.1</v>
      </c>
      <c r="V188" s="2">
        <v>14518.4</v>
      </c>
      <c r="W188" s="2">
        <v>12554.5</v>
      </c>
      <c r="X188" s="2">
        <v>12554.5</v>
      </c>
    </row>
    <row r="189" spans="1:24" ht="409.6" customHeight="1" x14ac:dyDescent="0.2">
      <c r="A189" s="142"/>
      <c r="B189" s="142"/>
      <c r="C189" s="144" t="s">
        <v>167</v>
      </c>
      <c r="D189" s="143"/>
      <c r="E189" s="143"/>
      <c r="F189" s="143"/>
      <c r="G189" s="143"/>
      <c r="H189" s="143"/>
      <c r="I189" s="143"/>
      <c r="J189" s="143"/>
      <c r="K189" s="143"/>
      <c r="L189" s="143"/>
      <c r="M189" s="143"/>
      <c r="N189" s="143"/>
      <c r="O189" s="143"/>
      <c r="P189" s="143"/>
      <c r="Q189" s="143"/>
      <c r="R189" s="2" t="s">
        <v>162</v>
      </c>
      <c r="S189" s="2">
        <v>54194.2</v>
      </c>
      <c r="T189" s="2">
        <v>12877.4</v>
      </c>
      <c r="U189" s="2">
        <v>13168.8</v>
      </c>
      <c r="V189" s="2">
        <v>14200</v>
      </c>
      <c r="W189" s="2">
        <v>13412.7</v>
      </c>
      <c r="X189" s="2">
        <v>13412.7</v>
      </c>
    </row>
    <row r="190" spans="1:24" ht="60" x14ac:dyDescent="0.2">
      <c r="A190" s="142"/>
      <c r="B190" s="142"/>
      <c r="C190" s="144"/>
      <c r="D190" s="143"/>
      <c r="E190" s="143"/>
      <c r="F190" s="143"/>
      <c r="G190" s="143"/>
      <c r="H190" s="143"/>
      <c r="I190" s="143"/>
      <c r="J190" s="143"/>
      <c r="K190" s="143"/>
      <c r="L190" s="143"/>
      <c r="M190" s="143"/>
      <c r="N190" s="143"/>
      <c r="O190" s="143"/>
      <c r="P190" s="143"/>
      <c r="Q190" s="143"/>
      <c r="R190" s="2" t="s">
        <v>12</v>
      </c>
      <c r="S190" s="2" t="s">
        <v>15</v>
      </c>
      <c r="T190" s="2" t="s">
        <v>15</v>
      </c>
      <c r="U190" s="2" t="s">
        <v>15</v>
      </c>
      <c r="V190" s="2" t="s">
        <v>15</v>
      </c>
      <c r="W190" s="2" t="s">
        <v>15</v>
      </c>
      <c r="X190" s="2" t="s">
        <v>15</v>
      </c>
    </row>
    <row r="191" spans="1:24" ht="75" x14ac:dyDescent="0.2">
      <c r="A191" s="142"/>
      <c r="B191" s="142"/>
      <c r="C191" s="144"/>
      <c r="D191" s="143"/>
      <c r="E191" s="143"/>
      <c r="F191" s="143"/>
      <c r="G191" s="143"/>
      <c r="H191" s="143"/>
      <c r="I191" s="143"/>
      <c r="J191" s="143"/>
      <c r="K191" s="143"/>
      <c r="L191" s="143"/>
      <c r="M191" s="143"/>
      <c r="N191" s="143"/>
      <c r="O191" s="143"/>
      <c r="P191" s="143"/>
      <c r="Q191" s="143"/>
      <c r="R191" s="2" t="s">
        <v>13</v>
      </c>
      <c r="S191" s="2">
        <v>54194.2</v>
      </c>
      <c r="T191" s="2">
        <v>12877.4</v>
      </c>
      <c r="U191" s="2">
        <v>13168.8</v>
      </c>
      <c r="V191" s="2">
        <v>14200</v>
      </c>
      <c r="W191" s="2">
        <v>13412.7</v>
      </c>
      <c r="X191" s="2">
        <v>13412.7</v>
      </c>
    </row>
    <row r="192" spans="1:24" ht="118.5" customHeight="1" x14ac:dyDescent="0.2">
      <c r="A192" s="142"/>
      <c r="B192" s="142"/>
      <c r="C192" s="142" t="s">
        <v>168</v>
      </c>
      <c r="D192" s="143"/>
      <c r="E192" s="142" t="s">
        <v>17</v>
      </c>
      <c r="F192" s="143"/>
      <c r="G192" s="143"/>
      <c r="H192" s="143"/>
      <c r="I192" s="143"/>
      <c r="J192" s="143"/>
      <c r="K192" s="143"/>
      <c r="L192" s="143"/>
      <c r="M192" s="143"/>
      <c r="N192" s="143"/>
      <c r="O192" s="143"/>
      <c r="P192" s="143"/>
      <c r="Q192" s="143"/>
      <c r="R192" s="2" t="s">
        <v>162</v>
      </c>
      <c r="S192" s="2">
        <v>53477.1</v>
      </c>
      <c r="T192" s="2">
        <v>13803.9</v>
      </c>
      <c r="U192" s="2">
        <v>14216.7</v>
      </c>
      <c r="V192" s="2">
        <v>14838.8</v>
      </c>
      <c r="W192" s="2">
        <v>14421.6</v>
      </c>
      <c r="X192" s="2">
        <v>10000</v>
      </c>
    </row>
    <row r="193" spans="1:24" ht="60" x14ac:dyDescent="0.2">
      <c r="A193" s="142"/>
      <c r="B193" s="142"/>
      <c r="C193" s="142"/>
      <c r="D193" s="143"/>
      <c r="E193" s="142"/>
      <c r="F193" s="143"/>
      <c r="G193" s="143"/>
      <c r="H193" s="143"/>
      <c r="I193" s="143"/>
      <c r="J193" s="143"/>
      <c r="K193" s="143"/>
      <c r="L193" s="143"/>
      <c r="M193" s="143"/>
      <c r="N193" s="143"/>
      <c r="O193" s="143"/>
      <c r="P193" s="143"/>
      <c r="Q193" s="143"/>
      <c r="R193" s="2" t="s">
        <v>12</v>
      </c>
      <c r="S193" s="2" t="s">
        <v>15</v>
      </c>
      <c r="T193" s="2" t="s">
        <v>15</v>
      </c>
      <c r="U193" s="2" t="s">
        <v>15</v>
      </c>
      <c r="V193" s="2" t="s">
        <v>15</v>
      </c>
      <c r="W193" s="2" t="s">
        <v>15</v>
      </c>
      <c r="X193" s="2" t="s">
        <v>15</v>
      </c>
    </row>
    <row r="194" spans="1:24" ht="75" x14ac:dyDescent="0.2">
      <c r="A194" s="142"/>
      <c r="B194" s="142"/>
      <c r="C194" s="142"/>
      <c r="D194" s="143"/>
      <c r="E194" s="142"/>
      <c r="F194" s="143"/>
      <c r="G194" s="143"/>
      <c r="H194" s="143"/>
      <c r="I194" s="143"/>
      <c r="J194" s="143"/>
      <c r="K194" s="143"/>
      <c r="L194" s="143"/>
      <c r="M194" s="143"/>
      <c r="N194" s="143"/>
      <c r="O194" s="143"/>
      <c r="P194" s="143"/>
      <c r="Q194" s="143"/>
      <c r="R194" s="2" t="s">
        <v>13</v>
      </c>
      <c r="S194" s="2">
        <v>53477.1</v>
      </c>
      <c r="T194" s="2">
        <v>13803.9</v>
      </c>
      <c r="U194" s="2">
        <v>14216.7</v>
      </c>
      <c r="V194" s="2">
        <v>14838.8</v>
      </c>
      <c r="W194" s="2">
        <v>14421.6</v>
      </c>
      <c r="X194" s="2">
        <v>10000</v>
      </c>
    </row>
    <row r="195" spans="1:24" ht="28.5" customHeight="1" x14ac:dyDescent="0.2">
      <c r="A195" s="142"/>
      <c r="B195" s="142"/>
      <c r="C195" s="142" t="s">
        <v>169</v>
      </c>
      <c r="D195" s="143"/>
      <c r="E195" s="142"/>
      <c r="F195" s="143"/>
      <c r="G195" s="143"/>
      <c r="H195" s="143"/>
      <c r="I195" s="143"/>
      <c r="J195" s="143"/>
      <c r="K195" s="143"/>
      <c r="L195" s="143"/>
      <c r="M195" s="143"/>
      <c r="N195" s="143"/>
      <c r="O195" s="143"/>
      <c r="P195" s="143"/>
      <c r="Q195" s="143"/>
      <c r="R195" s="2" t="s">
        <v>11</v>
      </c>
      <c r="S195" s="2">
        <v>51477.1</v>
      </c>
      <c r="T195" s="2">
        <v>12803.9</v>
      </c>
      <c r="U195" s="2">
        <v>13216.7</v>
      </c>
      <c r="V195" s="2">
        <v>13838.8</v>
      </c>
      <c r="W195" s="2">
        <v>14421.6</v>
      </c>
      <c r="X195" s="2">
        <v>10000</v>
      </c>
    </row>
    <row r="196" spans="1:24" ht="60" x14ac:dyDescent="0.2">
      <c r="A196" s="142"/>
      <c r="B196" s="142"/>
      <c r="C196" s="142"/>
      <c r="D196" s="143"/>
      <c r="E196" s="142"/>
      <c r="F196" s="143"/>
      <c r="G196" s="143"/>
      <c r="H196" s="143"/>
      <c r="I196" s="143"/>
      <c r="J196" s="143"/>
      <c r="K196" s="143"/>
      <c r="L196" s="143"/>
      <c r="M196" s="143"/>
      <c r="N196" s="143"/>
      <c r="O196" s="143"/>
      <c r="P196" s="143"/>
      <c r="Q196" s="143"/>
      <c r="R196" s="2" t="s">
        <v>12</v>
      </c>
      <c r="S196" s="2" t="s">
        <v>15</v>
      </c>
      <c r="T196" s="2" t="s">
        <v>15</v>
      </c>
      <c r="U196" s="2" t="s">
        <v>15</v>
      </c>
      <c r="V196" s="2" t="s">
        <v>15</v>
      </c>
      <c r="W196" s="2" t="s">
        <v>15</v>
      </c>
      <c r="X196" s="2" t="s">
        <v>15</v>
      </c>
    </row>
    <row r="197" spans="1:24" ht="75" x14ac:dyDescent="0.2">
      <c r="A197" s="142"/>
      <c r="B197" s="142"/>
      <c r="C197" s="142"/>
      <c r="D197" s="143"/>
      <c r="E197" s="142"/>
      <c r="F197" s="143"/>
      <c r="G197" s="143"/>
      <c r="H197" s="143"/>
      <c r="I197" s="143"/>
      <c r="J197" s="143"/>
      <c r="K197" s="143"/>
      <c r="L197" s="143"/>
      <c r="M197" s="143"/>
      <c r="N197" s="143"/>
      <c r="O197" s="143"/>
      <c r="P197" s="143"/>
      <c r="Q197" s="143"/>
      <c r="R197" s="2" t="s">
        <v>13</v>
      </c>
      <c r="S197" s="2">
        <v>51477.1</v>
      </c>
      <c r="T197" s="2">
        <v>12803.9</v>
      </c>
      <c r="U197" s="2">
        <v>13216.7</v>
      </c>
      <c r="V197" s="2">
        <v>13838.8</v>
      </c>
      <c r="W197" s="2">
        <v>14421.6</v>
      </c>
      <c r="X197" s="2">
        <v>10000</v>
      </c>
    </row>
    <row r="198" spans="1:24" ht="131.25" customHeight="1" x14ac:dyDescent="0.2">
      <c r="A198" s="142"/>
      <c r="B198" s="142"/>
      <c r="C198" s="144" t="s">
        <v>170</v>
      </c>
      <c r="D198" s="143"/>
      <c r="E198" s="142"/>
      <c r="F198" s="143"/>
      <c r="G198" s="143"/>
      <c r="H198" s="143"/>
      <c r="I198" s="143"/>
      <c r="J198" s="143"/>
      <c r="K198" s="143"/>
      <c r="L198" s="143"/>
      <c r="M198" s="143"/>
      <c r="N198" s="143"/>
      <c r="O198" s="143"/>
      <c r="P198" s="143"/>
      <c r="Q198" s="143"/>
      <c r="R198" s="2" t="s">
        <v>11</v>
      </c>
      <c r="S198" s="2">
        <v>2000</v>
      </c>
      <c r="T198" s="2">
        <v>1000</v>
      </c>
      <c r="U198" s="2">
        <v>1000</v>
      </c>
      <c r="V198" s="2">
        <v>1000</v>
      </c>
      <c r="W198" s="2" t="s">
        <v>15</v>
      </c>
      <c r="X198" s="2" t="s">
        <v>15</v>
      </c>
    </row>
    <row r="199" spans="1:24" ht="60" x14ac:dyDescent="0.2">
      <c r="A199" s="142"/>
      <c r="B199" s="142"/>
      <c r="C199" s="144"/>
      <c r="D199" s="143"/>
      <c r="E199" s="142"/>
      <c r="F199" s="143"/>
      <c r="G199" s="143"/>
      <c r="H199" s="143"/>
      <c r="I199" s="143"/>
      <c r="J199" s="143"/>
      <c r="K199" s="143"/>
      <c r="L199" s="143"/>
      <c r="M199" s="143"/>
      <c r="N199" s="143"/>
      <c r="O199" s="143"/>
      <c r="P199" s="143"/>
      <c r="Q199" s="143"/>
      <c r="R199" s="2" t="s">
        <v>12</v>
      </c>
      <c r="S199" s="2" t="s">
        <v>15</v>
      </c>
      <c r="T199" s="2" t="s">
        <v>15</v>
      </c>
      <c r="U199" s="2" t="s">
        <v>15</v>
      </c>
      <c r="V199" s="2" t="s">
        <v>15</v>
      </c>
      <c r="W199" s="2" t="s">
        <v>15</v>
      </c>
      <c r="X199" s="2" t="s">
        <v>15</v>
      </c>
    </row>
    <row r="200" spans="1:24" ht="75" x14ac:dyDescent="0.2">
      <c r="A200" s="142"/>
      <c r="B200" s="142"/>
      <c r="C200" s="144"/>
      <c r="D200" s="143"/>
      <c r="E200" s="142"/>
      <c r="F200" s="143"/>
      <c r="G200" s="143"/>
      <c r="H200" s="143"/>
      <c r="I200" s="143"/>
      <c r="J200" s="143"/>
      <c r="K200" s="143"/>
      <c r="L200" s="143"/>
      <c r="M200" s="143"/>
      <c r="N200" s="143"/>
      <c r="O200" s="143"/>
      <c r="P200" s="143"/>
      <c r="Q200" s="143"/>
      <c r="R200" s="2" t="s">
        <v>13</v>
      </c>
      <c r="S200" s="2">
        <v>2000</v>
      </c>
      <c r="T200" s="2">
        <v>1000</v>
      </c>
      <c r="U200" s="2">
        <v>1000</v>
      </c>
      <c r="V200" s="2">
        <v>1000</v>
      </c>
      <c r="W200" s="2" t="s">
        <v>15</v>
      </c>
      <c r="X200" s="2" t="s">
        <v>15</v>
      </c>
    </row>
    <row r="201" spans="1:24" ht="15" x14ac:dyDescent="0.2">
      <c r="A201" s="142" t="s">
        <v>171</v>
      </c>
      <c r="B201" s="142"/>
      <c r="C201" s="142"/>
      <c r="D201" s="142"/>
      <c r="E201" s="142"/>
      <c r="F201" s="142"/>
      <c r="G201" s="142"/>
      <c r="H201" s="142"/>
      <c r="I201" s="142"/>
      <c r="J201" s="142"/>
      <c r="K201" s="142"/>
      <c r="L201" s="142"/>
      <c r="M201" s="142"/>
      <c r="N201" s="142"/>
      <c r="O201" s="142"/>
      <c r="P201" s="142"/>
      <c r="Q201" s="142"/>
      <c r="R201" s="142"/>
      <c r="S201" s="142"/>
      <c r="T201" s="142"/>
      <c r="U201" s="142"/>
      <c r="V201" s="142"/>
      <c r="W201" s="142"/>
      <c r="X201" s="142"/>
    </row>
    <row r="202" spans="1:24" ht="15" x14ac:dyDescent="0.2">
      <c r="A202" s="142" t="s">
        <v>172</v>
      </c>
      <c r="B202" s="142" t="s">
        <v>173</v>
      </c>
      <c r="C202" s="142" t="s">
        <v>43</v>
      </c>
      <c r="D202" s="142"/>
      <c r="E202" s="142"/>
      <c r="F202" s="142"/>
      <c r="G202" s="142"/>
      <c r="H202" s="142"/>
      <c r="I202" s="142"/>
      <c r="J202" s="142"/>
      <c r="K202" s="142"/>
      <c r="L202" s="142"/>
      <c r="M202" s="142"/>
      <c r="N202" s="142"/>
      <c r="O202" s="142"/>
      <c r="P202" s="142"/>
      <c r="Q202" s="142"/>
      <c r="R202" s="2" t="s">
        <v>11</v>
      </c>
      <c r="S202" s="2">
        <v>225489.4</v>
      </c>
      <c r="T202" s="2">
        <v>143000</v>
      </c>
      <c r="U202" s="2">
        <v>92177.8</v>
      </c>
      <c r="V202" s="2">
        <v>51257</v>
      </c>
      <c r="W202" s="2">
        <v>41027.300000000003</v>
      </c>
      <c r="X202" s="2">
        <v>41027.300000000003</v>
      </c>
    </row>
    <row r="203" spans="1:24" ht="60" x14ac:dyDescent="0.2">
      <c r="A203" s="142"/>
      <c r="B203" s="142"/>
      <c r="C203" s="142"/>
      <c r="D203" s="142"/>
      <c r="E203" s="142"/>
      <c r="F203" s="142"/>
      <c r="G203" s="142"/>
      <c r="H203" s="142"/>
      <c r="I203" s="142"/>
      <c r="J203" s="142"/>
      <c r="K203" s="142"/>
      <c r="L203" s="142"/>
      <c r="M203" s="142"/>
      <c r="N203" s="142"/>
      <c r="O203" s="142"/>
      <c r="P203" s="142"/>
      <c r="Q203" s="142"/>
      <c r="R203" s="2" t="s">
        <v>12</v>
      </c>
      <c r="S203" s="2">
        <v>193920.9</v>
      </c>
      <c r="T203" s="2">
        <v>114000</v>
      </c>
      <c r="U203" s="2">
        <v>79272.899999999994</v>
      </c>
      <c r="V203" s="2">
        <v>44081</v>
      </c>
      <c r="W203" s="2">
        <v>35283.5</v>
      </c>
      <c r="X203" s="2">
        <v>35283.5</v>
      </c>
    </row>
    <row r="204" spans="1:24" ht="75" x14ac:dyDescent="0.2">
      <c r="A204" s="142"/>
      <c r="B204" s="142"/>
      <c r="C204" s="142"/>
      <c r="D204" s="142"/>
      <c r="E204" s="142"/>
      <c r="F204" s="142"/>
      <c r="G204" s="142"/>
      <c r="H204" s="142"/>
      <c r="I204" s="142"/>
      <c r="J204" s="142"/>
      <c r="K204" s="142"/>
      <c r="L204" s="142"/>
      <c r="M204" s="142"/>
      <c r="N204" s="142"/>
      <c r="O204" s="142"/>
      <c r="P204" s="142"/>
      <c r="Q204" s="142"/>
      <c r="R204" s="2" t="s">
        <v>13</v>
      </c>
      <c r="S204" s="2">
        <v>31568.5</v>
      </c>
      <c r="T204" s="2">
        <v>29000</v>
      </c>
      <c r="U204" s="2">
        <v>12904.9</v>
      </c>
      <c r="V204" s="2">
        <v>7176</v>
      </c>
      <c r="W204" s="2">
        <v>5743.8</v>
      </c>
      <c r="X204" s="2">
        <v>5743.8</v>
      </c>
    </row>
    <row r="205" spans="1:24" ht="28.5" customHeight="1" x14ac:dyDescent="0.2">
      <c r="A205" s="142"/>
      <c r="B205" s="142"/>
      <c r="C205" s="142" t="s">
        <v>174</v>
      </c>
      <c r="D205" s="142" t="s">
        <v>16</v>
      </c>
      <c r="E205" s="142" t="s">
        <v>17</v>
      </c>
      <c r="F205" s="143"/>
      <c r="G205" s="143"/>
      <c r="H205" s="143"/>
      <c r="I205" s="143"/>
      <c r="J205" s="143"/>
      <c r="K205" s="143"/>
      <c r="L205" s="143"/>
      <c r="M205" s="143"/>
      <c r="N205" s="143"/>
      <c r="O205" s="143"/>
      <c r="P205" s="143"/>
      <c r="Q205" s="143"/>
      <c r="R205" s="2" t="s">
        <v>11</v>
      </c>
      <c r="S205" s="2">
        <v>225489.4</v>
      </c>
      <c r="T205" s="2">
        <v>143000</v>
      </c>
      <c r="U205" s="2">
        <v>92177.8</v>
      </c>
      <c r="V205" s="2">
        <v>51257</v>
      </c>
      <c r="W205" s="2">
        <v>41027.300000000003</v>
      </c>
      <c r="X205" s="2">
        <v>41027.300000000003</v>
      </c>
    </row>
    <row r="206" spans="1:24" ht="60" x14ac:dyDescent="0.2">
      <c r="A206" s="142"/>
      <c r="B206" s="142"/>
      <c r="C206" s="142"/>
      <c r="D206" s="142"/>
      <c r="E206" s="142"/>
      <c r="F206" s="143"/>
      <c r="G206" s="143"/>
      <c r="H206" s="143"/>
      <c r="I206" s="143"/>
      <c r="J206" s="143"/>
      <c r="K206" s="143"/>
      <c r="L206" s="143"/>
      <c r="M206" s="143"/>
      <c r="N206" s="143"/>
      <c r="O206" s="143"/>
      <c r="P206" s="143"/>
      <c r="Q206" s="143"/>
      <c r="R206" s="2" t="s">
        <v>12</v>
      </c>
      <c r="S206" s="2">
        <v>193920.9</v>
      </c>
      <c r="T206" s="2">
        <v>114000</v>
      </c>
      <c r="U206" s="2">
        <v>79272.899999999994</v>
      </c>
      <c r="V206" s="2">
        <v>44081</v>
      </c>
      <c r="W206" s="2">
        <v>35283.5</v>
      </c>
      <c r="X206" s="2">
        <v>35283.5</v>
      </c>
    </row>
    <row r="207" spans="1:24" ht="75" x14ac:dyDescent="0.2">
      <c r="A207" s="142"/>
      <c r="B207" s="142"/>
      <c r="C207" s="142"/>
      <c r="D207" s="142"/>
      <c r="E207" s="142"/>
      <c r="F207" s="143"/>
      <c r="G207" s="143"/>
      <c r="H207" s="143"/>
      <c r="I207" s="143"/>
      <c r="J207" s="143"/>
      <c r="K207" s="143"/>
      <c r="L207" s="143"/>
      <c r="M207" s="143"/>
      <c r="N207" s="143"/>
      <c r="O207" s="143"/>
      <c r="P207" s="143"/>
      <c r="Q207" s="143"/>
      <c r="R207" s="2" t="s">
        <v>13</v>
      </c>
      <c r="S207" s="2">
        <v>31568.5</v>
      </c>
      <c r="T207" s="2">
        <v>29000</v>
      </c>
      <c r="U207" s="2">
        <v>12904.9</v>
      </c>
      <c r="V207" s="2">
        <v>7176</v>
      </c>
      <c r="W207" s="2">
        <v>5743.8</v>
      </c>
      <c r="X207" s="2">
        <v>5743.8</v>
      </c>
    </row>
    <row r="208" spans="1:24" ht="208.5" customHeight="1" x14ac:dyDescent="0.2">
      <c r="A208" s="142"/>
      <c r="B208" s="142"/>
      <c r="C208" s="142" t="s">
        <v>175</v>
      </c>
      <c r="D208" s="142"/>
      <c r="E208" s="142"/>
      <c r="F208" s="142" t="s">
        <v>176</v>
      </c>
      <c r="G208" s="142" t="s">
        <v>177</v>
      </c>
      <c r="H208" s="142">
        <v>1.821</v>
      </c>
      <c r="I208" s="142">
        <v>1.657</v>
      </c>
      <c r="J208" s="142">
        <v>0.8</v>
      </c>
      <c r="K208" s="143"/>
      <c r="L208" s="142">
        <v>0.5</v>
      </c>
      <c r="M208" s="143"/>
      <c r="N208" s="142">
        <v>0.4</v>
      </c>
      <c r="O208" s="143"/>
      <c r="P208" s="142">
        <v>0.4</v>
      </c>
      <c r="Q208" s="143"/>
      <c r="R208" s="2" t="s">
        <v>11</v>
      </c>
      <c r="S208" s="2">
        <v>225489.4</v>
      </c>
      <c r="T208" s="2">
        <v>142500</v>
      </c>
      <c r="U208" s="2">
        <v>92177.8</v>
      </c>
      <c r="V208" s="2">
        <v>51257</v>
      </c>
      <c r="W208" s="2">
        <v>41027.300000000003</v>
      </c>
      <c r="X208" s="2">
        <v>41027.300000000003</v>
      </c>
    </row>
    <row r="209" spans="1:24" ht="60" x14ac:dyDescent="0.2">
      <c r="A209" s="142"/>
      <c r="B209" s="142"/>
      <c r="C209" s="142"/>
      <c r="D209" s="142"/>
      <c r="E209" s="142"/>
      <c r="F209" s="142"/>
      <c r="G209" s="142"/>
      <c r="H209" s="142"/>
      <c r="I209" s="142"/>
      <c r="J209" s="142"/>
      <c r="K209" s="143"/>
      <c r="L209" s="142"/>
      <c r="M209" s="143"/>
      <c r="N209" s="142"/>
      <c r="O209" s="143"/>
      <c r="P209" s="142"/>
      <c r="Q209" s="143"/>
      <c r="R209" s="2" t="s">
        <v>12</v>
      </c>
      <c r="S209" s="2">
        <v>193920.9</v>
      </c>
      <c r="T209" s="2">
        <v>114000</v>
      </c>
      <c r="U209" s="2">
        <v>79272.899999999994</v>
      </c>
      <c r="V209" s="2">
        <v>44081</v>
      </c>
      <c r="W209" s="2">
        <v>35283.5</v>
      </c>
      <c r="X209" s="2">
        <v>35283.5</v>
      </c>
    </row>
    <row r="210" spans="1:24" ht="75" x14ac:dyDescent="0.2">
      <c r="A210" s="142"/>
      <c r="B210" s="142"/>
      <c r="C210" s="142"/>
      <c r="D210" s="142"/>
      <c r="E210" s="142"/>
      <c r="F210" s="142"/>
      <c r="G210" s="142"/>
      <c r="H210" s="142"/>
      <c r="I210" s="142"/>
      <c r="J210" s="142"/>
      <c r="K210" s="143"/>
      <c r="L210" s="142"/>
      <c r="M210" s="143"/>
      <c r="N210" s="142"/>
      <c r="O210" s="143"/>
      <c r="P210" s="142"/>
      <c r="Q210" s="143"/>
      <c r="R210" s="2" t="s">
        <v>13</v>
      </c>
      <c r="S210" s="2">
        <v>31568.5</v>
      </c>
      <c r="T210" s="2">
        <v>28500</v>
      </c>
      <c r="U210" s="2">
        <v>12904.9</v>
      </c>
      <c r="V210" s="2">
        <v>7176</v>
      </c>
      <c r="W210" s="2">
        <v>5743.8</v>
      </c>
      <c r="X210" s="2">
        <v>5743.8</v>
      </c>
    </row>
    <row r="211" spans="1:24" ht="208.5" customHeight="1" x14ac:dyDescent="0.2">
      <c r="A211" s="142"/>
      <c r="B211" s="142"/>
      <c r="C211" s="142" t="s">
        <v>178</v>
      </c>
      <c r="D211" s="143"/>
      <c r="E211" s="142" t="s">
        <v>17</v>
      </c>
      <c r="F211" s="143"/>
      <c r="G211" s="143"/>
      <c r="H211" s="143"/>
      <c r="I211" s="143"/>
      <c r="J211" s="143"/>
      <c r="K211" s="143"/>
      <c r="L211" s="143"/>
      <c r="M211" s="143"/>
      <c r="N211" s="143"/>
      <c r="O211" s="143"/>
      <c r="P211" s="143"/>
      <c r="Q211" s="143"/>
      <c r="R211" s="2" t="s">
        <v>11</v>
      </c>
      <c r="S211" s="2" t="s">
        <v>15</v>
      </c>
      <c r="T211" s="2">
        <v>500</v>
      </c>
      <c r="U211" s="2" t="s">
        <v>15</v>
      </c>
      <c r="V211" s="2" t="s">
        <v>15</v>
      </c>
      <c r="W211" s="2" t="s">
        <v>15</v>
      </c>
      <c r="X211" s="2" t="s">
        <v>15</v>
      </c>
    </row>
    <row r="212" spans="1:24" ht="60" x14ac:dyDescent="0.2">
      <c r="A212" s="142"/>
      <c r="B212" s="142"/>
      <c r="C212" s="142"/>
      <c r="D212" s="143"/>
      <c r="E212" s="142"/>
      <c r="F212" s="143"/>
      <c r="G212" s="143"/>
      <c r="H212" s="143"/>
      <c r="I212" s="143"/>
      <c r="J212" s="143"/>
      <c r="K212" s="143"/>
      <c r="L212" s="143"/>
      <c r="M212" s="143"/>
      <c r="N212" s="143"/>
      <c r="O212" s="143"/>
      <c r="P212" s="143"/>
      <c r="Q212" s="143"/>
      <c r="R212" s="2" t="s">
        <v>12</v>
      </c>
      <c r="S212" s="2" t="s">
        <v>15</v>
      </c>
      <c r="T212" s="2" t="s">
        <v>15</v>
      </c>
      <c r="U212" s="2" t="s">
        <v>15</v>
      </c>
      <c r="V212" s="2" t="s">
        <v>15</v>
      </c>
      <c r="W212" s="2" t="s">
        <v>15</v>
      </c>
      <c r="X212" s="2" t="s">
        <v>15</v>
      </c>
    </row>
    <row r="213" spans="1:24" ht="75" x14ac:dyDescent="0.2">
      <c r="A213" s="142"/>
      <c r="B213" s="142"/>
      <c r="C213" s="142"/>
      <c r="D213" s="143"/>
      <c r="E213" s="142"/>
      <c r="F213" s="143"/>
      <c r="G213" s="143"/>
      <c r="H213" s="143"/>
      <c r="I213" s="143"/>
      <c r="J213" s="143"/>
      <c r="K213" s="143"/>
      <c r="L213" s="143"/>
      <c r="M213" s="143"/>
      <c r="N213" s="143"/>
      <c r="O213" s="143"/>
      <c r="P213" s="143"/>
      <c r="Q213" s="143"/>
      <c r="R213" s="2" t="s">
        <v>13</v>
      </c>
      <c r="S213" s="2" t="s">
        <v>15</v>
      </c>
      <c r="T213" s="2">
        <v>500</v>
      </c>
      <c r="U213" s="2" t="s">
        <v>15</v>
      </c>
      <c r="V213" s="2" t="s">
        <v>15</v>
      </c>
      <c r="W213" s="2" t="s">
        <v>15</v>
      </c>
      <c r="X213" s="2" t="s">
        <v>15</v>
      </c>
    </row>
    <row r="214" spans="1:24" ht="328.5" customHeight="1" x14ac:dyDescent="0.2">
      <c r="A214" s="142"/>
      <c r="B214" s="142"/>
      <c r="C214" s="142" t="s">
        <v>179</v>
      </c>
      <c r="D214" s="143"/>
      <c r="E214" s="142"/>
      <c r="F214" s="143"/>
      <c r="G214" s="143"/>
      <c r="H214" s="143"/>
      <c r="I214" s="143"/>
      <c r="J214" s="143"/>
      <c r="K214" s="143"/>
      <c r="L214" s="143"/>
      <c r="M214" s="143"/>
      <c r="N214" s="143"/>
      <c r="O214" s="143"/>
      <c r="P214" s="143"/>
      <c r="Q214" s="143"/>
      <c r="R214" s="2" t="s">
        <v>11</v>
      </c>
      <c r="S214" s="2" t="s">
        <v>15</v>
      </c>
      <c r="T214" s="2">
        <v>500</v>
      </c>
      <c r="U214" s="2" t="s">
        <v>15</v>
      </c>
      <c r="V214" s="2" t="s">
        <v>15</v>
      </c>
      <c r="W214" s="2" t="s">
        <v>15</v>
      </c>
      <c r="X214" s="2" t="s">
        <v>15</v>
      </c>
    </row>
    <row r="215" spans="1:24" ht="60" x14ac:dyDescent="0.2">
      <c r="A215" s="142"/>
      <c r="B215" s="142"/>
      <c r="C215" s="142"/>
      <c r="D215" s="143"/>
      <c r="E215" s="142"/>
      <c r="F215" s="143"/>
      <c r="G215" s="143"/>
      <c r="H215" s="143"/>
      <c r="I215" s="143"/>
      <c r="J215" s="143"/>
      <c r="K215" s="143"/>
      <c r="L215" s="143"/>
      <c r="M215" s="143"/>
      <c r="N215" s="143"/>
      <c r="O215" s="143"/>
      <c r="P215" s="143"/>
      <c r="Q215" s="143"/>
      <c r="R215" s="2" t="s">
        <v>12</v>
      </c>
      <c r="S215" s="2" t="s">
        <v>15</v>
      </c>
      <c r="T215" s="2" t="s">
        <v>15</v>
      </c>
      <c r="U215" s="2" t="s">
        <v>15</v>
      </c>
      <c r="V215" s="2" t="s">
        <v>15</v>
      </c>
      <c r="W215" s="2" t="s">
        <v>15</v>
      </c>
      <c r="X215" s="2" t="s">
        <v>15</v>
      </c>
    </row>
    <row r="216" spans="1:24" ht="75" x14ac:dyDescent="0.2">
      <c r="A216" s="142"/>
      <c r="B216" s="142"/>
      <c r="C216" s="142"/>
      <c r="D216" s="143"/>
      <c r="E216" s="142"/>
      <c r="F216" s="143"/>
      <c r="G216" s="143"/>
      <c r="H216" s="143"/>
      <c r="I216" s="143"/>
      <c r="J216" s="143"/>
      <c r="K216" s="143"/>
      <c r="L216" s="143"/>
      <c r="M216" s="143"/>
      <c r="N216" s="143"/>
      <c r="O216" s="143"/>
      <c r="P216" s="143"/>
      <c r="Q216" s="143"/>
      <c r="R216" s="2" t="s">
        <v>13</v>
      </c>
      <c r="S216" s="2" t="s">
        <v>15</v>
      </c>
      <c r="T216" s="2">
        <v>500</v>
      </c>
      <c r="U216" s="2" t="s">
        <v>15</v>
      </c>
      <c r="V216" s="2" t="s">
        <v>15</v>
      </c>
      <c r="W216" s="2" t="s">
        <v>15</v>
      </c>
      <c r="X216" s="2" t="s">
        <v>15</v>
      </c>
    </row>
    <row r="217" spans="1:24" ht="73.5" customHeight="1" x14ac:dyDescent="0.2">
      <c r="A217" s="142"/>
      <c r="B217" s="142"/>
      <c r="C217" s="142" t="s">
        <v>180</v>
      </c>
      <c r="D217" s="143"/>
      <c r="E217" s="142" t="s">
        <v>17</v>
      </c>
      <c r="F217" s="143"/>
      <c r="G217" s="143"/>
      <c r="H217" s="143"/>
      <c r="I217" s="143"/>
      <c r="J217" s="143"/>
      <c r="K217" s="143"/>
      <c r="L217" s="143"/>
      <c r="M217" s="143"/>
      <c r="N217" s="143"/>
      <c r="O217" s="143"/>
      <c r="P217" s="143"/>
      <c r="Q217" s="143"/>
      <c r="R217" s="2" t="s">
        <v>11</v>
      </c>
      <c r="S217" s="2" t="s">
        <v>15</v>
      </c>
      <c r="T217" s="2" t="s">
        <v>15</v>
      </c>
      <c r="U217" s="2" t="s">
        <v>15</v>
      </c>
      <c r="V217" s="2" t="s">
        <v>15</v>
      </c>
      <c r="W217" s="2" t="s">
        <v>15</v>
      </c>
      <c r="X217" s="2" t="s">
        <v>15</v>
      </c>
    </row>
    <row r="218" spans="1:24" ht="60" x14ac:dyDescent="0.2">
      <c r="A218" s="142"/>
      <c r="B218" s="142"/>
      <c r="C218" s="142"/>
      <c r="D218" s="143"/>
      <c r="E218" s="142"/>
      <c r="F218" s="143"/>
      <c r="G218" s="143"/>
      <c r="H218" s="143"/>
      <c r="I218" s="143"/>
      <c r="J218" s="143"/>
      <c r="K218" s="143"/>
      <c r="L218" s="143"/>
      <c r="M218" s="143"/>
      <c r="N218" s="143"/>
      <c r="O218" s="143"/>
      <c r="P218" s="143"/>
      <c r="Q218" s="143"/>
      <c r="R218" s="2" t="s">
        <v>12</v>
      </c>
      <c r="S218" s="2" t="s">
        <v>15</v>
      </c>
      <c r="T218" s="2" t="s">
        <v>15</v>
      </c>
      <c r="U218" s="2" t="s">
        <v>15</v>
      </c>
      <c r="V218" s="2" t="s">
        <v>15</v>
      </c>
      <c r="W218" s="2" t="s">
        <v>15</v>
      </c>
      <c r="X218" s="2" t="s">
        <v>15</v>
      </c>
    </row>
    <row r="219" spans="1:24" ht="75" x14ac:dyDescent="0.2">
      <c r="A219" s="142"/>
      <c r="B219" s="142"/>
      <c r="C219" s="142"/>
      <c r="D219" s="143"/>
      <c r="E219" s="142"/>
      <c r="F219" s="143"/>
      <c r="G219" s="143"/>
      <c r="H219" s="143"/>
      <c r="I219" s="143"/>
      <c r="J219" s="143"/>
      <c r="K219" s="143"/>
      <c r="L219" s="143"/>
      <c r="M219" s="143"/>
      <c r="N219" s="143"/>
      <c r="O219" s="143"/>
      <c r="P219" s="143"/>
      <c r="Q219" s="143"/>
      <c r="R219" s="2" t="s">
        <v>13</v>
      </c>
      <c r="S219" s="2" t="s">
        <v>15</v>
      </c>
      <c r="T219" s="2" t="s">
        <v>15</v>
      </c>
      <c r="U219" s="2" t="s">
        <v>15</v>
      </c>
      <c r="V219" s="2" t="s">
        <v>15</v>
      </c>
      <c r="W219" s="2" t="s">
        <v>15</v>
      </c>
      <c r="X219" s="2" t="s">
        <v>15</v>
      </c>
    </row>
    <row r="220" spans="1:24" ht="193.5" customHeight="1" x14ac:dyDescent="0.2">
      <c r="A220" s="142"/>
      <c r="B220" s="142"/>
      <c r="C220" s="142" t="s">
        <v>181</v>
      </c>
      <c r="D220" s="143"/>
      <c r="E220" s="142"/>
      <c r="F220" s="143"/>
      <c r="G220" s="143"/>
      <c r="H220" s="143"/>
      <c r="I220" s="143"/>
      <c r="J220" s="143"/>
      <c r="K220" s="143"/>
      <c r="L220" s="143"/>
      <c r="M220" s="143"/>
      <c r="N220" s="143"/>
      <c r="O220" s="143"/>
      <c r="P220" s="143"/>
      <c r="Q220" s="143"/>
      <c r="R220" s="2" t="s">
        <v>11</v>
      </c>
      <c r="S220" s="2" t="s">
        <v>15</v>
      </c>
      <c r="T220" s="2" t="s">
        <v>15</v>
      </c>
      <c r="U220" s="2" t="s">
        <v>15</v>
      </c>
      <c r="V220" s="2" t="s">
        <v>15</v>
      </c>
      <c r="W220" s="2" t="s">
        <v>15</v>
      </c>
      <c r="X220" s="2" t="s">
        <v>15</v>
      </c>
    </row>
    <row r="221" spans="1:24" ht="60" x14ac:dyDescent="0.2">
      <c r="A221" s="142"/>
      <c r="B221" s="142"/>
      <c r="C221" s="142"/>
      <c r="D221" s="143"/>
      <c r="E221" s="142"/>
      <c r="F221" s="143"/>
      <c r="G221" s="143"/>
      <c r="H221" s="143"/>
      <c r="I221" s="143"/>
      <c r="J221" s="143"/>
      <c r="K221" s="143"/>
      <c r="L221" s="143"/>
      <c r="M221" s="143"/>
      <c r="N221" s="143"/>
      <c r="O221" s="143"/>
      <c r="P221" s="143"/>
      <c r="Q221" s="143"/>
      <c r="R221" s="2" t="s">
        <v>12</v>
      </c>
      <c r="S221" s="2" t="s">
        <v>15</v>
      </c>
      <c r="T221" s="2" t="s">
        <v>15</v>
      </c>
      <c r="U221" s="2" t="s">
        <v>15</v>
      </c>
      <c r="V221" s="2" t="s">
        <v>15</v>
      </c>
      <c r="W221" s="2" t="s">
        <v>15</v>
      </c>
      <c r="X221" s="2" t="s">
        <v>15</v>
      </c>
    </row>
    <row r="222" spans="1:24" ht="75" x14ac:dyDescent="0.2">
      <c r="A222" s="142"/>
      <c r="B222" s="142"/>
      <c r="C222" s="142"/>
      <c r="D222" s="143"/>
      <c r="E222" s="142"/>
      <c r="F222" s="143"/>
      <c r="G222" s="143"/>
      <c r="H222" s="143"/>
      <c r="I222" s="143"/>
      <c r="J222" s="143"/>
      <c r="K222" s="143"/>
      <c r="L222" s="143"/>
      <c r="M222" s="143"/>
      <c r="N222" s="143"/>
      <c r="O222" s="143"/>
      <c r="P222" s="143"/>
      <c r="Q222" s="143"/>
      <c r="R222" s="2" t="s">
        <v>13</v>
      </c>
      <c r="S222" s="2" t="s">
        <v>15</v>
      </c>
      <c r="T222" s="2" t="s">
        <v>15</v>
      </c>
      <c r="U222" s="2" t="s">
        <v>15</v>
      </c>
      <c r="V222" s="2" t="s">
        <v>15</v>
      </c>
      <c r="W222" s="2" t="s">
        <v>15</v>
      </c>
      <c r="X222" s="2" t="s">
        <v>15</v>
      </c>
    </row>
    <row r="223" spans="1:24" ht="223.5" customHeight="1" x14ac:dyDescent="0.2">
      <c r="A223" s="142"/>
      <c r="B223" s="142"/>
      <c r="C223" s="142" t="s">
        <v>182</v>
      </c>
      <c r="D223" s="143"/>
      <c r="E223" s="142"/>
      <c r="F223" s="143"/>
      <c r="G223" s="143"/>
      <c r="H223" s="143"/>
      <c r="I223" s="143"/>
      <c r="J223" s="143"/>
      <c r="K223" s="143"/>
      <c r="L223" s="143"/>
      <c r="M223" s="143"/>
      <c r="N223" s="143"/>
      <c r="O223" s="143"/>
      <c r="P223" s="143"/>
      <c r="Q223" s="143"/>
      <c r="R223" s="2" t="s">
        <v>11</v>
      </c>
      <c r="S223" s="2" t="s">
        <v>15</v>
      </c>
      <c r="T223" s="2" t="s">
        <v>15</v>
      </c>
      <c r="U223" s="2" t="s">
        <v>15</v>
      </c>
      <c r="V223" s="2" t="s">
        <v>15</v>
      </c>
      <c r="W223" s="2" t="s">
        <v>15</v>
      </c>
      <c r="X223" s="2" t="s">
        <v>15</v>
      </c>
    </row>
    <row r="224" spans="1:24" ht="60" x14ac:dyDescent="0.2">
      <c r="A224" s="142"/>
      <c r="B224" s="142"/>
      <c r="C224" s="142"/>
      <c r="D224" s="143"/>
      <c r="E224" s="142"/>
      <c r="F224" s="143"/>
      <c r="G224" s="143"/>
      <c r="H224" s="143"/>
      <c r="I224" s="143"/>
      <c r="J224" s="143"/>
      <c r="K224" s="143"/>
      <c r="L224" s="143"/>
      <c r="M224" s="143"/>
      <c r="N224" s="143"/>
      <c r="O224" s="143"/>
      <c r="P224" s="143"/>
      <c r="Q224" s="143"/>
      <c r="R224" s="2" t="s">
        <v>12</v>
      </c>
      <c r="S224" s="2" t="s">
        <v>15</v>
      </c>
      <c r="T224" s="2" t="s">
        <v>15</v>
      </c>
      <c r="U224" s="2" t="s">
        <v>15</v>
      </c>
      <c r="V224" s="2" t="s">
        <v>15</v>
      </c>
      <c r="W224" s="2" t="s">
        <v>15</v>
      </c>
      <c r="X224" s="2" t="s">
        <v>15</v>
      </c>
    </row>
    <row r="225" spans="1:24" ht="75" x14ac:dyDescent="0.2">
      <c r="A225" s="142"/>
      <c r="B225" s="142"/>
      <c r="C225" s="142"/>
      <c r="D225" s="143"/>
      <c r="E225" s="142"/>
      <c r="F225" s="143"/>
      <c r="G225" s="143"/>
      <c r="H225" s="143"/>
      <c r="I225" s="143"/>
      <c r="J225" s="143"/>
      <c r="K225" s="143"/>
      <c r="L225" s="143"/>
      <c r="M225" s="143"/>
      <c r="N225" s="143"/>
      <c r="O225" s="143"/>
      <c r="P225" s="143"/>
      <c r="Q225" s="143"/>
      <c r="R225" s="2" t="s">
        <v>13</v>
      </c>
      <c r="S225" s="2" t="s">
        <v>15</v>
      </c>
      <c r="T225" s="2" t="s">
        <v>15</v>
      </c>
      <c r="U225" s="2" t="s">
        <v>15</v>
      </c>
      <c r="V225" s="2" t="s">
        <v>15</v>
      </c>
      <c r="W225" s="2" t="s">
        <v>15</v>
      </c>
      <c r="X225" s="2" t="s">
        <v>15</v>
      </c>
    </row>
    <row r="226" spans="1:24" ht="223.5" customHeight="1" x14ac:dyDescent="0.2">
      <c r="A226" s="142"/>
      <c r="B226" s="142"/>
      <c r="C226" s="142" t="s">
        <v>183</v>
      </c>
      <c r="D226" s="143"/>
      <c r="E226" s="142"/>
      <c r="F226" s="143"/>
      <c r="G226" s="143"/>
      <c r="H226" s="143"/>
      <c r="I226" s="143"/>
      <c r="J226" s="143"/>
      <c r="K226" s="143"/>
      <c r="L226" s="143"/>
      <c r="M226" s="143"/>
      <c r="N226" s="143"/>
      <c r="O226" s="143"/>
      <c r="P226" s="143"/>
      <c r="Q226" s="143"/>
      <c r="R226" s="2" t="s">
        <v>11</v>
      </c>
      <c r="S226" s="2" t="s">
        <v>15</v>
      </c>
      <c r="T226" s="2" t="s">
        <v>15</v>
      </c>
      <c r="U226" s="2" t="s">
        <v>15</v>
      </c>
      <c r="V226" s="2" t="s">
        <v>15</v>
      </c>
      <c r="W226" s="2" t="s">
        <v>15</v>
      </c>
      <c r="X226" s="2" t="s">
        <v>15</v>
      </c>
    </row>
    <row r="227" spans="1:24" ht="60" x14ac:dyDescent="0.2">
      <c r="A227" s="142"/>
      <c r="B227" s="142"/>
      <c r="C227" s="142"/>
      <c r="D227" s="143"/>
      <c r="E227" s="142"/>
      <c r="F227" s="143"/>
      <c r="G227" s="143"/>
      <c r="H227" s="143"/>
      <c r="I227" s="143"/>
      <c r="J227" s="143"/>
      <c r="K227" s="143"/>
      <c r="L227" s="143"/>
      <c r="M227" s="143"/>
      <c r="N227" s="143"/>
      <c r="O227" s="143"/>
      <c r="P227" s="143"/>
      <c r="Q227" s="143"/>
      <c r="R227" s="2" t="s">
        <v>12</v>
      </c>
      <c r="S227" s="2" t="s">
        <v>15</v>
      </c>
      <c r="T227" s="2" t="s">
        <v>15</v>
      </c>
      <c r="U227" s="2" t="s">
        <v>15</v>
      </c>
      <c r="V227" s="2" t="s">
        <v>15</v>
      </c>
      <c r="W227" s="2" t="s">
        <v>15</v>
      </c>
      <c r="X227" s="2" t="s">
        <v>15</v>
      </c>
    </row>
    <row r="228" spans="1:24" ht="75" x14ac:dyDescent="0.2">
      <c r="A228" s="142"/>
      <c r="B228" s="142"/>
      <c r="C228" s="142"/>
      <c r="D228" s="143"/>
      <c r="E228" s="142"/>
      <c r="F228" s="143"/>
      <c r="G228" s="143"/>
      <c r="H228" s="143"/>
      <c r="I228" s="143"/>
      <c r="J228" s="143"/>
      <c r="K228" s="143"/>
      <c r="L228" s="143"/>
      <c r="M228" s="143"/>
      <c r="N228" s="143"/>
      <c r="O228" s="143"/>
      <c r="P228" s="143"/>
      <c r="Q228" s="143"/>
      <c r="R228" s="2" t="s">
        <v>13</v>
      </c>
      <c r="S228" s="2" t="s">
        <v>15</v>
      </c>
      <c r="T228" s="2" t="s">
        <v>15</v>
      </c>
      <c r="U228" s="2" t="s">
        <v>15</v>
      </c>
      <c r="V228" s="2" t="s">
        <v>15</v>
      </c>
      <c r="W228" s="2" t="s">
        <v>15</v>
      </c>
      <c r="X228" s="2" t="s">
        <v>15</v>
      </c>
    </row>
    <row r="229" spans="1:24" ht="298.5" customHeight="1" x14ac:dyDescent="0.2">
      <c r="A229" s="142"/>
      <c r="B229" s="142"/>
      <c r="C229" s="142" t="s">
        <v>184</v>
      </c>
      <c r="D229" s="143"/>
      <c r="E229" s="142"/>
      <c r="F229" s="143"/>
      <c r="G229" s="143"/>
      <c r="H229" s="143"/>
      <c r="I229" s="143"/>
      <c r="J229" s="143"/>
      <c r="K229" s="143"/>
      <c r="L229" s="143"/>
      <c r="M229" s="143"/>
      <c r="N229" s="143"/>
      <c r="O229" s="143"/>
      <c r="P229" s="143"/>
      <c r="Q229" s="143"/>
      <c r="R229" s="2" t="s">
        <v>11</v>
      </c>
      <c r="S229" s="2" t="s">
        <v>15</v>
      </c>
      <c r="T229" s="2" t="s">
        <v>15</v>
      </c>
      <c r="U229" s="2" t="s">
        <v>15</v>
      </c>
      <c r="V229" s="2" t="s">
        <v>15</v>
      </c>
      <c r="W229" s="2" t="s">
        <v>15</v>
      </c>
      <c r="X229" s="2" t="s">
        <v>15</v>
      </c>
    </row>
    <row r="230" spans="1:24" ht="60" x14ac:dyDescent="0.2">
      <c r="A230" s="142"/>
      <c r="B230" s="142"/>
      <c r="C230" s="142"/>
      <c r="D230" s="143"/>
      <c r="E230" s="142"/>
      <c r="F230" s="143"/>
      <c r="G230" s="143"/>
      <c r="H230" s="143"/>
      <c r="I230" s="143"/>
      <c r="J230" s="143"/>
      <c r="K230" s="143"/>
      <c r="L230" s="143"/>
      <c r="M230" s="143"/>
      <c r="N230" s="143"/>
      <c r="O230" s="143"/>
      <c r="P230" s="143"/>
      <c r="Q230" s="143"/>
      <c r="R230" s="2" t="s">
        <v>12</v>
      </c>
      <c r="S230" s="2" t="s">
        <v>15</v>
      </c>
      <c r="T230" s="2" t="s">
        <v>15</v>
      </c>
      <c r="U230" s="2" t="s">
        <v>15</v>
      </c>
      <c r="V230" s="2" t="s">
        <v>15</v>
      </c>
      <c r="W230" s="2" t="s">
        <v>15</v>
      </c>
      <c r="X230" s="2" t="s">
        <v>15</v>
      </c>
    </row>
    <row r="231" spans="1:24" ht="75" x14ac:dyDescent="0.2">
      <c r="A231" s="142"/>
      <c r="B231" s="142"/>
      <c r="C231" s="142"/>
      <c r="D231" s="143"/>
      <c r="E231" s="142"/>
      <c r="F231" s="143"/>
      <c r="G231" s="143"/>
      <c r="H231" s="143"/>
      <c r="I231" s="143"/>
      <c r="J231" s="143"/>
      <c r="K231" s="143"/>
      <c r="L231" s="143"/>
      <c r="M231" s="143"/>
      <c r="N231" s="143"/>
      <c r="O231" s="143"/>
      <c r="P231" s="143"/>
      <c r="Q231" s="143"/>
      <c r="R231" s="2" t="s">
        <v>13</v>
      </c>
      <c r="S231" s="2" t="s">
        <v>15</v>
      </c>
      <c r="T231" s="2" t="s">
        <v>15</v>
      </c>
      <c r="U231" s="2" t="s">
        <v>15</v>
      </c>
      <c r="V231" s="2" t="s">
        <v>15</v>
      </c>
      <c r="W231" s="2" t="s">
        <v>15</v>
      </c>
      <c r="X231" s="2" t="s">
        <v>15</v>
      </c>
    </row>
    <row r="232" spans="1:24" ht="163.5" customHeight="1" x14ac:dyDescent="0.2">
      <c r="A232" s="142"/>
      <c r="B232" s="142"/>
      <c r="C232" s="142" t="s">
        <v>185</v>
      </c>
      <c r="D232" s="143"/>
      <c r="E232" s="142" t="s">
        <v>17</v>
      </c>
      <c r="F232" s="143"/>
      <c r="G232" s="143"/>
      <c r="H232" s="143"/>
      <c r="I232" s="143"/>
      <c r="J232" s="143"/>
      <c r="K232" s="143"/>
      <c r="L232" s="143"/>
      <c r="M232" s="143"/>
      <c r="N232" s="143"/>
      <c r="O232" s="143"/>
      <c r="P232" s="143"/>
      <c r="Q232" s="143"/>
      <c r="R232" s="2" t="s">
        <v>11</v>
      </c>
      <c r="S232" s="2" t="s">
        <v>15</v>
      </c>
      <c r="T232" s="2" t="s">
        <v>15</v>
      </c>
      <c r="U232" s="2" t="s">
        <v>15</v>
      </c>
      <c r="V232" s="2" t="s">
        <v>15</v>
      </c>
      <c r="W232" s="2" t="s">
        <v>15</v>
      </c>
      <c r="X232" s="2" t="s">
        <v>15</v>
      </c>
    </row>
    <row r="233" spans="1:24" ht="60" x14ac:dyDescent="0.2">
      <c r="A233" s="142"/>
      <c r="B233" s="142"/>
      <c r="C233" s="142"/>
      <c r="D233" s="143"/>
      <c r="E233" s="142"/>
      <c r="F233" s="143"/>
      <c r="G233" s="143"/>
      <c r="H233" s="143"/>
      <c r="I233" s="143"/>
      <c r="J233" s="143"/>
      <c r="K233" s="143"/>
      <c r="L233" s="143"/>
      <c r="M233" s="143"/>
      <c r="N233" s="143"/>
      <c r="O233" s="143"/>
      <c r="P233" s="143"/>
      <c r="Q233" s="143"/>
      <c r="R233" s="2" t="s">
        <v>12</v>
      </c>
      <c r="S233" s="2" t="s">
        <v>15</v>
      </c>
      <c r="T233" s="2" t="s">
        <v>15</v>
      </c>
      <c r="U233" s="2" t="s">
        <v>15</v>
      </c>
      <c r="V233" s="2" t="s">
        <v>15</v>
      </c>
      <c r="W233" s="2" t="s">
        <v>15</v>
      </c>
      <c r="X233" s="2" t="s">
        <v>15</v>
      </c>
    </row>
    <row r="234" spans="1:24" ht="75" x14ac:dyDescent="0.2">
      <c r="A234" s="142"/>
      <c r="B234" s="142"/>
      <c r="C234" s="142"/>
      <c r="D234" s="143"/>
      <c r="E234" s="142"/>
      <c r="F234" s="143"/>
      <c r="G234" s="143"/>
      <c r="H234" s="143"/>
      <c r="I234" s="143"/>
      <c r="J234" s="143"/>
      <c r="K234" s="143"/>
      <c r="L234" s="143"/>
      <c r="M234" s="143"/>
      <c r="N234" s="143"/>
      <c r="O234" s="143"/>
      <c r="P234" s="143"/>
      <c r="Q234" s="143"/>
      <c r="R234" s="2" t="s">
        <v>13</v>
      </c>
      <c r="S234" s="2" t="s">
        <v>15</v>
      </c>
      <c r="T234" s="2" t="s">
        <v>15</v>
      </c>
      <c r="U234" s="2" t="s">
        <v>15</v>
      </c>
      <c r="V234" s="2" t="s">
        <v>15</v>
      </c>
      <c r="W234" s="2" t="s">
        <v>15</v>
      </c>
      <c r="X234" s="2" t="s">
        <v>15</v>
      </c>
    </row>
    <row r="235" spans="1:24" ht="178.5" customHeight="1" x14ac:dyDescent="0.2">
      <c r="A235" s="142"/>
      <c r="B235" s="142"/>
      <c r="C235" s="142" t="s">
        <v>186</v>
      </c>
      <c r="D235" s="143"/>
      <c r="E235" s="142"/>
      <c r="F235" s="143"/>
      <c r="G235" s="143"/>
      <c r="H235" s="143"/>
      <c r="I235" s="143"/>
      <c r="J235" s="143"/>
      <c r="K235" s="143"/>
      <c r="L235" s="143"/>
      <c r="M235" s="143"/>
      <c r="N235" s="143"/>
      <c r="O235" s="143"/>
      <c r="P235" s="143"/>
      <c r="Q235" s="143"/>
      <c r="R235" s="2" t="s">
        <v>11</v>
      </c>
      <c r="S235" s="2" t="s">
        <v>15</v>
      </c>
      <c r="T235" s="2" t="s">
        <v>15</v>
      </c>
      <c r="U235" s="2" t="s">
        <v>15</v>
      </c>
      <c r="V235" s="2" t="s">
        <v>15</v>
      </c>
      <c r="W235" s="2" t="s">
        <v>15</v>
      </c>
      <c r="X235" s="2" t="s">
        <v>15</v>
      </c>
    </row>
    <row r="236" spans="1:24" ht="60" x14ac:dyDescent="0.2">
      <c r="A236" s="142"/>
      <c r="B236" s="142"/>
      <c r="C236" s="142"/>
      <c r="D236" s="143"/>
      <c r="E236" s="142"/>
      <c r="F236" s="143"/>
      <c r="G236" s="143"/>
      <c r="H236" s="143"/>
      <c r="I236" s="143"/>
      <c r="J236" s="143"/>
      <c r="K236" s="143"/>
      <c r="L236" s="143"/>
      <c r="M236" s="143"/>
      <c r="N236" s="143"/>
      <c r="O236" s="143"/>
      <c r="P236" s="143"/>
      <c r="Q236" s="143"/>
      <c r="R236" s="2" t="s">
        <v>12</v>
      </c>
      <c r="S236" s="2" t="s">
        <v>15</v>
      </c>
      <c r="T236" s="2" t="s">
        <v>15</v>
      </c>
      <c r="U236" s="2" t="s">
        <v>15</v>
      </c>
      <c r="V236" s="2" t="s">
        <v>15</v>
      </c>
      <c r="W236" s="2" t="s">
        <v>15</v>
      </c>
      <c r="X236" s="2" t="s">
        <v>15</v>
      </c>
    </row>
    <row r="237" spans="1:24" ht="75" x14ac:dyDescent="0.2">
      <c r="A237" s="142"/>
      <c r="B237" s="142"/>
      <c r="C237" s="142"/>
      <c r="D237" s="143"/>
      <c r="E237" s="142"/>
      <c r="F237" s="143"/>
      <c r="G237" s="143"/>
      <c r="H237" s="143"/>
      <c r="I237" s="143"/>
      <c r="J237" s="143"/>
      <c r="K237" s="143"/>
      <c r="L237" s="143"/>
      <c r="M237" s="143"/>
      <c r="N237" s="143"/>
      <c r="O237" s="143"/>
      <c r="P237" s="143"/>
      <c r="Q237" s="143"/>
      <c r="R237" s="2" t="s">
        <v>13</v>
      </c>
      <c r="S237" s="2" t="s">
        <v>15</v>
      </c>
      <c r="T237" s="2" t="s">
        <v>15</v>
      </c>
      <c r="U237" s="2" t="s">
        <v>15</v>
      </c>
      <c r="V237" s="2" t="s">
        <v>15</v>
      </c>
      <c r="W237" s="2" t="s">
        <v>15</v>
      </c>
      <c r="X237" s="2" t="s">
        <v>15</v>
      </c>
    </row>
    <row r="238" spans="1:24" ht="15" x14ac:dyDescent="0.2">
      <c r="A238" s="142" t="s">
        <v>187</v>
      </c>
      <c r="B238" s="142"/>
      <c r="C238" s="142"/>
      <c r="D238" s="142"/>
      <c r="E238" s="142"/>
      <c r="F238" s="142"/>
      <c r="G238" s="142"/>
      <c r="H238" s="142"/>
      <c r="I238" s="142"/>
      <c r="J238" s="142"/>
      <c r="K238" s="142"/>
      <c r="L238" s="142"/>
      <c r="M238" s="142"/>
      <c r="N238" s="142"/>
      <c r="O238" s="142"/>
      <c r="P238" s="142"/>
      <c r="Q238" s="142"/>
      <c r="R238" s="142"/>
      <c r="S238" s="142"/>
      <c r="T238" s="142"/>
      <c r="U238" s="142"/>
      <c r="V238" s="142"/>
      <c r="W238" s="142"/>
      <c r="X238" s="142"/>
    </row>
    <row r="239" spans="1:24" ht="409.6" customHeight="1" x14ac:dyDescent="0.2">
      <c r="A239" s="142" t="s">
        <v>188</v>
      </c>
      <c r="B239" s="142" t="s">
        <v>189</v>
      </c>
      <c r="C239" s="142" t="s">
        <v>43</v>
      </c>
      <c r="D239" s="142"/>
      <c r="E239" s="142"/>
      <c r="F239" s="142"/>
      <c r="G239" s="142"/>
      <c r="H239" s="142"/>
      <c r="I239" s="142"/>
      <c r="J239" s="142"/>
      <c r="K239" s="142"/>
      <c r="L239" s="142"/>
      <c r="M239" s="142"/>
      <c r="N239" s="142"/>
      <c r="O239" s="142"/>
      <c r="P239" s="142"/>
      <c r="Q239" s="142"/>
      <c r="R239" s="2" t="s">
        <v>11</v>
      </c>
      <c r="S239" s="2">
        <v>418798</v>
      </c>
      <c r="T239" s="2">
        <v>90503.9</v>
      </c>
      <c r="U239" s="2">
        <v>118999</v>
      </c>
      <c r="V239" s="2">
        <v>122016.3</v>
      </c>
      <c r="W239" s="2">
        <v>177782.7</v>
      </c>
      <c r="X239" s="2" t="s">
        <v>15</v>
      </c>
    </row>
    <row r="240" spans="1:24" ht="60" x14ac:dyDescent="0.2">
      <c r="A240" s="142"/>
      <c r="B240" s="142"/>
      <c r="C240" s="142"/>
      <c r="D240" s="142"/>
      <c r="E240" s="142"/>
      <c r="F240" s="142"/>
      <c r="G240" s="142"/>
      <c r="H240" s="142"/>
      <c r="I240" s="142"/>
      <c r="J240" s="142"/>
      <c r="K240" s="142"/>
      <c r="L240" s="142"/>
      <c r="M240" s="142"/>
      <c r="N240" s="142"/>
      <c r="O240" s="142"/>
      <c r="P240" s="142"/>
      <c r="Q240" s="142"/>
      <c r="R240" s="2" t="s">
        <v>12</v>
      </c>
      <c r="S240" s="2">
        <v>410422</v>
      </c>
      <c r="T240" s="2">
        <v>88693.8</v>
      </c>
      <c r="U240" s="2">
        <v>116619</v>
      </c>
      <c r="V240" s="2">
        <v>119576</v>
      </c>
      <c r="W240" s="2">
        <v>174227</v>
      </c>
      <c r="X240" s="2" t="s">
        <v>15</v>
      </c>
    </row>
    <row r="241" spans="1:24" ht="75" x14ac:dyDescent="0.2">
      <c r="A241" s="142"/>
      <c r="B241" s="142"/>
      <c r="C241" s="142"/>
      <c r="D241" s="142"/>
      <c r="E241" s="142"/>
      <c r="F241" s="142"/>
      <c r="G241" s="142"/>
      <c r="H241" s="142"/>
      <c r="I241" s="142"/>
      <c r="J241" s="142"/>
      <c r="K241" s="142"/>
      <c r="L241" s="142"/>
      <c r="M241" s="142"/>
      <c r="N241" s="142"/>
      <c r="O241" s="142"/>
      <c r="P241" s="142"/>
      <c r="Q241" s="142"/>
      <c r="R241" s="2" t="s">
        <v>13</v>
      </c>
      <c r="S241" s="2">
        <v>8376</v>
      </c>
      <c r="T241" s="2">
        <v>1810.1</v>
      </c>
      <c r="U241" s="2">
        <v>2380</v>
      </c>
      <c r="V241" s="2">
        <v>2440.3000000000002</v>
      </c>
      <c r="W241" s="2">
        <v>3555.7</v>
      </c>
      <c r="X241" s="2" t="s">
        <v>15</v>
      </c>
    </row>
    <row r="242" spans="1:24" ht="193.5" customHeight="1" x14ac:dyDescent="0.2">
      <c r="A242" s="142"/>
      <c r="B242" s="142"/>
      <c r="C242" s="142" t="s">
        <v>190</v>
      </c>
      <c r="D242" s="142" t="s">
        <v>16</v>
      </c>
      <c r="E242" s="142" t="s">
        <v>130</v>
      </c>
      <c r="F242" s="142" t="s">
        <v>191</v>
      </c>
      <c r="G242" s="142" t="s">
        <v>34</v>
      </c>
      <c r="H242" s="142">
        <v>15</v>
      </c>
      <c r="I242" s="142">
        <v>15</v>
      </c>
      <c r="J242" s="142">
        <v>34</v>
      </c>
      <c r="K242" s="143"/>
      <c r="L242" s="142">
        <v>47</v>
      </c>
      <c r="M242" s="143"/>
      <c r="N242" s="142">
        <v>66</v>
      </c>
      <c r="O242" s="143"/>
      <c r="P242" s="142">
        <v>0</v>
      </c>
      <c r="Q242" s="143"/>
      <c r="R242" s="2" t="s">
        <v>11</v>
      </c>
      <c r="S242" s="2">
        <v>418798</v>
      </c>
      <c r="T242" s="2">
        <v>90503.9</v>
      </c>
      <c r="U242" s="2">
        <v>118999</v>
      </c>
      <c r="V242" s="2">
        <v>122016.3</v>
      </c>
      <c r="W242" s="2">
        <v>177782.7</v>
      </c>
      <c r="X242" s="2" t="s">
        <v>15</v>
      </c>
    </row>
    <row r="243" spans="1:24" ht="60" x14ac:dyDescent="0.2">
      <c r="A243" s="142"/>
      <c r="B243" s="142"/>
      <c r="C243" s="142"/>
      <c r="D243" s="142"/>
      <c r="E243" s="142"/>
      <c r="F243" s="142"/>
      <c r="G243" s="142"/>
      <c r="H243" s="142"/>
      <c r="I243" s="142"/>
      <c r="J243" s="142"/>
      <c r="K243" s="143"/>
      <c r="L243" s="142"/>
      <c r="M243" s="143"/>
      <c r="N243" s="142"/>
      <c r="O243" s="143"/>
      <c r="P243" s="142"/>
      <c r="Q243" s="143"/>
      <c r="R243" s="2" t="s">
        <v>12</v>
      </c>
      <c r="S243" s="2">
        <v>410422</v>
      </c>
      <c r="T243" s="2">
        <v>88693.8</v>
      </c>
      <c r="U243" s="2">
        <v>116619</v>
      </c>
      <c r="V243" s="2">
        <v>119576</v>
      </c>
      <c r="W243" s="2">
        <v>174227</v>
      </c>
      <c r="X243" s="2" t="s">
        <v>15</v>
      </c>
    </row>
    <row r="244" spans="1:24" ht="75" x14ac:dyDescent="0.2">
      <c r="A244" s="142"/>
      <c r="B244" s="142"/>
      <c r="C244" s="142"/>
      <c r="D244" s="142"/>
      <c r="E244" s="142"/>
      <c r="F244" s="142"/>
      <c r="G244" s="142"/>
      <c r="H244" s="142"/>
      <c r="I244" s="142"/>
      <c r="J244" s="142"/>
      <c r="K244" s="143"/>
      <c r="L244" s="142"/>
      <c r="M244" s="143"/>
      <c r="N244" s="142"/>
      <c r="O244" s="143"/>
      <c r="P244" s="142"/>
      <c r="Q244" s="143"/>
      <c r="R244" s="2" t="s">
        <v>13</v>
      </c>
      <c r="S244" s="2">
        <v>8376</v>
      </c>
      <c r="T244" s="2">
        <v>1810.1</v>
      </c>
      <c r="U244" s="2">
        <v>2380</v>
      </c>
      <c r="V244" s="2">
        <v>2440.3000000000002</v>
      </c>
      <c r="W244" s="2">
        <v>3555.7</v>
      </c>
      <c r="X244" s="2" t="s">
        <v>15</v>
      </c>
    </row>
    <row r="245" spans="1:24" ht="409.6" customHeight="1" x14ac:dyDescent="0.2">
      <c r="A245" s="142"/>
      <c r="B245" s="142"/>
      <c r="C245" s="142" t="s">
        <v>192</v>
      </c>
      <c r="D245" s="142"/>
      <c r="E245" s="142"/>
      <c r="F245" s="142" t="s">
        <v>193</v>
      </c>
      <c r="G245" s="142" t="s">
        <v>34</v>
      </c>
      <c r="H245" s="142">
        <v>25</v>
      </c>
      <c r="I245" s="142">
        <v>25</v>
      </c>
      <c r="J245" s="142">
        <v>58</v>
      </c>
      <c r="K245" s="143"/>
      <c r="L245" s="142">
        <v>86</v>
      </c>
      <c r="M245" s="143"/>
      <c r="N245" s="142">
        <v>117</v>
      </c>
      <c r="O245" s="143"/>
      <c r="P245" s="142">
        <v>0</v>
      </c>
      <c r="Q245" s="143"/>
      <c r="R245" s="2" t="s">
        <v>11</v>
      </c>
      <c r="S245" s="2">
        <v>219607.2</v>
      </c>
      <c r="T245" s="2">
        <v>48308.7</v>
      </c>
      <c r="U245" s="2">
        <v>67050</v>
      </c>
      <c r="V245" s="2">
        <v>61351</v>
      </c>
      <c r="W245" s="2">
        <v>91206.2</v>
      </c>
      <c r="X245" s="2" t="s">
        <v>15</v>
      </c>
    </row>
    <row r="246" spans="1:24" ht="60" x14ac:dyDescent="0.2">
      <c r="A246" s="142"/>
      <c r="B246" s="142"/>
      <c r="C246" s="142"/>
      <c r="D246" s="142"/>
      <c r="E246" s="142"/>
      <c r="F246" s="142"/>
      <c r="G246" s="142"/>
      <c r="H246" s="142"/>
      <c r="I246" s="142"/>
      <c r="J246" s="142"/>
      <c r="K246" s="143"/>
      <c r="L246" s="142"/>
      <c r="M246" s="143"/>
      <c r="N246" s="142"/>
      <c r="O246" s="143"/>
      <c r="P246" s="142"/>
      <c r="Q246" s="143"/>
      <c r="R246" s="2" t="s">
        <v>12</v>
      </c>
      <c r="S246" s="2">
        <v>215215</v>
      </c>
      <c r="T246" s="2">
        <v>47342.5</v>
      </c>
      <c r="U246" s="2">
        <v>65709</v>
      </c>
      <c r="V246" s="2">
        <v>60124</v>
      </c>
      <c r="W246" s="2">
        <v>89382</v>
      </c>
      <c r="X246" s="2" t="s">
        <v>15</v>
      </c>
    </row>
    <row r="247" spans="1:24" ht="75" x14ac:dyDescent="0.2">
      <c r="A247" s="142"/>
      <c r="B247" s="142"/>
      <c r="C247" s="142"/>
      <c r="D247" s="142"/>
      <c r="E247" s="142"/>
      <c r="F247" s="142"/>
      <c r="G247" s="142"/>
      <c r="H247" s="142"/>
      <c r="I247" s="142"/>
      <c r="J247" s="142"/>
      <c r="K247" s="143"/>
      <c r="L247" s="142"/>
      <c r="M247" s="143"/>
      <c r="N247" s="142"/>
      <c r="O247" s="143"/>
      <c r="P247" s="142"/>
      <c r="Q247" s="143"/>
      <c r="R247" s="2" t="s">
        <v>13</v>
      </c>
      <c r="S247" s="2">
        <v>4392.2</v>
      </c>
      <c r="T247" s="2">
        <v>966.2</v>
      </c>
      <c r="U247" s="2">
        <v>1341</v>
      </c>
      <c r="V247" s="2">
        <v>1227</v>
      </c>
      <c r="W247" s="2">
        <v>1824.2</v>
      </c>
      <c r="X247" s="2" t="s">
        <v>15</v>
      </c>
    </row>
    <row r="248" spans="1:24" ht="409.6" customHeight="1" x14ac:dyDescent="0.2">
      <c r="A248" s="142"/>
      <c r="B248" s="142"/>
      <c r="C248" s="142" t="s">
        <v>194</v>
      </c>
      <c r="D248" s="142"/>
      <c r="E248" s="142"/>
      <c r="F248" s="142" t="s">
        <v>195</v>
      </c>
      <c r="G248" s="142" t="s">
        <v>34</v>
      </c>
      <c r="H248" s="142">
        <v>330</v>
      </c>
      <c r="I248" s="142">
        <v>330</v>
      </c>
      <c r="J248" s="142">
        <v>280</v>
      </c>
      <c r="K248" s="143"/>
      <c r="L248" s="142">
        <v>297</v>
      </c>
      <c r="M248" s="143"/>
      <c r="N248" s="142">
        <v>327</v>
      </c>
      <c r="O248" s="143"/>
      <c r="P248" s="142">
        <v>0</v>
      </c>
      <c r="Q248" s="143"/>
      <c r="R248" s="2" t="s">
        <v>11</v>
      </c>
      <c r="S248" s="2">
        <v>190007.2</v>
      </c>
      <c r="T248" s="2">
        <v>39134</v>
      </c>
      <c r="U248" s="2">
        <v>48887.8</v>
      </c>
      <c r="V248" s="2">
        <v>57604.1</v>
      </c>
      <c r="W248" s="2">
        <v>83515.3</v>
      </c>
      <c r="X248" s="2" t="s">
        <v>15</v>
      </c>
    </row>
    <row r="249" spans="1:24" ht="60" x14ac:dyDescent="0.2">
      <c r="A249" s="142"/>
      <c r="B249" s="142"/>
      <c r="C249" s="142"/>
      <c r="D249" s="142"/>
      <c r="E249" s="142"/>
      <c r="F249" s="142"/>
      <c r="G249" s="142"/>
      <c r="H249" s="142"/>
      <c r="I249" s="142"/>
      <c r="J249" s="142"/>
      <c r="K249" s="143"/>
      <c r="L249" s="142"/>
      <c r="M249" s="143"/>
      <c r="N249" s="142"/>
      <c r="O249" s="143"/>
      <c r="P249" s="142"/>
      <c r="Q249" s="143"/>
      <c r="R249" s="2" t="s">
        <v>12</v>
      </c>
      <c r="S249" s="2">
        <v>186207</v>
      </c>
      <c r="T249" s="2">
        <v>38351.300000000003</v>
      </c>
      <c r="U249" s="2">
        <v>47910</v>
      </c>
      <c r="V249" s="2">
        <v>56452</v>
      </c>
      <c r="W249" s="2">
        <v>81845</v>
      </c>
      <c r="X249" s="2" t="s">
        <v>15</v>
      </c>
    </row>
    <row r="250" spans="1:24" ht="75" x14ac:dyDescent="0.2">
      <c r="A250" s="142"/>
      <c r="B250" s="142"/>
      <c r="C250" s="142"/>
      <c r="D250" s="142"/>
      <c r="E250" s="142"/>
      <c r="F250" s="142"/>
      <c r="G250" s="142"/>
      <c r="H250" s="142"/>
      <c r="I250" s="142"/>
      <c r="J250" s="142"/>
      <c r="K250" s="143"/>
      <c r="L250" s="142"/>
      <c r="M250" s="143"/>
      <c r="N250" s="142"/>
      <c r="O250" s="143"/>
      <c r="P250" s="142"/>
      <c r="Q250" s="143"/>
      <c r="R250" s="2" t="s">
        <v>13</v>
      </c>
      <c r="S250" s="2">
        <v>3800.2</v>
      </c>
      <c r="T250" s="2">
        <v>782.7</v>
      </c>
      <c r="U250" s="2">
        <v>977.8</v>
      </c>
      <c r="V250" s="2">
        <v>1152.0999999999999</v>
      </c>
      <c r="W250" s="2">
        <v>1670.3</v>
      </c>
      <c r="X250" s="2" t="s">
        <v>15</v>
      </c>
    </row>
    <row r="251" spans="1:24" ht="208.5" customHeight="1" x14ac:dyDescent="0.2">
      <c r="A251" s="142"/>
      <c r="B251" s="142"/>
      <c r="C251" s="142" t="s">
        <v>196</v>
      </c>
      <c r="D251" s="142"/>
      <c r="E251" s="142"/>
      <c r="F251" s="143"/>
      <c r="G251" s="143"/>
      <c r="H251" s="143"/>
      <c r="I251" s="143"/>
      <c r="J251" s="143"/>
      <c r="K251" s="143"/>
      <c r="L251" s="143"/>
      <c r="M251" s="143"/>
      <c r="N251" s="143"/>
      <c r="O251" s="143"/>
      <c r="P251" s="143"/>
      <c r="Q251" s="143"/>
      <c r="R251" s="2" t="s">
        <v>11</v>
      </c>
      <c r="S251" s="2">
        <v>9183.6</v>
      </c>
      <c r="T251" s="2">
        <v>3061.2</v>
      </c>
      <c r="U251" s="2">
        <v>3061.2</v>
      </c>
      <c r="V251" s="2">
        <v>3061.2</v>
      </c>
      <c r="W251" s="2">
        <v>3061.2</v>
      </c>
      <c r="X251" s="2" t="s">
        <v>15</v>
      </c>
    </row>
    <row r="252" spans="1:24" ht="60" x14ac:dyDescent="0.2">
      <c r="A252" s="142"/>
      <c r="B252" s="142"/>
      <c r="C252" s="142"/>
      <c r="D252" s="142"/>
      <c r="E252" s="142"/>
      <c r="F252" s="143"/>
      <c r="G252" s="143"/>
      <c r="H252" s="143"/>
      <c r="I252" s="143"/>
      <c r="J252" s="143"/>
      <c r="K252" s="143"/>
      <c r="L252" s="143"/>
      <c r="M252" s="143"/>
      <c r="N252" s="143"/>
      <c r="O252" s="143"/>
      <c r="P252" s="143"/>
      <c r="Q252" s="143"/>
      <c r="R252" s="2" t="s">
        <v>12</v>
      </c>
      <c r="S252" s="2">
        <v>9000</v>
      </c>
      <c r="T252" s="2">
        <v>3000</v>
      </c>
      <c r="U252" s="2">
        <v>3000</v>
      </c>
      <c r="V252" s="2">
        <v>3000</v>
      </c>
      <c r="W252" s="2">
        <v>3000</v>
      </c>
      <c r="X252" s="2" t="s">
        <v>15</v>
      </c>
    </row>
    <row r="253" spans="1:24" ht="75" x14ac:dyDescent="0.2">
      <c r="A253" s="142"/>
      <c r="B253" s="142"/>
      <c r="C253" s="142"/>
      <c r="D253" s="142"/>
      <c r="E253" s="142"/>
      <c r="F253" s="143"/>
      <c r="G253" s="143"/>
      <c r="H253" s="143"/>
      <c r="I253" s="143"/>
      <c r="J253" s="143"/>
      <c r="K253" s="143"/>
      <c r="L253" s="143"/>
      <c r="M253" s="143"/>
      <c r="N253" s="143"/>
      <c r="O253" s="143"/>
      <c r="P253" s="143"/>
      <c r="Q253" s="143"/>
      <c r="R253" s="2" t="s">
        <v>13</v>
      </c>
      <c r="S253" s="2">
        <v>183.6</v>
      </c>
      <c r="T253" s="2">
        <v>61.2</v>
      </c>
      <c r="U253" s="2">
        <v>61.2</v>
      </c>
      <c r="V253" s="2">
        <v>61.2</v>
      </c>
      <c r="W253" s="2">
        <v>61.2</v>
      </c>
      <c r="X253" s="2" t="s">
        <v>15</v>
      </c>
    </row>
    <row r="254" spans="1:24" ht="15" x14ac:dyDescent="0.2">
      <c r="A254" s="142" t="s">
        <v>197</v>
      </c>
      <c r="B254" s="142"/>
      <c r="C254" s="142"/>
      <c r="D254" s="142"/>
      <c r="E254" s="142"/>
      <c r="F254" s="142"/>
      <c r="G254" s="142"/>
      <c r="H254" s="142"/>
      <c r="I254" s="142"/>
      <c r="J254" s="142"/>
      <c r="K254" s="142"/>
      <c r="L254" s="142"/>
      <c r="M254" s="142"/>
      <c r="N254" s="142"/>
      <c r="O254" s="142"/>
      <c r="P254" s="142"/>
      <c r="Q254" s="142"/>
      <c r="R254" s="142"/>
      <c r="S254" s="142"/>
      <c r="T254" s="142"/>
      <c r="U254" s="142"/>
      <c r="V254" s="142"/>
      <c r="W254" s="142"/>
      <c r="X254" s="142"/>
    </row>
    <row r="255" spans="1:24" ht="15" x14ac:dyDescent="0.2">
      <c r="A255" s="142" t="s">
        <v>198</v>
      </c>
      <c r="B255" s="142" t="s">
        <v>199</v>
      </c>
      <c r="C255" s="142" t="s">
        <v>43</v>
      </c>
      <c r="D255" s="142"/>
      <c r="E255" s="142"/>
      <c r="F255" s="142"/>
      <c r="G255" s="142"/>
      <c r="H255" s="142"/>
      <c r="I255" s="142"/>
      <c r="J255" s="142"/>
      <c r="K255" s="142"/>
      <c r="L255" s="142"/>
      <c r="M255" s="142"/>
      <c r="N255" s="142"/>
      <c r="O255" s="142"/>
      <c r="P255" s="142"/>
      <c r="Q255" s="142"/>
      <c r="R255" s="2" t="s">
        <v>11</v>
      </c>
      <c r="S255" s="2">
        <v>802111.2</v>
      </c>
      <c r="T255" s="2">
        <v>188468.4</v>
      </c>
      <c r="U255" s="2">
        <v>229377.4</v>
      </c>
      <c r="V255" s="2">
        <v>213929.5</v>
      </c>
      <c r="W255" s="2">
        <v>221826.4</v>
      </c>
      <c r="X255" s="2">
        <v>136977.9</v>
      </c>
    </row>
    <row r="256" spans="1:24" ht="60" x14ac:dyDescent="0.2">
      <c r="A256" s="142"/>
      <c r="B256" s="142"/>
      <c r="C256" s="142"/>
      <c r="D256" s="142"/>
      <c r="E256" s="142"/>
      <c r="F256" s="142"/>
      <c r="G256" s="142"/>
      <c r="H256" s="142"/>
      <c r="I256" s="142"/>
      <c r="J256" s="142"/>
      <c r="K256" s="142"/>
      <c r="L256" s="142"/>
      <c r="M256" s="142"/>
      <c r="N256" s="142"/>
      <c r="O256" s="142"/>
      <c r="P256" s="142"/>
      <c r="Q256" s="142"/>
      <c r="R256" s="2" t="s">
        <v>12</v>
      </c>
      <c r="S256" s="2">
        <v>59192.5</v>
      </c>
      <c r="T256" s="2" t="s">
        <v>15</v>
      </c>
      <c r="U256" s="2">
        <v>31742.400000000001</v>
      </c>
      <c r="V256" s="2">
        <v>13788.4</v>
      </c>
      <c r="W256" s="2">
        <v>13661.7</v>
      </c>
      <c r="X256" s="2" t="s">
        <v>15</v>
      </c>
    </row>
    <row r="257" spans="1:24" ht="75" x14ac:dyDescent="0.2">
      <c r="A257" s="142"/>
      <c r="B257" s="142"/>
      <c r="C257" s="142"/>
      <c r="D257" s="142"/>
      <c r="E257" s="142"/>
      <c r="F257" s="142"/>
      <c r="G257" s="142"/>
      <c r="H257" s="142"/>
      <c r="I257" s="142"/>
      <c r="J257" s="142"/>
      <c r="K257" s="142"/>
      <c r="L257" s="142"/>
      <c r="M257" s="142"/>
      <c r="N257" s="142"/>
      <c r="O257" s="142"/>
      <c r="P257" s="142"/>
      <c r="Q257" s="142"/>
      <c r="R257" s="2" t="s">
        <v>13</v>
      </c>
      <c r="S257" s="2">
        <v>728742.5</v>
      </c>
      <c r="T257" s="2">
        <v>188468.4</v>
      </c>
      <c r="U257" s="2">
        <v>193825</v>
      </c>
      <c r="V257" s="2">
        <v>196605.6</v>
      </c>
      <c r="W257" s="2">
        <v>205383.4</v>
      </c>
      <c r="X257" s="2">
        <v>132928.5</v>
      </c>
    </row>
    <row r="258" spans="1:24" ht="409.6" customHeight="1" x14ac:dyDescent="0.2">
      <c r="A258" s="142"/>
      <c r="B258" s="142"/>
      <c r="C258" s="142" t="s">
        <v>200</v>
      </c>
      <c r="D258" s="142" t="s">
        <v>16</v>
      </c>
      <c r="E258" s="142" t="s">
        <v>201</v>
      </c>
      <c r="F258" s="142" t="s">
        <v>202</v>
      </c>
      <c r="G258" s="142" t="s">
        <v>153</v>
      </c>
      <c r="H258" s="142">
        <v>0.4</v>
      </c>
      <c r="I258" s="142">
        <v>0.4</v>
      </c>
      <c r="J258" s="142">
        <v>0.4</v>
      </c>
      <c r="K258" s="143"/>
      <c r="L258" s="142">
        <v>0.4</v>
      </c>
      <c r="M258" s="143"/>
      <c r="N258" s="142">
        <v>0.4</v>
      </c>
      <c r="O258" s="143"/>
      <c r="P258" s="142">
        <v>0.4</v>
      </c>
      <c r="Q258" s="143"/>
      <c r="R258" s="2" t="s">
        <v>11</v>
      </c>
      <c r="S258" s="2">
        <v>75072.399999999994</v>
      </c>
      <c r="T258" s="2">
        <v>20051.099999999999</v>
      </c>
      <c r="U258" s="2">
        <v>18855.7</v>
      </c>
      <c r="V258" s="2">
        <v>18891.900000000001</v>
      </c>
      <c r="W258" s="2">
        <v>18934.7</v>
      </c>
      <c r="X258" s="2">
        <v>18390.099999999999</v>
      </c>
    </row>
    <row r="259" spans="1:24" ht="60" x14ac:dyDescent="0.2">
      <c r="A259" s="142"/>
      <c r="B259" s="142"/>
      <c r="C259" s="142"/>
      <c r="D259" s="142"/>
      <c r="E259" s="142"/>
      <c r="F259" s="142"/>
      <c r="G259" s="142"/>
      <c r="H259" s="142"/>
      <c r="I259" s="142"/>
      <c r="J259" s="142"/>
      <c r="K259" s="143"/>
      <c r="L259" s="142"/>
      <c r="M259" s="143"/>
      <c r="N259" s="142"/>
      <c r="O259" s="143"/>
      <c r="P259" s="142"/>
      <c r="Q259" s="143"/>
      <c r="R259" s="2" t="s">
        <v>12</v>
      </c>
      <c r="S259" s="2" t="s">
        <v>15</v>
      </c>
      <c r="T259" s="2" t="s">
        <v>15</v>
      </c>
      <c r="U259" s="2" t="s">
        <v>15</v>
      </c>
      <c r="V259" s="2" t="s">
        <v>15</v>
      </c>
      <c r="W259" s="2" t="s">
        <v>15</v>
      </c>
      <c r="X259" s="2" t="s">
        <v>15</v>
      </c>
    </row>
    <row r="260" spans="1:24" ht="75" x14ac:dyDescent="0.2">
      <c r="A260" s="142"/>
      <c r="B260" s="142"/>
      <c r="C260" s="2" t="s">
        <v>203</v>
      </c>
      <c r="D260" s="142"/>
      <c r="E260" s="142"/>
      <c r="F260" s="143"/>
      <c r="G260" s="143"/>
      <c r="H260" s="143"/>
      <c r="I260" s="143"/>
      <c r="J260" s="143"/>
      <c r="K260" s="143"/>
      <c r="L260" s="143"/>
      <c r="M260" s="143"/>
      <c r="N260" s="143"/>
      <c r="O260" s="143"/>
      <c r="P260" s="143"/>
      <c r="Q260" s="143"/>
      <c r="R260" s="2" t="s">
        <v>13</v>
      </c>
      <c r="S260" s="2">
        <v>75072.399999999994</v>
      </c>
      <c r="T260" s="2">
        <v>20051.099999999999</v>
      </c>
      <c r="U260" s="2">
        <v>18855.7</v>
      </c>
      <c r="V260" s="2">
        <v>18891.900000000001</v>
      </c>
      <c r="W260" s="2">
        <v>18934.7</v>
      </c>
      <c r="X260" s="2">
        <v>18390.099999999999</v>
      </c>
    </row>
    <row r="261" spans="1:24" ht="73.5" customHeight="1" x14ac:dyDescent="0.2">
      <c r="A261" s="142"/>
      <c r="B261" s="142"/>
      <c r="C261" s="142" t="s">
        <v>204</v>
      </c>
      <c r="D261" s="142" t="s">
        <v>16</v>
      </c>
      <c r="E261" s="142" t="s">
        <v>201</v>
      </c>
      <c r="F261" s="143"/>
      <c r="G261" s="143"/>
      <c r="H261" s="143"/>
      <c r="I261" s="143"/>
      <c r="J261" s="143"/>
      <c r="K261" s="143"/>
      <c r="L261" s="143"/>
      <c r="M261" s="143"/>
      <c r="N261" s="143"/>
      <c r="O261" s="143"/>
      <c r="P261" s="143"/>
      <c r="Q261" s="143"/>
      <c r="R261" s="2" t="s">
        <v>11</v>
      </c>
      <c r="S261" s="2">
        <v>52953.7</v>
      </c>
      <c r="T261" s="2">
        <v>11379.6</v>
      </c>
      <c r="U261" s="2">
        <v>8181.9</v>
      </c>
      <c r="V261" s="2">
        <v>12315.9</v>
      </c>
      <c r="W261" s="2">
        <v>12936.2</v>
      </c>
      <c r="X261" s="2">
        <v>19519.7</v>
      </c>
    </row>
    <row r="262" spans="1:24" ht="60" x14ac:dyDescent="0.2">
      <c r="A262" s="142"/>
      <c r="B262" s="142"/>
      <c r="C262" s="142"/>
      <c r="D262" s="142"/>
      <c r="E262" s="142"/>
      <c r="F262" s="143"/>
      <c r="G262" s="143"/>
      <c r="H262" s="143"/>
      <c r="I262" s="143"/>
      <c r="J262" s="143"/>
      <c r="K262" s="143"/>
      <c r="L262" s="143"/>
      <c r="M262" s="143"/>
      <c r="N262" s="143"/>
      <c r="O262" s="143"/>
      <c r="P262" s="143"/>
      <c r="Q262" s="143"/>
      <c r="R262" s="2" t="s">
        <v>12</v>
      </c>
      <c r="S262" s="2" t="s">
        <v>15</v>
      </c>
      <c r="T262" s="2" t="s">
        <v>15</v>
      </c>
      <c r="U262" s="2" t="s">
        <v>15</v>
      </c>
      <c r="V262" s="2" t="s">
        <v>15</v>
      </c>
      <c r="W262" s="2" t="s">
        <v>15</v>
      </c>
      <c r="X262" s="2" t="s">
        <v>15</v>
      </c>
    </row>
    <row r="263" spans="1:24" ht="75" x14ac:dyDescent="0.2">
      <c r="A263" s="142"/>
      <c r="B263" s="142"/>
      <c r="C263" s="142"/>
      <c r="D263" s="142"/>
      <c r="E263" s="142"/>
      <c r="F263" s="143"/>
      <c r="G263" s="143"/>
      <c r="H263" s="143"/>
      <c r="I263" s="143"/>
      <c r="J263" s="143"/>
      <c r="K263" s="143"/>
      <c r="L263" s="143"/>
      <c r="M263" s="143"/>
      <c r="N263" s="143"/>
      <c r="O263" s="143"/>
      <c r="P263" s="143"/>
      <c r="Q263" s="143"/>
      <c r="R263" s="2" t="s">
        <v>13</v>
      </c>
      <c r="S263" s="2">
        <v>52493.7</v>
      </c>
      <c r="T263" s="2">
        <v>11379.6</v>
      </c>
      <c r="U263" s="2">
        <v>8081.9</v>
      </c>
      <c r="V263" s="2">
        <v>12205.9</v>
      </c>
      <c r="W263" s="2">
        <v>12816.2</v>
      </c>
      <c r="X263" s="2">
        <v>19389.7</v>
      </c>
    </row>
    <row r="264" spans="1:24" ht="15" x14ac:dyDescent="0.2">
      <c r="A264" s="142"/>
      <c r="B264" s="142"/>
      <c r="C264" s="142" t="s">
        <v>205</v>
      </c>
      <c r="D264" s="142"/>
      <c r="E264" s="142"/>
      <c r="F264" s="142" t="s">
        <v>206</v>
      </c>
      <c r="G264" s="142" t="s">
        <v>207</v>
      </c>
      <c r="H264" s="142">
        <v>4</v>
      </c>
      <c r="I264" s="142">
        <v>4</v>
      </c>
      <c r="J264" s="142">
        <v>1</v>
      </c>
      <c r="K264" s="143"/>
      <c r="L264" s="142">
        <v>1</v>
      </c>
      <c r="M264" s="143"/>
      <c r="N264" s="142">
        <v>1</v>
      </c>
      <c r="O264" s="143"/>
      <c r="P264" s="142">
        <v>1</v>
      </c>
      <c r="Q264" s="143"/>
      <c r="R264" s="2" t="s">
        <v>11</v>
      </c>
      <c r="S264" s="2">
        <v>52953.7</v>
      </c>
      <c r="T264" s="2">
        <v>11379.6</v>
      </c>
      <c r="U264" s="2">
        <v>8181.9</v>
      </c>
      <c r="V264" s="2">
        <v>12315.9</v>
      </c>
      <c r="W264" s="2">
        <v>12936.2</v>
      </c>
      <c r="X264" s="2">
        <v>19519.7</v>
      </c>
    </row>
    <row r="265" spans="1:24" ht="60" x14ac:dyDescent="0.2">
      <c r="A265" s="142"/>
      <c r="B265" s="142"/>
      <c r="C265" s="142"/>
      <c r="D265" s="142"/>
      <c r="E265" s="142"/>
      <c r="F265" s="142"/>
      <c r="G265" s="142"/>
      <c r="H265" s="142"/>
      <c r="I265" s="142"/>
      <c r="J265" s="142"/>
      <c r="K265" s="143"/>
      <c r="L265" s="142"/>
      <c r="M265" s="143"/>
      <c r="N265" s="142"/>
      <c r="O265" s="143"/>
      <c r="P265" s="142"/>
      <c r="Q265" s="143"/>
      <c r="R265" s="2" t="s">
        <v>12</v>
      </c>
      <c r="S265" s="2" t="s">
        <v>15</v>
      </c>
      <c r="T265" s="2" t="s">
        <v>15</v>
      </c>
      <c r="U265" s="2" t="s">
        <v>15</v>
      </c>
      <c r="V265" s="2" t="s">
        <v>15</v>
      </c>
      <c r="W265" s="2" t="s">
        <v>15</v>
      </c>
      <c r="X265" s="2" t="s">
        <v>15</v>
      </c>
    </row>
    <row r="266" spans="1:24" ht="75" x14ac:dyDescent="0.2">
      <c r="A266" s="142"/>
      <c r="B266" s="142"/>
      <c r="C266" s="142"/>
      <c r="D266" s="142"/>
      <c r="E266" s="142"/>
      <c r="F266" s="142"/>
      <c r="G266" s="142"/>
      <c r="H266" s="142"/>
      <c r="I266" s="142"/>
      <c r="J266" s="142"/>
      <c r="K266" s="143"/>
      <c r="L266" s="142"/>
      <c r="M266" s="143"/>
      <c r="N266" s="142"/>
      <c r="O266" s="143"/>
      <c r="P266" s="142"/>
      <c r="Q266" s="143"/>
      <c r="R266" s="2" t="s">
        <v>13</v>
      </c>
      <c r="S266" s="2">
        <v>52493.7</v>
      </c>
      <c r="T266" s="2">
        <v>11379.6</v>
      </c>
      <c r="U266" s="2">
        <v>8081.9</v>
      </c>
      <c r="V266" s="2">
        <v>12205.9</v>
      </c>
      <c r="W266" s="2">
        <v>12816.2</v>
      </c>
      <c r="X266" s="2">
        <v>19389.7</v>
      </c>
    </row>
    <row r="267" spans="1:24" ht="75" x14ac:dyDescent="0.2">
      <c r="A267" s="142"/>
      <c r="B267" s="142"/>
      <c r="C267" s="142"/>
      <c r="D267" s="142"/>
      <c r="E267" s="142"/>
      <c r="F267" s="142"/>
      <c r="G267" s="142"/>
      <c r="H267" s="142"/>
      <c r="I267" s="142"/>
      <c r="J267" s="142"/>
      <c r="K267" s="143"/>
      <c r="L267" s="142"/>
      <c r="M267" s="143"/>
      <c r="N267" s="142"/>
      <c r="O267" s="143"/>
      <c r="P267" s="142"/>
      <c r="Q267" s="143"/>
      <c r="R267" s="2" t="s">
        <v>14</v>
      </c>
      <c r="S267" s="2">
        <v>460</v>
      </c>
      <c r="T267" s="2" t="s">
        <v>15</v>
      </c>
      <c r="U267" s="2">
        <v>100</v>
      </c>
      <c r="V267" s="2">
        <v>110</v>
      </c>
      <c r="W267" s="2">
        <v>120</v>
      </c>
      <c r="X267" s="2">
        <v>130</v>
      </c>
    </row>
    <row r="268" spans="1:24" ht="208.5" customHeight="1" x14ac:dyDescent="0.2">
      <c r="A268" s="142"/>
      <c r="B268" s="142"/>
      <c r="C268" s="142" t="s">
        <v>208</v>
      </c>
      <c r="D268" s="142" t="s">
        <v>209</v>
      </c>
      <c r="E268" s="142" t="s">
        <v>201</v>
      </c>
      <c r="F268" s="143"/>
      <c r="G268" s="143"/>
      <c r="H268" s="143"/>
      <c r="I268" s="143"/>
      <c r="J268" s="143"/>
      <c r="K268" s="143"/>
      <c r="L268" s="143"/>
      <c r="M268" s="143"/>
      <c r="N268" s="143"/>
      <c r="O268" s="143"/>
      <c r="P268" s="143"/>
      <c r="Q268" s="143"/>
      <c r="R268" s="2" t="s">
        <v>11</v>
      </c>
      <c r="S268" s="2">
        <v>547902</v>
      </c>
      <c r="T268" s="2">
        <v>157037.70000000001</v>
      </c>
      <c r="U268" s="2">
        <v>151906.1</v>
      </c>
      <c r="V268" s="2">
        <v>151906.1</v>
      </c>
      <c r="W268" s="2">
        <v>151906.1</v>
      </c>
      <c r="X268" s="2">
        <v>92183.7</v>
      </c>
    </row>
    <row r="269" spans="1:24" ht="60" x14ac:dyDescent="0.2">
      <c r="A269" s="142"/>
      <c r="B269" s="142"/>
      <c r="C269" s="142"/>
      <c r="D269" s="142"/>
      <c r="E269" s="142"/>
      <c r="F269" s="143"/>
      <c r="G269" s="143"/>
      <c r="H269" s="143"/>
      <c r="I269" s="143"/>
      <c r="J269" s="143"/>
      <c r="K269" s="143"/>
      <c r="L269" s="143"/>
      <c r="M269" s="143"/>
      <c r="N269" s="143"/>
      <c r="O269" s="143"/>
      <c r="P269" s="143"/>
      <c r="Q269" s="143"/>
      <c r="R269" s="2" t="s">
        <v>12</v>
      </c>
      <c r="S269" s="2" t="s">
        <v>15</v>
      </c>
      <c r="T269" s="1"/>
      <c r="U269" s="2" t="s">
        <v>15</v>
      </c>
      <c r="V269" s="2" t="s">
        <v>15</v>
      </c>
      <c r="W269" s="2" t="s">
        <v>15</v>
      </c>
      <c r="X269" s="2" t="s">
        <v>15</v>
      </c>
    </row>
    <row r="270" spans="1:24" ht="75" x14ac:dyDescent="0.2">
      <c r="A270" s="142"/>
      <c r="B270" s="142"/>
      <c r="C270" s="142"/>
      <c r="D270" s="142"/>
      <c r="E270" s="142"/>
      <c r="F270" s="143"/>
      <c r="G270" s="143"/>
      <c r="H270" s="143"/>
      <c r="I270" s="143"/>
      <c r="J270" s="143"/>
      <c r="K270" s="143"/>
      <c r="L270" s="143"/>
      <c r="M270" s="143"/>
      <c r="N270" s="143"/>
      <c r="O270" s="143"/>
      <c r="P270" s="143"/>
      <c r="Q270" s="143"/>
      <c r="R270" s="2" t="s">
        <v>13</v>
      </c>
      <c r="S270" s="2">
        <v>547902</v>
      </c>
      <c r="T270" s="2">
        <v>157037.70000000001</v>
      </c>
      <c r="U270" s="2">
        <v>151906.1</v>
      </c>
      <c r="V270" s="2">
        <v>151906.1</v>
      </c>
      <c r="W270" s="2">
        <v>151906.1</v>
      </c>
      <c r="X270" s="2">
        <v>92183.7</v>
      </c>
    </row>
    <row r="271" spans="1:24" ht="118.5" customHeight="1" x14ac:dyDescent="0.2">
      <c r="A271" s="142"/>
      <c r="B271" s="142"/>
      <c r="C271" s="142" t="s">
        <v>210</v>
      </c>
      <c r="D271" s="142"/>
      <c r="E271" s="142"/>
      <c r="F271" s="142" t="s">
        <v>211</v>
      </c>
      <c r="G271" s="142" t="s">
        <v>153</v>
      </c>
      <c r="H271" s="142">
        <v>100</v>
      </c>
      <c r="I271" s="142">
        <v>100</v>
      </c>
      <c r="J271" s="142">
        <v>100</v>
      </c>
      <c r="K271" s="143"/>
      <c r="L271" s="142">
        <v>100</v>
      </c>
      <c r="M271" s="143"/>
      <c r="N271" s="142">
        <v>100</v>
      </c>
      <c r="O271" s="143"/>
      <c r="P271" s="142">
        <v>1000</v>
      </c>
      <c r="Q271" s="143"/>
      <c r="R271" s="2" t="s">
        <v>11</v>
      </c>
      <c r="S271" s="2">
        <v>512323.5</v>
      </c>
      <c r="T271" s="2">
        <v>145319</v>
      </c>
      <c r="U271" s="2">
        <v>140494.29999999999</v>
      </c>
      <c r="V271" s="2">
        <v>140494.29999999999</v>
      </c>
      <c r="W271" s="2">
        <v>140494.29999999999</v>
      </c>
      <c r="X271" s="2">
        <v>90840.6</v>
      </c>
    </row>
    <row r="272" spans="1:24" ht="60" x14ac:dyDescent="0.2">
      <c r="A272" s="142"/>
      <c r="B272" s="142"/>
      <c r="C272" s="142"/>
      <c r="D272" s="142"/>
      <c r="E272" s="142"/>
      <c r="F272" s="142"/>
      <c r="G272" s="142"/>
      <c r="H272" s="142"/>
      <c r="I272" s="142"/>
      <c r="J272" s="142"/>
      <c r="K272" s="143"/>
      <c r="L272" s="142"/>
      <c r="M272" s="143"/>
      <c r="N272" s="142"/>
      <c r="O272" s="143"/>
      <c r="P272" s="142"/>
      <c r="Q272" s="143"/>
      <c r="R272" s="2" t="s">
        <v>12</v>
      </c>
      <c r="S272" s="2" t="s">
        <v>15</v>
      </c>
      <c r="T272" s="2" t="s">
        <v>15</v>
      </c>
      <c r="U272" s="2" t="s">
        <v>15</v>
      </c>
      <c r="V272" s="2" t="s">
        <v>15</v>
      </c>
      <c r="W272" s="2" t="s">
        <v>15</v>
      </c>
      <c r="X272" s="2" t="s">
        <v>15</v>
      </c>
    </row>
    <row r="273" spans="1:24" ht="75" x14ac:dyDescent="0.2">
      <c r="A273" s="142"/>
      <c r="B273" s="142"/>
      <c r="C273" s="142"/>
      <c r="D273" s="142"/>
      <c r="E273" s="142"/>
      <c r="F273" s="142"/>
      <c r="G273" s="142"/>
      <c r="H273" s="142"/>
      <c r="I273" s="142"/>
      <c r="J273" s="142"/>
      <c r="K273" s="143"/>
      <c r="L273" s="142"/>
      <c r="M273" s="143"/>
      <c r="N273" s="142"/>
      <c r="O273" s="143"/>
      <c r="P273" s="142"/>
      <c r="Q273" s="143"/>
      <c r="R273" s="2" t="s">
        <v>13</v>
      </c>
      <c r="S273" s="2">
        <v>512323.5</v>
      </c>
      <c r="T273" s="2">
        <v>145319</v>
      </c>
      <c r="U273" s="2">
        <v>140494.29999999999</v>
      </c>
      <c r="V273" s="2">
        <v>140494.29999999999</v>
      </c>
      <c r="W273" s="2">
        <v>140494.29999999999</v>
      </c>
      <c r="X273" s="2">
        <v>90840.6</v>
      </c>
    </row>
    <row r="274" spans="1:24" ht="409.6" customHeight="1" x14ac:dyDescent="0.2">
      <c r="A274" s="142"/>
      <c r="B274" s="142"/>
      <c r="C274" s="142" t="s">
        <v>212</v>
      </c>
      <c r="D274" s="142"/>
      <c r="E274" s="142"/>
      <c r="F274" s="143"/>
      <c r="G274" s="143"/>
      <c r="H274" s="143"/>
      <c r="I274" s="143"/>
      <c r="J274" s="143"/>
      <c r="K274" s="143"/>
      <c r="L274" s="143"/>
      <c r="M274" s="143"/>
      <c r="N274" s="143"/>
      <c r="O274" s="143"/>
      <c r="P274" s="143"/>
      <c r="Q274" s="143"/>
      <c r="R274" s="2" t="s">
        <v>11</v>
      </c>
      <c r="S274" s="2">
        <v>35578.5</v>
      </c>
      <c r="T274" s="2">
        <v>11718.7</v>
      </c>
      <c r="U274" s="2">
        <v>11411.8</v>
      </c>
      <c r="V274" s="2">
        <v>11411.8</v>
      </c>
      <c r="W274" s="2">
        <v>11411.8</v>
      </c>
      <c r="X274" s="2">
        <v>1343.1</v>
      </c>
    </row>
    <row r="275" spans="1:24" ht="60" x14ac:dyDescent="0.2">
      <c r="A275" s="142"/>
      <c r="B275" s="142"/>
      <c r="C275" s="142"/>
      <c r="D275" s="142"/>
      <c r="E275" s="142"/>
      <c r="F275" s="143"/>
      <c r="G275" s="143"/>
      <c r="H275" s="143"/>
      <c r="I275" s="143"/>
      <c r="J275" s="143"/>
      <c r="K275" s="143"/>
      <c r="L275" s="143"/>
      <c r="M275" s="143"/>
      <c r="N275" s="143"/>
      <c r="O275" s="143"/>
      <c r="P275" s="143"/>
      <c r="Q275" s="143"/>
      <c r="R275" s="2" t="s">
        <v>12</v>
      </c>
      <c r="S275" s="2" t="s">
        <v>15</v>
      </c>
      <c r="T275" s="2" t="s">
        <v>15</v>
      </c>
      <c r="U275" s="2" t="s">
        <v>15</v>
      </c>
      <c r="V275" s="2" t="s">
        <v>15</v>
      </c>
      <c r="W275" s="2" t="s">
        <v>15</v>
      </c>
      <c r="X275" s="2" t="s">
        <v>15</v>
      </c>
    </row>
    <row r="276" spans="1:24" ht="75" x14ac:dyDescent="0.2">
      <c r="A276" s="142"/>
      <c r="B276" s="142"/>
      <c r="C276" s="142"/>
      <c r="D276" s="142"/>
      <c r="E276" s="142"/>
      <c r="F276" s="143"/>
      <c r="G276" s="143"/>
      <c r="H276" s="143"/>
      <c r="I276" s="143"/>
      <c r="J276" s="143"/>
      <c r="K276" s="143"/>
      <c r="L276" s="143"/>
      <c r="M276" s="143"/>
      <c r="N276" s="143"/>
      <c r="O276" s="143"/>
      <c r="P276" s="143"/>
      <c r="Q276" s="143"/>
      <c r="R276" s="2" t="s">
        <v>13</v>
      </c>
      <c r="S276" s="2">
        <v>35578.5</v>
      </c>
      <c r="T276" s="2">
        <v>11718.7</v>
      </c>
      <c r="U276" s="2">
        <v>11411.8</v>
      </c>
      <c r="V276" s="2">
        <v>11411.8</v>
      </c>
      <c r="W276" s="2">
        <v>11411.8</v>
      </c>
      <c r="X276" s="2">
        <v>1343.1</v>
      </c>
    </row>
    <row r="277" spans="1:24" ht="15" x14ac:dyDescent="0.2">
      <c r="A277" s="142"/>
      <c r="B277" s="142"/>
      <c r="C277" s="142" t="s">
        <v>213</v>
      </c>
      <c r="D277" s="142" t="s">
        <v>209</v>
      </c>
      <c r="E277" s="142" t="s">
        <v>201</v>
      </c>
      <c r="F277" s="143"/>
      <c r="G277" s="143"/>
      <c r="H277" s="143"/>
      <c r="I277" s="143"/>
      <c r="J277" s="143"/>
      <c r="K277" s="143"/>
      <c r="L277" s="143"/>
      <c r="M277" s="143"/>
      <c r="N277" s="143"/>
      <c r="O277" s="143"/>
      <c r="P277" s="143"/>
      <c r="Q277" s="143"/>
      <c r="R277" s="2" t="s">
        <v>11</v>
      </c>
      <c r="S277" s="2">
        <v>15538.7</v>
      </c>
      <c r="T277" s="2" t="s">
        <v>15</v>
      </c>
      <c r="U277" s="2">
        <v>1610</v>
      </c>
      <c r="V277" s="2">
        <v>1115.5</v>
      </c>
      <c r="W277" s="2">
        <v>8720.7999999999993</v>
      </c>
      <c r="X277" s="2">
        <v>4092.4</v>
      </c>
    </row>
    <row r="278" spans="1:24" ht="60" x14ac:dyDescent="0.2">
      <c r="A278" s="142"/>
      <c r="B278" s="142"/>
      <c r="C278" s="142"/>
      <c r="D278" s="142"/>
      <c r="E278" s="142"/>
      <c r="F278" s="143"/>
      <c r="G278" s="143"/>
      <c r="H278" s="143"/>
      <c r="I278" s="143"/>
      <c r="J278" s="143"/>
      <c r="K278" s="143"/>
      <c r="L278" s="143"/>
      <c r="M278" s="143"/>
      <c r="N278" s="143"/>
      <c r="O278" s="143"/>
      <c r="P278" s="143"/>
      <c r="Q278" s="143"/>
      <c r="R278" s="2" t="s">
        <v>12</v>
      </c>
      <c r="S278" s="2" t="s">
        <v>15</v>
      </c>
      <c r="T278" s="2" t="s">
        <v>15</v>
      </c>
      <c r="U278" s="2" t="s">
        <v>15</v>
      </c>
      <c r="V278" s="2" t="s">
        <v>15</v>
      </c>
      <c r="W278" s="2" t="s">
        <v>15</v>
      </c>
      <c r="X278" s="2" t="s">
        <v>15</v>
      </c>
    </row>
    <row r="279" spans="1:24" ht="75" x14ac:dyDescent="0.2">
      <c r="A279" s="142"/>
      <c r="B279" s="142"/>
      <c r="C279" s="142"/>
      <c r="D279" s="142"/>
      <c r="E279" s="142"/>
      <c r="F279" s="143"/>
      <c r="G279" s="143"/>
      <c r="H279" s="143"/>
      <c r="I279" s="143"/>
      <c r="J279" s="143"/>
      <c r="K279" s="143"/>
      <c r="L279" s="143"/>
      <c r="M279" s="143"/>
      <c r="N279" s="143"/>
      <c r="O279" s="143"/>
      <c r="P279" s="143"/>
      <c r="Q279" s="143"/>
      <c r="R279" s="2" t="s">
        <v>13</v>
      </c>
      <c r="S279" s="2">
        <v>11564.5</v>
      </c>
      <c r="T279" s="2" t="s">
        <v>15</v>
      </c>
      <c r="U279" s="2" t="s">
        <v>15</v>
      </c>
      <c r="V279" s="2" t="s">
        <v>15</v>
      </c>
      <c r="W279" s="2">
        <v>8599.5</v>
      </c>
      <c r="X279" s="2">
        <v>2965</v>
      </c>
    </row>
    <row r="280" spans="1:24" ht="75" x14ac:dyDescent="0.2">
      <c r="A280" s="142"/>
      <c r="B280" s="142"/>
      <c r="C280" s="142"/>
      <c r="D280" s="142"/>
      <c r="E280" s="142"/>
      <c r="F280" s="143"/>
      <c r="G280" s="143"/>
      <c r="H280" s="143"/>
      <c r="I280" s="143"/>
      <c r="J280" s="143"/>
      <c r="K280" s="143"/>
      <c r="L280" s="143"/>
      <c r="M280" s="143"/>
      <c r="N280" s="143"/>
      <c r="O280" s="143"/>
      <c r="P280" s="143"/>
      <c r="Q280" s="143"/>
      <c r="R280" s="2" t="s">
        <v>14</v>
      </c>
      <c r="S280" s="2">
        <v>3974.2</v>
      </c>
      <c r="T280" s="2" t="s">
        <v>15</v>
      </c>
      <c r="U280" s="2">
        <v>1610</v>
      </c>
      <c r="V280" s="2">
        <v>1115.5</v>
      </c>
      <c r="W280" s="2">
        <v>121.3</v>
      </c>
      <c r="X280" s="2">
        <v>1127.4000000000001</v>
      </c>
    </row>
    <row r="281" spans="1:24" ht="15" x14ac:dyDescent="0.2">
      <c r="A281" s="142"/>
      <c r="B281" s="142"/>
      <c r="C281" s="142" t="s">
        <v>214</v>
      </c>
      <c r="D281" s="142"/>
      <c r="E281" s="142"/>
      <c r="F281" s="143"/>
      <c r="G281" s="143"/>
      <c r="H281" s="143"/>
      <c r="I281" s="143"/>
      <c r="J281" s="143"/>
      <c r="K281" s="143"/>
      <c r="L281" s="143"/>
      <c r="M281" s="143"/>
      <c r="N281" s="143"/>
      <c r="O281" s="143"/>
      <c r="P281" s="143"/>
      <c r="Q281" s="143"/>
      <c r="R281" s="2" t="s">
        <v>11</v>
      </c>
      <c r="S281" s="2">
        <v>15538.7</v>
      </c>
      <c r="T281" s="2" t="s">
        <v>15</v>
      </c>
      <c r="U281" s="2">
        <v>1610</v>
      </c>
      <c r="V281" s="2">
        <v>1115.5</v>
      </c>
      <c r="W281" s="2">
        <v>8720.7999999999993</v>
      </c>
      <c r="X281" s="2">
        <v>4092.4</v>
      </c>
    </row>
    <row r="282" spans="1:24" ht="60" x14ac:dyDescent="0.2">
      <c r="A282" s="142"/>
      <c r="B282" s="142"/>
      <c r="C282" s="142"/>
      <c r="D282" s="142"/>
      <c r="E282" s="142"/>
      <c r="F282" s="143"/>
      <c r="G282" s="143"/>
      <c r="H282" s="143"/>
      <c r="I282" s="143"/>
      <c r="J282" s="143"/>
      <c r="K282" s="143"/>
      <c r="L282" s="143"/>
      <c r="M282" s="143"/>
      <c r="N282" s="143"/>
      <c r="O282" s="143"/>
      <c r="P282" s="143"/>
      <c r="Q282" s="143"/>
      <c r="R282" s="2" t="s">
        <v>12</v>
      </c>
      <c r="S282" s="2" t="s">
        <v>15</v>
      </c>
      <c r="T282" s="2" t="s">
        <v>15</v>
      </c>
      <c r="U282" s="2" t="s">
        <v>15</v>
      </c>
      <c r="V282" s="2" t="s">
        <v>15</v>
      </c>
      <c r="W282" s="2" t="s">
        <v>15</v>
      </c>
      <c r="X282" s="2" t="s">
        <v>15</v>
      </c>
    </row>
    <row r="283" spans="1:24" ht="149.25" customHeight="1" x14ac:dyDescent="0.2">
      <c r="A283" s="142"/>
      <c r="B283" s="142"/>
      <c r="C283" s="142"/>
      <c r="D283" s="142"/>
      <c r="E283" s="142"/>
      <c r="F283" s="142" t="s">
        <v>215</v>
      </c>
      <c r="G283" s="142" t="s">
        <v>34</v>
      </c>
      <c r="H283" s="143"/>
      <c r="I283" s="143"/>
      <c r="J283" s="142">
        <v>1</v>
      </c>
      <c r="K283" s="143"/>
      <c r="L283" s="142">
        <v>1</v>
      </c>
      <c r="M283" s="143"/>
      <c r="N283" s="142">
        <v>1</v>
      </c>
      <c r="O283" s="143"/>
      <c r="P283" s="142">
        <v>1</v>
      </c>
      <c r="Q283" s="143"/>
      <c r="R283" s="2" t="s">
        <v>13</v>
      </c>
      <c r="S283" s="2">
        <v>11564.5</v>
      </c>
      <c r="T283" s="2" t="s">
        <v>15</v>
      </c>
      <c r="U283" s="2" t="s">
        <v>15</v>
      </c>
      <c r="V283" s="2" t="s">
        <v>15</v>
      </c>
      <c r="W283" s="2">
        <v>8599.5</v>
      </c>
      <c r="X283" s="2">
        <v>2965</v>
      </c>
    </row>
    <row r="284" spans="1:24" ht="75" x14ac:dyDescent="0.2">
      <c r="A284" s="142"/>
      <c r="B284" s="142"/>
      <c r="C284" s="142"/>
      <c r="D284" s="142"/>
      <c r="E284" s="142"/>
      <c r="F284" s="142"/>
      <c r="G284" s="142"/>
      <c r="H284" s="143"/>
      <c r="I284" s="143"/>
      <c r="J284" s="142"/>
      <c r="K284" s="143"/>
      <c r="L284" s="142"/>
      <c r="M284" s="143"/>
      <c r="N284" s="142"/>
      <c r="O284" s="143"/>
      <c r="P284" s="142"/>
      <c r="Q284" s="143"/>
      <c r="R284" s="2" t="s">
        <v>14</v>
      </c>
      <c r="S284" s="2">
        <v>3974.2</v>
      </c>
      <c r="T284" s="2" t="s">
        <v>15</v>
      </c>
      <c r="U284" s="2">
        <v>1610</v>
      </c>
      <c r="V284" s="2">
        <v>1115.5</v>
      </c>
      <c r="W284" s="2">
        <v>121.3</v>
      </c>
      <c r="X284" s="2">
        <v>1127.4000000000001</v>
      </c>
    </row>
    <row r="285" spans="1:24" ht="208.5" customHeight="1" x14ac:dyDescent="0.2">
      <c r="A285" s="143"/>
      <c r="B285" s="143"/>
      <c r="C285" s="142" t="s">
        <v>216</v>
      </c>
      <c r="D285" s="142" t="s">
        <v>209</v>
      </c>
      <c r="E285" s="142" t="s">
        <v>201</v>
      </c>
      <c r="F285" s="143"/>
      <c r="G285" s="143"/>
      <c r="H285" s="143"/>
      <c r="I285" s="143"/>
      <c r="J285" s="143"/>
      <c r="K285" s="143"/>
      <c r="L285" s="143"/>
      <c r="M285" s="143"/>
      <c r="N285" s="143"/>
      <c r="O285" s="143"/>
      <c r="P285" s="143"/>
      <c r="Q285" s="143"/>
      <c r="R285" s="2" t="s">
        <v>11</v>
      </c>
      <c r="S285" s="2">
        <v>979.1</v>
      </c>
      <c r="T285" s="2" t="s">
        <v>15</v>
      </c>
      <c r="U285" s="2" t="s">
        <v>15</v>
      </c>
      <c r="V285" s="2" t="s">
        <v>15</v>
      </c>
      <c r="W285" s="2">
        <v>477.6</v>
      </c>
      <c r="X285" s="2">
        <v>501.5</v>
      </c>
    </row>
    <row r="286" spans="1:24" ht="60" x14ac:dyDescent="0.2">
      <c r="A286" s="143"/>
      <c r="B286" s="143"/>
      <c r="C286" s="142"/>
      <c r="D286" s="142"/>
      <c r="E286" s="142"/>
      <c r="F286" s="143"/>
      <c r="G286" s="143"/>
      <c r="H286" s="143"/>
      <c r="I286" s="143"/>
      <c r="J286" s="143"/>
      <c r="K286" s="143"/>
      <c r="L286" s="143"/>
      <c r="M286" s="143"/>
      <c r="N286" s="143"/>
      <c r="O286" s="143"/>
      <c r="P286" s="143"/>
      <c r="Q286" s="143"/>
      <c r="R286" s="2" t="s">
        <v>12</v>
      </c>
      <c r="S286" s="2" t="s">
        <v>15</v>
      </c>
      <c r="T286" s="2" t="s">
        <v>15</v>
      </c>
      <c r="U286" s="2" t="s">
        <v>15</v>
      </c>
      <c r="V286" s="2" t="s">
        <v>15</v>
      </c>
      <c r="W286" s="2" t="s">
        <v>15</v>
      </c>
      <c r="X286" s="2" t="s">
        <v>15</v>
      </c>
    </row>
    <row r="287" spans="1:24" ht="75" x14ac:dyDescent="0.2">
      <c r="A287" s="143"/>
      <c r="B287" s="143"/>
      <c r="C287" s="142"/>
      <c r="D287" s="142"/>
      <c r="E287" s="142"/>
      <c r="F287" s="143"/>
      <c r="G287" s="143"/>
      <c r="H287" s="143"/>
      <c r="I287" s="143"/>
      <c r="J287" s="143"/>
      <c r="K287" s="143"/>
      <c r="L287" s="143"/>
      <c r="M287" s="143"/>
      <c r="N287" s="143"/>
      <c r="O287" s="143"/>
      <c r="P287" s="143"/>
      <c r="Q287" s="143"/>
      <c r="R287" s="2" t="s">
        <v>13</v>
      </c>
      <c r="S287" s="2">
        <v>979.1</v>
      </c>
      <c r="T287" s="2" t="s">
        <v>15</v>
      </c>
      <c r="U287" s="2" t="s">
        <v>15</v>
      </c>
      <c r="V287" s="2" t="s">
        <v>15</v>
      </c>
      <c r="W287" s="2">
        <v>477.6</v>
      </c>
      <c r="X287" s="2">
        <v>501.5</v>
      </c>
    </row>
    <row r="288" spans="1:24" ht="328.5" customHeight="1" x14ac:dyDescent="0.2">
      <c r="A288" s="143"/>
      <c r="B288" s="143"/>
      <c r="C288" s="142" t="s">
        <v>217</v>
      </c>
      <c r="D288" s="142"/>
      <c r="E288" s="142"/>
      <c r="F288" s="142" t="s">
        <v>218</v>
      </c>
      <c r="G288" s="142" t="s">
        <v>153</v>
      </c>
      <c r="H288" s="143"/>
      <c r="I288" s="143"/>
      <c r="J288" s="142">
        <v>10</v>
      </c>
      <c r="K288" s="143"/>
      <c r="L288" s="142">
        <v>10</v>
      </c>
      <c r="M288" s="143"/>
      <c r="N288" s="142">
        <v>10</v>
      </c>
      <c r="O288" s="143"/>
      <c r="P288" s="142">
        <v>10</v>
      </c>
      <c r="Q288" s="143"/>
      <c r="R288" s="2" t="s">
        <v>11</v>
      </c>
      <c r="S288" s="2">
        <v>979.1</v>
      </c>
      <c r="T288" s="2" t="s">
        <v>15</v>
      </c>
      <c r="U288" s="2" t="s">
        <v>15</v>
      </c>
      <c r="V288" s="2" t="s">
        <v>15</v>
      </c>
      <c r="W288" s="2">
        <v>477.6</v>
      </c>
      <c r="X288" s="2">
        <v>501.5</v>
      </c>
    </row>
    <row r="289" spans="1:24" ht="60" x14ac:dyDescent="0.2">
      <c r="A289" s="143"/>
      <c r="B289" s="143"/>
      <c r="C289" s="142"/>
      <c r="D289" s="142"/>
      <c r="E289" s="142"/>
      <c r="F289" s="142"/>
      <c r="G289" s="142"/>
      <c r="H289" s="143"/>
      <c r="I289" s="143"/>
      <c r="J289" s="142"/>
      <c r="K289" s="143"/>
      <c r="L289" s="142"/>
      <c r="M289" s="143"/>
      <c r="N289" s="142"/>
      <c r="O289" s="143"/>
      <c r="P289" s="142"/>
      <c r="Q289" s="143"/>
      <c r="R289" s="2" t="s">
        <v>12</v>
      </c>
      <c r="S289" s="2" t="s">
        <v>15</v>
      </c>
      <c r="T289" s="2" t="s">
        <v>15</v>
      </c>
      <c r="U289" s="2" t="s">
        <v>15</v>
      </c>
      <c r="V289" s="2" t="s">
        <v>15</v>
      </c>
      <c r="W289" s="2" t="s">
        <v>15</v>
      </c>
      <c r="X289" s="2" t="s">
        <v>15</v>
      </c>
    </row>
    <row r="290" spans="1:24" ht="75" x14ac:dyDescent="0.2">
      <c r="A290" s="143"/>
      <c r="B290" s="143"/>
      <c r="C290" s="142"/>
      <c r="D290" s="142"/>
      <c r="E290" s="142"/>
      <c r="F290" s="142"/>
      <c r="G290" s="142"/>
      <c r="H290" s="143"/>
      <c r="I290" s="143"/>
      <c r="J290" s="142"/>
      <c r="K290" s="143"/>
      <c r="L290" s="142"/>
      <c r="M290" s="143"/>
      <c r="N290" s="142"/>
      <c r="O290" s="143"/>
      <c r="P290" s="142"/>
      <c r="Q290" s="143"/>
      <c r="R290" s="2" t="s">
        <v>13</v>
      </c>
      <c r="S290" s="2">
        <v>979.1</v>
      </c>
      <c r="T290" s="2" t="s">
        <v>15</v>
      </c>
      <c r="U290" s="2" t="s">
        <v>15</v>
      </c>
      <c r="V290" s="2" t="s">
        <v>15</v>
      </c>
      <c r="W290" s="2">
        <v>477.6</v>
      </c>
      <c r="X290" s="2">
        <v>501.5</v>
      </c>
    </row>
    <row r="291" spans="1:24" ht="15" x14ac:dyDescent="0.2">
      <c r="A291" s="143"/>
      <c r="B291" s="143"/>
      <c r="C291" s="142" t="s">
        <v>219</v>
      </c>
      <c r="D291" s="142" t="s">
        <v>209</v>
      </c>
      <c r="E291" s="142" t="s">
        <v>201</v>
      </c>
      <c r="F291" s="143"/>
      <c r="G291" s="143"/>
      <c r="H291" s="143"/>
      <c r="I291" s="143"/>
      <c r="J291" s="143"/>
      <c r="K291" s="143"/>
      <c r="L291" s="143"/>
      <c r="M291" s="143"/>
      <c r="N291" s="143"/>
      <c r="O291" s="143"/>
      <c r="P291" s="143"/>
      <c r="Q291" s="143"/>
      <c r="R291" s="2" t="s">
        <v>11</v>
      </c>
      <c r="S291" s="2">
        <v>460</v>
      </c>
      <c r="T291" s="2" t="s">
        <v>15</v>
      </c>
      <c r="U291" s="2">
        <v>100</v>
      </c>
      <c r="V291" s="2">
        <v>110</v>
      </c>
      <c r="W291" s="2">
        <v>120</v>
      </c>
      <c r="X291" s="2">
        <v>130</v>
      </c>
    </row>
    <row r="292" spans="1:24" ht="60" x14ac:dyDescent="0.2">
      <c r="A292" s="143"/>
      <c r="B292" s="143"/>
      <c r="C292" s="142"/>
      <c r="D292" s="142"/>
      <c r="E292" s="142"/>
      <c r="F292" s="143"/>
      <c r="G292" s="143"/>
      <c r="H292" s="143"/>
      <c r="I292" s="143"/>
      <c r="J292" s="143"/>
      <c r="K292" s="143"/>
      <c r="L292" s="143"/>
      <c r="M292" s="143"/>
      <c r="N292" s="143"/>
      <c r="O292" s="143"/>
      <c r="P292" s="143"/>
      <c r="Q292" s="143"/>
      <c r="R292" s="2" t="s">
        <v>12</v>
      </c>
      <c r="S292" s="2" t="s">
        <v>15</v>
      </c>
      <c r="T292" s="2" t="s">
        <v>15</v>
      </c>
      <c r="U292" s="2" t="s">
        <v>15</v>
      </c>
      <c r="V292" s="2" t="s">
        <v>15</v>
      </c>
      <c r="W292" s="2" t="s">
        <v>15</v>
      </c>
      <c r="X292" s="2" t="s">
        <v>15</v>
      </c>
    </row>
    <row r="293" spans="1:24" ht="75" x14ac:dyDescent="0.2">
      <c r="A293" s="143"/>
      <c r="B293" s="143"/>
      <c r="C293" s="142"/>
      <c r="D293" s="142"/>
      <c r="E293" s="142"/>
      <c r="F293" s="143"/>
      <c r="G293" s="143"/>
      <c r="H293" s="143"/>
      <c r="I293" s="143"/>
      <c r="J293" s="143"/>
      <c r="K293" s="143"/>
      <c r="L293" s="143"/>
      <c r="M293" s="143"/>
      <c r="N293" s="143"/>
      <c r="O293" s="143"/>
      <c r="P293" s="143"/>
      <c r="Q293" s="143"/>
      <c r="R293" s="2" t="s">
        <v>13</v>
      </c>
      <c r="S293" s="2" t="s">
        <v>15</v>
      </c>
      <c r="T293" s="2" t="s">
        <v>15</v>
      </c>
      <c r="U293" s="2" t="s">
        <v>15</v>
      </c>
      <c r="V293" s="2" t="s">
        <v>15</v>
      </c>
      <c r="W293" s="2" t="s">
        <v>15</v>
      </c>
      <c r="X293" s="2" t="s">
        <v>15</v>
      </c>
    </row>
    <row r="294" spans="1:24" ht="75" x14ac:dyDescent="0.2">
      <c r="A294" s="143"/>
      <c r="B294" s="143"/>
      <c r="C294" s="142"/>
      <c r="D294" s="142"/>
      <c r="E294" s="142"/>
      <c r="F294" s="143"/>
      <c r="G294" s="143"/>
      <c r="H294" s="143"/>
      <c r="I294" s="143"/>
      <c r="J294" s="143"/>
      <c r="K294" s="143"/>
      <c r="L294" s="143"/>
      <c r="M294" s="143"/>
      <c r="N294" s="143"/>
      <c r="O294" s="143"/>
      <c r="P294" s="143"/>
      <c r="Q294" s="143"/>
      <c r="R294" s="2" t="s">
        <v>14</v>
      </c>
      <c r="S294" s="2">
        <v>460</v>
      </c>
      <c r="T294" s="2" t="s">
        <v>15</v>
      </c>
      <c r="U294" s="2">
        <v>100</v>
      </c>
      <c r="V294" s="2">
        <v>110</v>
      </c>
      <c r="W294" s="2">
        <v>120</v>
      </c>
      <c r="X294" s="2">
        <v>130</v>
      </c>
    </row>
    <row r="295" spans="1:24" ht="15" x14ac:dyDescent="0.2">
      <c r="A295" s="143"/>
      <c r="B295" s="143"/>
      <c r="C295" s="142" t="s">
        <v>220</v>
      </c>
      <c r="D295" s="142"/>
      <c r="E295" s="142"/>
      <c r="F295" s="142" t="s">
        <v>221</v>
      </c>
      <c r="G295" s="142" t="s">
        <v>38</v>
      </c>
      <c r="H295" s="143"/>
      <c r="I295" s="143"/>
      <c r="J295" s="142">
        <v>90</v>
      </c>
      <c r="K295" s="143"/>
      <c r="L295" s="142">
        <v>90</v>
      </c>
      <c r="M295" s="143"/>
      <c r="N295" s="142">
        <v>90</v>
      </c>
      <c r="O295" s="143"/>
      <c r="P295" s="142">
        <v>90</v>
      </c>
      <c r="Q295" s="143"/>
      <c r="R295" s="2" t="s">
        <v>11</v>
      </c>
      <c r="S295" s="2">
        <v>460</v>
      </c>
      <c r="T295" s="2" t="s">
        <v>15</v>
      </c>
      <c r="U295" s="2">
        <v>100</v>
      </c>
      <c r="V295" s="2">
        <v>110</v>
      </c>
      <c r="W295" s="2">
        <v>120</v>
      </c>
      <c r="X295" s="2">
        <v>130</v>
      </c>
    </row>
    <row r="296" spans="1:24" ht="60" x14ac:dyDescent="0.2">
      <c r="A296" s="143"/>
      <c r="B296" s="143"/>
      <c r="C296" s="142"/>
      <c r="D296" s="142"/>
      <c r="E296" s="142"/>
      <c r="F296" s="142"/>
      <c r="G296" s="142"/>
      <c r="H296" s="143"/>
      <c r="I296" s="143"/>
      <c r="J296" s="142"/>
      <c r="K296" s="143"/>
      <c r="L296" s="142"/>
      <c r="M296" s="143"/>
      <c r="N296" s="142"/>
      <c r="O296" s="143"/>
      <c r="P296" s="142"/>
      <c r="Q296" s="143"/>
      <c r="R296" s="2" t="s">
        <v>12</v>
      </c>
      <c r="S296" s="2" t="s">
        <v>15</v>
      </c>
      <c r="T296" s="2" t="s">
        <v>15</v>
      </c>
      <c r="U296" s="2" t="s">
        <v>15</v>
      </c>
      <c r="V296" s="2" t="s">
        <v>15</v>
      </c>
      <c r="W296" s="2" t="s">
        <v>15</v>
      </c>
      <c r="X296" s="2" t="s">
        <v>15</v>
      </c>
    </row>
    <row r="297" spans="1:24" ht="75" x14ac:dyDescent="0.2">
      <c r="A297" s="143"/>
      <c r="B297" s="143"/>
      <c r="C297" s="142"/>
      <c r="D297" s="142"/>
      <c r="E297" s="142"/>
      <c r="F297" s="142"/>
      <c r="G297" s="142"/>
      <c r="H297" s="143"/>
      <c r="I297" s="143"/>
      <c r="J297" s="142"/>
      <c r="K297" s="143"/>
      <c r="L297" s="142"/>
      <c r="M297" s="143"/>
      <c r="N297" s="142"/>
      <c r="O297" s="143"/>
      <c r="P297" s="142"/>
      <c r="Q297" s="143"/>
      <c r="R297" s="2" t="s">
        <v>13</v>
      </c>
      <c r="S297" s="2" t="s">
        <v>15</v>
      </c>
      <c r="T297" s="2" t="s">
        <v>15</v>
      </c>
      <c r="U297" s="2" t="s">
        <v>15</v>
      </c>
      <c r="V297" s="2" t="s">
        <v>15</v>
      </c>
      <c r="W297" s="2" t="s">
        <v>15</v>
      </c>
      <c r="X297" s="2" t="s">
        <v>15</v>
      </c>
    </row>
    <row r="298" spans="1:24" ht="75" x14ac:dyDescent="0.2">
      <c r="A298" s="143"/>
      <c r="B298" s="143"/>
      <c r="C298" s="142"/>
      <c r="D298" s="142"/>
      <c r="E298" s="142"/>
      <c r="F298" s="142"/>
      <c r="G298" s="142"/>
      <c r="H298" s="143"/>
      <c r="I298" s="143"/>
      <c r="J298" s="142"/>
      <c r="K298" s="143"/>
      <c r="L298" s="142"/>
      <c r="M298" s="143"/>
      <c r="N298" s="142"/>
      <c r="O298" s="143"/>
      <c r="P298" s="142"/>
      <c r="Q298" s="143"/>
      <c r="R298" s="2" t="s">
        <v>14</v>
      </c>
      <c r="S298" s="2">
        <v>460</v>
      </c>
      <c r="T298" s="2" t="s">
        <v>15</v>
      </c>
      <c r="U298" s="2">
        <v>100</v>
      </c>
      <c r="V298" s="2">
        <v>110</v>
      </c>
      <c r="W298" s="2">
        <v>120</v>
      </c>
      <c r="X298" s="2">
        <v>130</v>
      </c>
    </row>
    <row r="299" spans="1:24" ht="283.5" customHeight="1" x14ac:dyDescent="0.2">
      <c r="A299" s="143"/>
      <c r="B299" s="143"/>
      <c r="C299" s="142" t="s">
        <v>222</v>
      </c>
      <c r="D299" s="142" t="s">
        <v>209</v>
      </c>
      <c r="E299" s="142" t="s">
        <v>201</v>
      </c>
      <c r="F299" s="143"/>
      <c r="G299" s="143"/>
      <c r="H299" s="143"/>
      <c r="I299" s="143"/>
      <c r="J299" s="143"/>
      <c r="K299" s="143"/>
      <c r="L299" s="143"/>
      <c r="M299" s="143"/>
      <c r="N299" s="143"/>
      <c r="O299" s="143"/>
      <c r="P299" s="143"/>
      <c r="Q299" s="143"/>
      <c r="R299" s="2" t="s">
        <v>11</v>
      </c>
      <c r="S299" s="2" t="s">
        <v>15</v>
      </c>
      <c r="T299" s="2" t="s">
        <v>15</v>
      </c>
      <c r="U299" s="2" t="s">
        <v>15</v>
      </c>
      <c r="V299" s="2" t="s">
        <v>15</v>
      </c>
      <c r="W299" s="2" t="s">
        <v>15</v>
      </c>
      <c r="X299" s="2" t="s">
        <v>15</v>
      </c>
    </row>
    <row r="300" spans="1:24" ht="60" x14ac:dyDescent="0.2">
      <c r="A300" s="143"/>
      <c r="B300" s="143"/>
      <c r="C300" s="142"/>
      <c r="D300" s="142"/>
      <c r="E300" s="142"/>
      <c r="F300" s="143"/>
      <c r="G300" s="143"/>
      <c r="H300" s="143"/>
      <c r="I300" s="143"/>
      <c r="J300" s="143"/>
      <c r="K300" s="143"/>
      <c r="L300" s="143"/>
      <c r="M300" s="143"/>
      <c r="N300" s="143"/>
      <c r="O300" s="143"/>
      <c r="P300" s="143"/>
      <c r="Q300" s="143"/>
      <c r="R300" s="2" t="s">
        <v>12</v>
      </c>
      <c r="S300" s="2" t="s">
        <v>15</v>
      </c>
      <c r="T300" s="2" t="s">
        <v>15</v>
      </c>
      <c r="U300" s="2" t="s">
        <v>15</v>
      </c>
      <c r="V300" s="2" t="s">
        <v>15</v>
      </c>
      <c r="W300" s="2" t="s">
        <v>15</v>
      </c>
      <c r="X300" s="2" t="s">
        <v>15</v>
      </c>
    </row>
    <row r="301" spans="1:24" ht="75" x14ac:dyDescent="0.2">
      <c r="A301" s="143"/>
      <c r="B301" s="143"/>
      <c r="C301" s="142"/>
      <c r="D301" s="142"/>
      <c r="E301" s="142"/>
      <c r="F301" s="143"/>
      <c r="G301" s="143"/>
      <c r="H301" s="143"/>
      <c r="I301" s="143"/>
      <c r="J301" s="143"/>
      <c r="K301" s="143"/>
      <c r="L301" s="143"/>
      <c r="M301" s="143"/>
      <c r="N301" s="143"/>
      <c r="O301" s="143"/>
      <c r="P301" s="143"/>
      <c r="Q301" s="143"/>
      <c r="R301" s="2" t="s">
        <v>13</v>
      </c>
      <c r="S301" s="2" t="s">
        <v>15</v>
      </c>
      <c r="T301" s="2" t="s">
        <v>15</v>
      </c>
      <c r="U301" s="2" t="s">
        <v>15</v>
      </c>
      <c r="V301" s="2" t="s">
        <v>15</v>
      </c>
      <c r="W301" s="2" t="s">
        <v>15</v>
      </c>
      <c r="X301" s="2" t="s">
        <v>15</v>
      </c>
    </row>
    <row r="302" spans="1:24" ht="268.5" customHeight="1" x14ac:dyDescent="0.2">
      <c r="A302" s="143"/>
      <c r="B302" s="143"/>
      <c r="C302" s="142" t="s">
        <v>223</v>
      </c>
      <c r="D302" s="142"/>
      <c r="E302" s="142"/>
      <c r="F302" s="2" t="s">
        <v>224</v>
      </c>
      <c r="G302" s="2" t="s">
        <v>34</v>
      </c>
      <c r="H302" s="1"/>
      <c r="I302" s="1"/>
      <c r="J302" s="2">
        <v>5</v>
      </c>
      <c r="K302" s="1"/>
      <c r="L302" s="2">
        <v>0</v>
      </c>
      <c r="M302" s="1"/>
      <c r="N302" s="2">
        <v>0</v>
      </c>
      <c r="O302" s="1"/>
      <c r="P302" s="2">
        <v>0</v>
      </c>
      <c r="Q302" s="1"/>
      <c r="R302" s="2" t="s">
        <v>11</v>
      </c>
      <c r="S302" s="2" t="s">
        <v>15</v>
      </c>
      <c r="T302" s="2" t="s">
        <v>15</v>
      </c>
      <c r="U302" s="2" t="s">
        <v>15</v>
      </c>
      <c r="V302" s="2" t="s">
        <v>15</v>
      </c>
      <c r="W302" s="2" t="s">
        <v>15</v>
      </c>
      <c r="X302" s="2" t="s">
        <v>15</v>
      </c>
    </row>
    <row r="303" spans="1:24" ht="409.6" customHeight="1" x14ac:dyDescent="0.2">
      <c r="A303" s="143"/>
      <c r="B303" s="143"/>
      <c r="C303" s="142"/>
      <c r="D303" s="142"/>
      <c r="E303" s="142"/>
      <c r="F303" s="142" t="s">
        <v>225</v>
      </c>
      <c r="G303" s="142" t="s">
        <v>34</v>
      </c>
      <c r="H303" s="143"/>
      <c r="I303" s="143"/>
      <c r="J303" s="142">
        <v>1</v>
      </c>
      <c r="K303" s="143"/>
      <c r="L303" s="142">
        <v>0</v>
      </c>
      <c r="M303" s="143"/>
      <c r="N303" s="142">
        <v>0</v>
      </c>
      <c r="O303" s="143"/>
      <c r="P303" s="142">
        <v>1</v>
      </c>
      <c r="Q303" s="143"/>
      <c r="R303" s="2" t="s">
        <v>12</v>
      </c>
      <c r="S303" s="2" t="s">
        <v>15</v>
      </c>
      <c r="T303" s="2" t="s">
        <v>15</v>
      </c>
      <c r="U303" s="2" t="s">
        <v>15</v>
      </c>
      <c r="V303" s="2" t="s">
        <v>15</v>
      </c>
      <c r="W303" s="2" t="s">
        <v>15</v>
      </c>
      <c r="X303" s="2" t="s">
        <v>15</v>
      </c>
    </row>
    <row r="304" spans="1:24" ht="75" x14ac:dyDescent="0.2">
      <c r="A304" s="143"/>
      <c r="B304" s="143"/>
      <c r="C304" s="142"/>
      <c r="D304" s="142"/>
      <c r="E304" s="142"/>
      <c r="F304" s="142"/>
      <c r="G304" s="142"/>
      <c r="H304" s="143"/>
      <c r="I304" s="143"/>
      <c r="J304" s="142"/>
      <c r="K304" s="143"/>
      <c r="L304" s="142"/>
      <c r="M304" s="143"/>
      <c r="N304" s="142"/>
      <c r="O304" s="143"/>
      <c r="P304" s="142"/>
      <c r="Q304" s="143"/>
      <c r="R304" s="2" t="s">
        <v>13</v>
      </c>
      <c r="S304" s="2" t="s">
        <v>15</v>
      </c>
      <c r="T304" s="2" t="s">
        <v>15</v>
      </c>
      <c r="U304" s="2" t="s">
        <v>15</v>
      </c>
      <c r="V304" s="2" t="s">
        <v>15</v>
      </c>
      <c r="W304" s="2" t="s">
        <v>15</v>
      </c>
      <c r="X304" s="2" t="s">
        <v>15</v>
      </c>
    </row>
    <row r="305" spans="1:24" ht="27.75" customHeight="1" x14ac:dyDescent="0.2">
      <c r="A305" s="143"/>
      <c r="B305" s="143"/>
      <c r="C305" s="142" t="s">
        <v>226</v>
      </c>
      <c r="D305" s="142" t="s">
        <v>209</v>
      </c>
      <c r="E305" s="142" t="s">
        <v>201</v>
      </c>
      <c r="F305" s="143"/>
      <c r="G305" s="143"/>
      <c r="H305" s="143"/>
      <c r="I305" s="143"/>
      <c r="J305" s="143"/>
      <c r="K305" s="143"/>
      <c r="L305" s="143"/>
      <c r="M305" s="143"/>
      <c r="N305" s="143"/>
      <c r="O305" s="143"/>
      <c r="P305" s="143"/>
      <c r="Q305" s="143"/>
      <c r="R305" s="2" t="s">
        <v>11</v>
      </c>
      <c r="S305" s="2">
        <v>9282</v>
      </c>
      <c r="T305" s="2" t="s">
        <v>15</v>
      </c>
      <c r="U305" s="2">
        <v>2000</v>
      </c>
      <c r="V305" s="2">
        <v>2200</v>
      </c>
      <c r="W305" s="2">
        <v>2420</v>
      </c>
      <c r="X305" s="2">
        <v>2662</v>
      </c>
    </row>
    <row r="306" spans="1:24" ht="60" x14ac:dyDescent="0.2">
      <c r="A306" s="143"/>
      <c r="B306" s="143"/>
      <c r="C306" s="142"/>
      <c r="D306" s="142"/>
      <c r="E306" s="142"/>
      <c r="F306" s="143"/>
      <c r="G306" s="143"/>
      <c r="H306" s="143"/>
      <c r="I306" s="143"/>
      <c r="J306" s="143"/>
      <c r="K306" s="143"/>
      <c r="L306" s="143"/>
      <c r="M306" s="143"/>
      <c r="N306" s="143"/>
      <c r="O306" s="143"/>
      <c r="P306" s="143"/>
      <c r="Q306" s="143"/>
      <c r="R306" s="2" t="s">
        <v>12</v>
      </c>
      <c r="S306" s="2" t="s">
        <v>15</v>
      </c>
      <c r="T306" s="2" t="s">
        <v>15</v>
      </c>
      <c r="U306" s="2" t="s">
        <v>15</v>
      </c>
      <c r="V306" s="2" t="s">
        <v>15</v>
      </c>
      <c r="W306" s="2" t="s">
        <v>15</v>
      </c>
      <c r="X306" s="2" t="s">
        <v>15</v>
      </c>
    </row>
    <row r="307" spans="1:24" ht="75" x14ac:dyDescent="0.2">
      <c r="A307" s="143"/>
      <c r="B307" s="143"/>
      <c r="C307" s="142"/>
      <c r="D307" s="142"/>
      <c r="E307" s="142"/>
      <c r="F307" s="143"/>
      <c r="G307" s="143"/>
      <c r="H307" s="143"/>
      <c r="I307" s="143"/>
      <c r="J307" s="143"/>
      <c r="K307" s="143"/>
      <c r="L307" s="143"/>
      <c r="M307" s="143"/>
      <c r="N307" s="143"/>
      <c r="O307" s="143"/>
      <c r="P307" s="143"/>
      <c r="Q307" s="143"/>
      <c r="R307" s="2" t="s">
        <v>13</v>
      </c>
      <c r="S307" s="2" t="s">
        <v>15</v>
      </c>
      <c r="T307" s="2" t="s">
        <v>15</v>
      </c>
      <c r="U307" s="2" t="s">
        <v>15</v>
      </c>
      <c r="V307" s="2" t="s">
        <v>15</v>
      </c>
      <c r="W307" s="2" t="s">
        <v>15</v>
      </c>
      <c r="X307" s="2" t="s">
        <v>15</v>
      </c>
    </row>
    <row r="308" spans="1:24" ht="75" x14ac:dyDescent="0.2">
      <c r="A308" s="143"/>
      <c r="B308" s="143"/>
      <c r="C308" s="142"/>
      <c r="D308" s="142"/>
      <c r="E308" s="142"/>
      <c r="F308" s="143"/>
      <c r="G308" s="143"/>
      <c r="H308" s="143"/>
      <c r="I308" s="143"/>
      <c r="J308" s="143"/>
      <c r="K308" s="143"/>
      <c r="L308" s="143"/>
      <c r="M308" s="143"/>
      <c r="N308" s="143"/>
      <c r="O308" s="143"/>
      <c r="P308" s="143"/>
      <c r="Q308" s="143"/>
      <c r="R308" s="2" t="s">
        <v>14</v>
      </c>
      <c r="S308" s="2">
        <v>9282</v>
      </c>
      <c r="T308" s="2" t="s">
        <v>15</v>
      </c>
      <c r="U308" s="2">
        <v>2000</v>
      </c>
      <c r="V308" s="2">
        <v>2200</v>
      </c>
      <c r="W308" s="2">
        <v>2420</v>
      </c>
      <c r="X308" s="2">
        <v>2662</v>
      </c>
    </row>
    <row r="309" spans="1:24" ht="177.75" customHeight="1" x14ac:dyDescent="0.2">
      <c r="A309" s="143"/>
      <c r="B309" s="143"/>
      <c r="C309" s="142" t="s">
        <v>227</v>
      </c>
      <c r="D309" s="142"/>
      <c r="E309" s="142"/>
      <c r="F309" s="142" t="s">
        <v>228</v>
      </c>
      <c r="G309" s="142" t="s">
        <v>153</v>
      </c>
      <c r="H309" s="143"/>
      <c r="I309" s="143"/>
      <c r="J309" s="142">
        <v>100</v>
      </c>
      <c r="K309" s="143"/>
      <c r="L309" s="142">
        <v>100</v>
      </c>
      <c r="M309" s="143"/>
      <c r="N309" s="142">
        <v>100</v>
      </c>
      <c r="O309" s="143"/>
      <c r="P309" s="142">
        <v>100</v>
      </c>
      <c r="Q309" s="143"/>
      <c r="R309" s="2" t="s">
        <v>11</v>
      </c>
      <c r="S309" s="2">
        <v>9282</v>
      </c>
      <c r="T309" s="2" t="s">
        <v>15</v>
      </c>
      <c r="U309" s="2">
        <v>2000</v>
      </c>
      <c r="V309" s="2">
        <v>2200</v>
      </c>
      <c r="W309" s="2">
        <v>2420</v>
      </c>
      <c r="X309" s="2">
        <v>2662</v>
      </c>
    </row>
    <row r="310" spans="1:24" ht="60" x14ac:dyDescent="0.2">
      <c r="A310" s="143"/>
      <c r="B310" s="143"/>
      <c r="C310" s="142"/>
      <c r="D310" s="142"/>
      <c r="E310" s="142"/>
      <c r="F310" s="142"/>
      <c r="G310" s="142"/>
      <c r="H310" s="143"/>
      <c r="I310" s="143"/>
      <c r="J310" s="142"/>
      <c r="K310" s="143"/>
      <c r="L310" s="142"/>
      <c r="M310" s="143"/>
      <c r="N310" s="142"/>
      <c r="O310" s="143"/>
      <c r="P310" s="142"/>
      <c r="Q310" s="143"/>
      <c r="R310" s="2" t="s">
        <v>12</v>
      </c>
      <c r="S310" s="2" t="s">
        <v>15</v>
      </c>
      <c r="T310" s="2" t="s">
        <v>15</v>
      </c>
      <c r="U310" s="2" t="s">
        <v>15</v>
      </c>
      <c r="V310" s="2" t="s">
        <v>15</v>
      </c>
      <c r="W310" s="2" t="s">
        <v>15</v>
      </c>
      <c r="X310" s="2" t="s">
        <v>15</v>
      </c>
    </row>
    <row r="311" spans="1:24" ht="75" x14ac:dyDescent="0.2">
      <c r="A311" s="143"/>
      <c r="B311" s="143"/>
      <c r="C311" s="142"/>
      <c r="D311" s="142"/>
      <c r="E311" s="142"/>
      <c r="F311" s="142"/>
      <c r="G311" s="142"/>
      <c r="H311" s="143"/>
      <c r="I311" s="143"/>
      <c r="J311" s="142"/>
      <c r="K311" s="143"/>
      <c r="L311" s="142"/>
      <c r="M311" s="143"/>
      <c r="N311" s="142"/>
      <c r="O311" s="143"/>
      <c r="P311" s="142"/>
      <c r="Q311" s="143"/>
      <c r="R311" s="2" t="s">
        <v>13</v>
      </c>
      <c r="S311" s="2" t="s">
        <v>15</v>
      </c>
      <c r="T311" s="2" t="s">
        <v>15</v>
      </c>
      <c r="U311" s="2" t="s">
        <v>15</v>
      </c>
      <c r="V311" s="2" t="s">
        <v>15</v>
      </c>
      <c r="W311" s="2" t="s">
        <v>15</v>
      </c>
      <c r="X311" s="2" t="s">
        <v>15</v>
      </c>
    </row>
    <row r="312" spans="1:24" ht="75" x14ac:dyDescent="0.2">
      <c r="A312" s="143"/>
      <c r="B312" s="143"/>
      <c r="C312" s="142"/>
      <c r="D312" s="142"/>
      <c r="E312" s="142"/>
      <c r="F312" s="142"/>
      <c r="G312" s="142"/>
      <c r="H312" s="143"/>
      <c r="I312" s="143"/>
      <c r="J312" s="142"/>
      <c r="K312" s="143"/>
      <c r="L312" s="142"/>
      <c r="M312" s="143"/>
      <c r="N312" s="142"/>
      <c r="O312" s="143"/>
      <c r="P312" s="142"/>
      <c r="Q312" s="143"/>
      <c r="R312" s="2" t="s">
        <v>14</v>
      </c>
      <c r="S312" s="2">
        <v>9282</v>
      </c>
      <c r="T312" s="2" t="s">
        <v>15</v>
      </c>
      <c r="U312" s="2">
        <v>2000</v>
      </c>
      <c r="V312" s="2">
        <v>2200</v>
      </c>
      <c r="W312" s="2">
        <v>2420</v>
      </c>
      <c r="X312" s="2">
        <v>2662</v>
      </c>
    </row>
    <row r="313" spans="1:24" ht="193.5" customHeight="1" x14ac:dyDescent="0.2">
      <c r="A313" s="143"/>
      <c r="B313" s="143"/>
      <c r="C313" s="142" t="s">
        <v>229</v>
      </c>
      <c r="D313" s="142" t="s">
        <v>209</v>
      </c>
      <c r="E313" s="142" t="s">
        <v>201</v>
      </c>
      <c r="F313" s="143"/>
      <c r="G313" s="143"/>
      <c r="H313" s="143"/>
      <c r="I313" s="143"/>
      <c r="J313" s="143"/>
      <c r="K313" s="143"/>
      <c r="L313" s="143"/>
      <c r="M313" s="143"/>
      <c r="N313" s="143"/>
      <c r="O313" s="143"/>
      <c r="P313" s="143"/>
      <c r="Q313" s="143"/>
      <c r="R313" s="2" t="s">
        <v>11</v>
      </c>
      <c r="S313" s="2">
        <v>40023.9</v>
      </c>
      <c r="T313" s="2" t="s">
        <v>15</v>
      </c>
      <c r="U313" s="2">
        <v>14333.3</v>
      </c>
      <c r="V313" s="2">
        <v>13320.3</v>
      </c>
      <c r="W313" s="2">
        <v>12370.3</v>
      </c>
      <c r="X313" s="2" t="s">
        <v>15</v>
      </c>
    </row>
    <row r="314" spans="1:24" ht="60" x14ac:dyDescent="0.2">
      <c r="A314" s="143"/>
      <c r="B314" s="143"/>
      <c r="C314" s="142"/>
      <c r="D314" s="142"/>
      <c r="E314" s="142"/>
      <c r="F314" s="143"/>
      <c r="G314" s="143"/>
      <c r="H314" s="143"/>
      <c r="I314" s="143"/>
      <c r="J314" s="143"/>
      <c r="K314" s="143"/>
      <c r="L314" s="143"/>
      <c r="M314" s="143"/>
      <c r="N314" s="143"/>
      <c r="O314" s="143"/>
      <c r="P314" s="143"/>
      <c r="Q314" s="143"/>
      <c r="R314" s="2" t="s">
        <v>12</v>
      </c>
      <c r="S314" s="2" t="s">
        <v>15</v>
      </c>
      <c r="T314" s="2" t="s">
        <v>15</v>
      </c>
      <c r="U314" s="2" t="s">
        <v>15</v>
      </c>
      <c r="V314" s="2" t="s">
        <v>15</v>
      </c>
      <c r="W314" s="2" t="s">
        <v>15</v>
      </c>
      <c r="X314" s="2" t="s">
        <v>15</v>
      </c>
    </row>
    <row r="315" spans="1:24" ht="75" x14ac:dyDescent="0.2">
      <c r="A315" s="143"/>
      <c r="B315" s="143"/>
      <c r="C315" s="142"/>
      <c r="D315" s="142"/>
      <c r="E315" s="142"/>
      <c r="F315" s="143"/>
      <c r="G315" s="143"/>
      <c r="H315" s="143"/>
      <c r="I315" s="143"/>
      <c r="J315" s="143"/>
      <c r="K315" s="143"/>
      <c r="L315" s="143"/>
      <c r="M315" s="143"/>
      <c r="N315" s="143"/>
      <c r="O315" s="143"/>
      <c r="P315" s="143"/>
      <c r="Q315" s="143"/>
      <c r="R315" s="2" t="s">
        <v>13</v>
      </c>
      <c r="S315" s="2">
        <v>40023.9</v>
      </c>
      <c r="T315" s="2" t="s">
        <v>15</v>
      </c>
      <c r="U315" s="2">
        <v>14333.3</v>
      </c>
      <c r="V315" s="2">
        <v>13320.3</v>
      </c>
      <c r="W315" s="2">
        <v>12370.3</v>
      </c>
      <c r="X315" s="2" t="s">
        <v>15</v>
      </c>
    </row>
    <row r="316" spans="1:24" ht="358.5" customHeight="1" x14ac:dyDescent="0.2">
      <c r="A316" s="143"/>
      <c r="B316" s="143"/>
      <c r="C316" s="142" t="s">
        <v>230</v>
      </c>
      <c r="D316" s="142"/>
      <c r="E316" s="142"/>
      <c r="F316" s="143"/>
      <c r="G316" s="143"/>
      <c r="H316" s="143"/>
      <c r="I316" s="143"/>
      <c r="J316" s="143"/>
      <c r="K316" s="143"/>
      <c r="L316" s="143"/>
      <c r="M316" s="143"/>
      <c r="N316" s="143"/>
      <c r="O316" s="143"/>
      <c r="P316" s="143"/>
      <c r="Q316" s="143"/>
      <c r="R316" s="2" t="s">
        <v>11</v>
      </c>
      <c r="S316" s="2">
        <v>40023.9</v>
      </c>
      <c r="T316" s="2" t="s">
        <v>15</v>
      </c>
      <c r="U316" s="2">
        <v>14333.3</v>
      </c>
      <c r="V316" s="2">
        <v>13320.3</v>
      </c>
      <c r="W316" s="2">
        <v>12370.3</v>
      </c>
      <c r="X316" s="2" t="s">
        <v>15</v>
      </c>
    </row>
    <row r="317" spans="1:24" ht="60" x14ac:dyDescent="0.2">
      <c r="A317" s="143"/>
      <c r="B317" s="143"/>
      <c r="C317" s="142"/>
      <c r="D317" s="142"/>
      <c r="E317" s="142"/>
      <c r="F317" s="143"/>
      <c r="G317" s="143"/>
      <c r="H317" s="143"/>
      <c r="I317" s="143"/>
      <c r="J317" s="143"/>
      <c r="K317" s="143"/>
      <c r="L317" s="143"/>
      <c r="M317" s="143"/>
      <c r="N317" s="143"/>
      <c r="O317" s="143"/>
      <c r="P317" s="143"/>
      <c r="Q317" s="143"/>
      <c r="R317" s="2" t="s">
        <v>12</v>
      </c>
      <c r="S317" s="2" t="s">
        <v>15</v>
      </c>
      <c r="T317" s="2" t="s">
        <v>15</v>
      </c>
      <c r="U317" s="2" t="s">
        <v>15</v>
      </c>
      <c r="V317" s="2" t="s">
        <v>15</v>
      </c>
      <c r="W317" s="2" t="s">
        <v>15</v>
      </c>
      <c r="X317" s="2" t="s">
        <v>15</v>
      </c>
    </row>
    <row r="318" spans="1:24" ht="75" x14ac:dyDescent="0.2">
      <c r="A318" s="143"/>
      <c r="B318" s="143"/>
      <c r="C318" s="142"/>
      <c r="D318" s="142"/>
      <c r="E318" s="142"/>
      <c r="F318" s="143"/>
      <c r="G318" s="143"/>
      <c r="H318" s="143"/>
      <c r="I318" s="143"/>
      <c r="J318" s="143"/>
      <c r="K318" s="143"/>
      <c r="L318" s="143"/>
      <c r="M318" s="143"/>
      <c r="N318" s="143"/>
      <c r="O318" s="143"/>
      <c r="P318" s="143"/>
      <c r="Q318" s="143"/>
      <c r="R318" s="2" t="s">
        <v>13</v>
      </c>
      <c r="S318" s="2">
        <v>40023.9</v>
      </c>
      <c r="T318" s="2" t="s">
        <v>15</v>
      </c>
      <c r="U318" s="2">
        <v>14333.3</v>
      </c>
      <c r="V318" s="2">
        <v>13320.3</v>
      </c>
      <c r="W318" s="2">
        <v>12370.3</v>
      </c>
      <c r="X318" s="2" t="s">
        <v>15</v>
      </c>
    </row>
    <row r="319" spans="1:24" ht="118.5" customHeight="1" x14ac:dyDescent="0.2">
      <c r="A319" s="143"/>
      <c r="B319" s="143"/>
      <c r="C319" s="142" t="s">
        <v>231</v>
      </c>
      <c r="D319" s="142" t="s">
        <v>209</v>
      </c>
      <c r="E319" s="142" t="s">
        <v>201</v>
      </c>
      <c r="F319" s="143"/>
      <c r="G319" s="143"/>
      <c r="H319" s="143"/>
      <c r="I319" s="143"/>
      <c r="J319" s="143"/>
      <c r="K319" s="143"/>
      <c r="L319" s="143"/>
      <c r="M319" s="143"/>
      <c r="N319" s="143"/>
      <c r="O319" s="143"/>
      <c r="P319" s="143"/>
      <c r="Q319" s="143"/>
      <c r="R319" s="2" t="s">
        <v>11</v>
      </c>
      <c r="S319" s="2">
        <v>60400.9</v>
      </c>
      <c r="T319" s="2" t="s">
        <v>15</v>
      </c>
      <c r="U319" s="2">
        <v>32390.400000000001</v>
      </c>
      <c r="V319" s="2">
        <v>14069.8</v>
      </c>
      <c r="W319" s="2">
        <v>13940.7</v>
      </c>
      <c r="X319" s="2" t="s">
        <v>15</v>
      </c>
    </row>
    <row r="320" spans="1:24" ht="60" x14ac:dyDescent="0.2">
      <c r="A320" s="143"/>
      <c r="B320" s="143"/>
      <c r="C320" s="142"/>
      <c r="D320" s="142"/>
      <c r="E320" s="142"/>
      <c r="F320" s="143"/>
      <c r="G320" s="143"/>
      <c r="H320" s="143"/>
      <c r="I320" s="143"/>
      <c r="J320" s="143"/>
      <c r="K320" s="143"/>
      <c r="L320" s="143"/>
      <c r="M320" s="143"/>
      <c r="N320" s="143"/>
      <c r="O320" s="143"/>
      <c r="P320" s="143"/>
      <c r="Q320" s="143"/>
      <c r="R320" s="2" t="s">
        <v>12</v>
      </c>
      <c r="S320" s="2">
        <v>59192.5</v>
      </c>
      <c r="T320" s="2" t="s">
        <v>15</v>
      </c>
      <c r="U320" s="2">
        <v>31742.400000000001</v>
      </c>
      <c r="V320" s="2">
        <v>13788.4</v>
      </c>
      <c r="W320" s="2">
        <v>13661.7</v>
      </c>
      <c r="X320" s="2" t="s">
        <v>15</v>
      </c>
    </row>
    <row r="321" spans="1:24" ht="75" x14ac:dyDescent="0.2">
      <c r="A321" s="143"/>
      <c r="B321" s="143"/>
      <c r="C321" s="142"/>
      <c r="D321" s="142"/>
      <c r="E321" s="142"/>
      <c r="F321" s="143"/>
      <c r="G321" s="143"/>
      <c r="H321" s="143"/>
      <c r="I321" s="143"/>
      <c r="J321" s="143"/>
      <c r="K321" s="143"/>
      <c r="L321" s="143"/>
      <c r="M321" s="143"/>
      <c r="N321" s="143"/>
      <c r="O321" s="143"/>
      <c r="P321" s="143"/>
      <c r="Q321" s="143"/>
      <c r="R321" s="2" t="s">
        <v>13</v>
      </c>
      <c r="S321" s="2">
        <v>1208.4000000000001</v>
      </c>
      <c r="T321" s="2" t="s">
        <v>15</v>
      </c>
      <c r="U321" s="2">
        <v>648</v>
      </c>
      <c r="V321" s="2">
        <v>281.39999999999998</v>
      </c>
      <c r="W321" s="2">
        <v>279</v>
      </c>
      <c r="X321" s="2" t="s">
        <v>15</v>
      </c>
    </row>
    <row r="322" spans="1:24" ht="403.5" customHeight="1" x14ac:dyDescent="0.2">
      <c r="A322" s="143"/>
      <c r="B322" s="143"/>
      <c r="C322" s="142" t="s">
        <v>232</v>
      </c>
      <c r="D322" s="142"/>
      <c r="E322" s="142"/>
      <c r="F322" s="142" t="s">
        <v>233</v>
      </c>
      <c r="G322" s="142" t="s">
        <v>120</v>
      </c>
      <c r="H322" s="143"/>
      <c r="I322" s="143"/>
      <c r="J322" s="142">
        <v>2</v>
      </c>
      <c r="K322" s="143"/>
      <c r="L322" s="142">
        <v>3</v>
      </c>
      <c r="M322" s="143"/>
      <c r="N322" s="142">
        <v>2</v>
      </c>
      <c r="O322" s="143"/>
      <c r="P322" s="142">
        <v>0</v>
      </c>
      <c r="Q322" s="143"/>
      <c r="R322" s="2" t="s">
        <v>11</v>
      </c>
      <c r="S322" s="2">
        <v>60400.9</v>
      </c>
      <c r="T322" s="2" t="s">
        <v>15</v>
      </c>
      <c r="U322" s="2">
        <v>32390.400000000001</v>
      </c>
      <c r="V322" s="2">
        <v>14069.8</v>
      </c>
      <c r="W322" s="2">
        <v>13940.7</v>
      </c>
      <c r="X322" s="2" t="s">
        <v>15</v>
      </c>
    </row>
    <row r="323" spans="1:24" ht="60" x14ac:dyDescent="0.2">
      <c r="A323" s="143"/>
      <c r="B323" s="143"/>
      <c r="C323" s="142"/>
      <c r="D323" s="142"/>
      <c r="E323" s="142"/>
      <c r="F323" s="142"/>
      <c r="G323" s="142"/>
      <c r="H323" s="143"/>
      <c r="I323" s="143"/>
      <c r="J323" s="142"/>
      <c r="K323" s="143"/>
      <c r="L323" s="142"/>
      <c r="M323" s="143"/>
      <c r="N323" s="142"/>
      <c r="O323" s="143"/>
      <c r="P323" s="142"/>
      <c r="Q323" s="143"/>
      <c r="R323" s="2" t="s">
        <v>12</v>
      </c>
      <c r="S323" s="2">
        <v>59192.5</v>
      </c>
      <c r="T323" s="2" t="s">
        <v>15</v>
      </c>
      <c r="U323" s="2">
        <v>31742.400000000001</v>
      </c>
      <c r="V323" s="2">
        <v>13788.4</v>
      </c>
      <c r="W323" s="2">
        <v>13661.7</v>
      </c>
      <c r="X323" s="2" t="s">
        <v>15</v>
      </c>
    </row>
    <row r="324" spans="1:24" ht="75" x14ac:dyDescent="0.2">
      <c r="A324" s="143"/>
      <c r="B324" s="143"/>
      <c r="C324" s="142"/>
      <c r="D324" s="142"/>
      <c r="E324" s="142"/>
      <c r="F324" s="142"/>
      <c r="G324" s="142"/>
      <c r="H324" s="143"/>
      <c r="I324" s="143"/>
      <c r="J324" s="142"/>
      <c r="K324" s="143"/>
      <c r="L324" s="142"/>
      <c r="M324" s="143"/>
      <c r="N324" s="142"/>
      <c r="O324" s="143"/>
      <c r="P324" s="142"/>
      <c r="Q324" s="143"/>
      <c r="R324" s="2" t="s">
        <v>13</v>
      </c>
      <c r="S324" s="2">
        <v>1208.4000000000001</v>
      </c>
      <c r="T324" s="2" t="s">
        <v>15</v>
      </c>
      <c r="U324" s="2">
        <v>648</v>
      </c>
      <c r="V324" s="2">
        <v>281.39999999999998</v>
      </c>
      <c r="W324" s="2">
        <v>279</v>
      </c>
      <c r="X324" s="2" t="s">
        <v>15</v>
      </c>
    </row>
  </sheetData>
  <mergeCells count="666">
    <mergeCell ref="T2:T3"/>
    <mergeCell ref="U2:U3"/>
    <mergeCell ref="V2:V3"/>
    <mergeCell ref="W2:W3"/>
    <mergeCell ref="X2:X3"/>
    <mergeCell ref="A4:X4"/>
    <mergeCell ref="G1:G3"/>
    <mergeCell ref="I1:Q1"/>
    <mergeCell ref="R1:R3"/>
    <mergeCell ref="S1:X1"/>
    <mergeCell ref="H2:I2"/>
    <mergeCell ref="J2:K2"/>
    <mergeCell ref="L2:M2"/>
    <mergeCell ref="N2:O2"/>
    <mergeCell ref="P2:Q2"/>
    <mergeCell ref="S2:S3"/>
    <mergeCell ref="A1:A3"/>
    <mergeCell ref="B1:B3"/>
    <mergeCell ref="C1:C3"/>
    <mergeCell ref="D1:D3"/>
    <mergeCell ref="E1:E3"/>
    <mergeCell ref="F1:F3"/>
    <mergeCell ref="X9:X18"/>
    <mergeCell ref="A25:X25"/>
    <mergeCell ref="A26:A42"/>
    <mergeCell ref="B26:B42"/>
    <mergeCell ref="C26:Q29"/>
    <mergeCell ref="C30:C32"/>
    <mergeCell ref="D30:D42"/>
    <mergeCell ref="E30:E35"/>
    <mergeCell ref="F30:F32"/>
    <mergeCell ref="G30:G32"/>
    <mergeCell ref="R9:R18"/>
    <mergeCell ref="S9:S18"/>
    <mergeCell ref="T9:T18"/>
    <mergeCell ref="U9:U18"/>
    <mergeCell ref="V9:V18"/>
    <mergeCell ref="W9:W18"/>
    <mergeCell ref="A5:A21"/>
    <mergeCell ref="B5:B21"/>
    <mergeCell ref="C5:Q8"/>
    <mergeCell ref="C9:C21"/>
    <mergeCell ref="D9:D21"/>
    <mergeCell ref="E9:E21"/>
    <mergeCell ref="N30:N32"/>
    <mergeCell ref="O30:O32"/>
    <mergeCell ref="P30:P32"/>
    <mergeCell ref="Q30:Q32"/>
    <mergeCell ref="C33:C35"/>
    <mergeCell ref="F33:Q35"/>
    <mergeCell ref="H30:H32"/>
    <mergeCell ref="I30:I32"/>
    <mergeCell ref="J30:J32"/>
    <mergeCell ref="K30:K32"/>
    <mergeCell ref="L30:L32"/>
    <mergeCell ref="M30:M32"/>
    <mergeCell ref="L39:L41"/>
    <mergeCell ref="M39:M41"/>
    <mergeCell ref="N39:N41"/>
    <mergeCell ref="O39:O41"/>
    <mergeCell ref="P39:P41"/>
    <mergeCell ref="Q39:Q41"/>
    <mergeCell ref="C36:C38"/>
    <mergeCell ref="E36:E42"/>
    <mergeCell ref="F36:Q38"/>
    <mergeCell ref="C39:C42"/>
    <mergeCell ref="F39:F41"/>
    <mergeCell ref="G39:G41"/>
    <mergeCell ref="H39:H41"/>
    <mergeCell ref="I39:I41"/>
    <mergeCell ref="J39:J41"/>
    <mergeCell ref="K39:K41"/>
    <mergeCell ref="S43:S45"/>
    <mergeCell ref="T43:T45"/>
    <mergeCell ref="U43:U45"/>
    <mergeCell ref="V43:V45"/>
    <mergeCell ref="W43:W45"/>
    <mergeCell ref="X43:X45"/>
    <mergeCell ref="A43:A45"/>
    <mergeCell ref="B43:B45"/>
    <mergeCell ref="C43:C45"/>
    <mergeCell ref="D43:D45"/>
    <mergeCell ref="E43:E45"/>
    <mergeCell ref="R43:R45"/>
    <mergeCell ref="T46:T51"/>
    <mergeCell ref="U46:U51"/>
    <mergeCell ref="V46:V51"/>
    <mergeCell ref="W46:W51"/>
    <mergeCell ref="X46:X51"/>
    <mergeCell ref="E47:E49"/>
    <mergeCell ref="A46:A51"/>
    <mergeCell ref="B46:B51"/>
    <mergeCell ref="C46:C51"/>
    <mergeCell ref="D46:D51"/>
    <mergeCell ref="R46:R51"/>
    <mergeCell ref="S46:S51"/>
    <mergeCell ref="V52:V58"/>
    <mergeCell ref="W52:W58"/>
    <mergeCell ref="X52:X58"/>
    <mergeCell ref="A52:A58"/>
    <mergeCell ref="B52:B58"/>
    <mergeCell ref="C52:C58"/>
    <mergeCell ref="D52:D58"/>
    <mergeCell ref="E52:E58"/>
    <mergeCell ref="R52:R58"/>
    <mergeCell ref="A59:A62"/>
    <mergeCell ref="B59:B62"/>
    <mergeCell ref="D59:D62"/>
    <mergeCell ref="C60:C62"/>
    <mergeCell ref="E60:E62"/>
    <mergeCell ref="F60:Q62"/>
    <mergeCell ref="S52:S58"/>
    <mergeCell ref="T52:T58"/>
    <mergeCell ref="U52:U58"/>
    <mergeCell ref="G63:G65"/>
    <mergeCell ref="H63:H65"/>
    <mergeCell ref="I63:I65"/>
    <mergeCell ref="J63:J65"/>
    <mergeCell ref="K63:K65"/>
    <mergeCell ref="L63:L65"/>
    <mergeCell ref="A63:A70"/>
    <mergeCell ref="B63:B70"/>
    <mergeCell ref="C63:C70"/>
    <mergeCell ref="D63:D70"/>
    <mergeCell ref="E63:E70"/>
    <mergeCell ref="F63:F65"/>
    <mergeCell ref="S67:S70"/>
    <mergeCell ref="T67:T70"/>
    <mergeCell ref="U67:U70"/>
    <mergeCell ref="V67:V70"/>
    <mergeCell ref="W67:W70"/>
    <mergeCell ref="X67:X70"/>
    <mergeCell ref="M63:M65"/>
    <mergeCell ref="N63:N65"/>
    <mergeCell ref="O63:O65"/>
    <mergeCell ref="P63:P65"/>
    <mergeCell ref="Q63:Q65"/>
    <mergeCell ref="R67:R70"/>
    <mergeCell ref="S72:S77"/>
    <mergeCell ref="T72:T77"/>
    <mergeCell ref="U72:U77"/>
    <mergeCell ref="V72:V77"/>
    <mergeCell ref="W72:W77"/>
    <mergeCell ref="X72:X77"/>
    <mergeCell ref="A71:A77"/>
    <mergeCell ref="B71:B77"/>
    <mergeCell ref="C71:C77"/>
    <mergeCell ref="D71:D77"/>
    <mergeCell ref="E71:E72"/>
    <mergeCell ref="R72:R77"/>
    <mergeCell ref="E75:E77"/>
    <mergeCell ref="S78:S84"/>
    <mergeCell ref="T78:T84"/>
    <mergeCell ref="U78:U84"/>
    <mergeCell ref="V78:V84"/>
    <mergeCell ref="W78:W84"/>
    <mergeCell ref="X78:X84"/>
    <mergeCell ref="A78:A123"/>
    <mergeCell ref="B78:B123"/>
    <mergeCell ref="C78:C84"/>
    <mergeCell ref="D78:D84"/>
    <mergeCell ref="E78:E84"/>
    <mergeCell ref="R78:R84"/>
    <mergeCell ref="C85:C87"/>
    <mergeCell ref="D85:D111"/>
    <mergeCell ref="E85:E96"/>
    <mergeCell ref="F85:Q87"/>
    <mergeCell ref="Q88:Q90"/>
    <mergeCell ref="C91:C93"/>
    <mergeCell ref="F91:F93"/>
    <mergeCell ref="G91:G93"/>
    <mergeCell ref="H91:H93"/>
    <mergeCell ref="I91:I93"/>
    <mergeCell ref="J91:J93"/>
    <mergeCell ref="K91:K93"/>
    <mergeCell ref="L91:L93"/>
    <mergeCell ref="M91:M93"/>
    <mergeCell ref="K88:K90"/>
    <mergeCell ref="L88:L90"/>
    <mergeCell ref="M88:M90"/>
    <mergeCell ref="N88:N90"/>
    <mergeCell ref="O88:O90"/>
    <mergeCell ref="P88:P90"/>
    <mergeCell ref="C88:C90"/>
    <mergeCell ref="F88:F90"/>
    <mergeCell ref="G88:G90"/>
    <mergeCell ref="H88:H90"/>
    <mergeCell ref="I88:I90"/>
    <mergeCell ref="J88:J90"/>
    <mergeCell ref="N91:N93"/>
    <mergeCell ref="O91:O93"/>
    <mergeCell ref="P91:P93"/>
    <mergeCell ref="Q91:Q93"/>
    <mergeCell ref="C94:C96"/>
    <mergeCell ref="F94:F96"/>
    <mergeCell ref="G94:G96"/>
    <mergeCell ref="H94:H96"/>
    <mergeCell ref="I94:I96"/>
    <mergeCell ref="J94:J96"/>
    <mergeCell ref="C103:C105"/>
    <mergeCell ref="E103:E111"/>
    <mergeCell ref="F103:Q105"/>
    <mergeCell ref="C106:C108"/>
    <mergeCell ref="F106:Q108"/>
    <mergeCell ref="C109:C111"/>
    <mergeCell ref="F109:Q111"/>
    <mergeCell ref="Q94:Q96"/>
    <mergeCell ref="C97:C99"/>
    <mergeCell ref="E97:E99"/>
    <mergeCell ref="F97:Q99"/>
    <mergeCell ref="C100:C102"/>
    <mergeCell ref="E100:E102"/>
    <mergeCell ref="F100:Q102"/>
    <mergeCell ref="K94:K96"/>
    <mergeCell ref="L94:L96"/>
    <mergeCell ref="M94:M96"/>
    <mergeCell ref="N94:N96"/>
    <mergeCell ref="O94:O96"/>
    <mergeCell ref="P94:P96"/>
    <mergeCell ref="C112:C114"/>
    <mergeCell ref="D112:D123"/>
    <mergeCell ref="E112:E117"/>
    <mergeCell ref="F112:Q114"/>
    <mergeCell ref="C115:C117"/>
    <mergeCell ref="F115:Q115"/>
    <mergeCell ref="F116:Q116"/>
    <mergeCell ref="F117:Q117"/>
    <mergeCell ref="C118:C120"/>
    <mergeCell ref="E118:E123"/>
    <mergeCell ref="F118:Q123"/>
    <mergeCell ref="C121:C123"/>
    <mergeCell ref="A124:A136"/>
    <mergeCell ref="B124:B136"/>
    <mergeCell ref="C124:C125"/>
    <mergeCell ref="D124:D125"/>
    <mergeCell ref="E124:E125"/>
    <mergeCell ref="F124:Q125"/>
    <mergeCell ref="C126:C127"/>
    <mergeCell ref="D126:D127"/>
    <mergeCell ref="Q126:Q127"/>
    <mergeCell ref="C128:C136"/>
    <mergeCell ref="D128:D136"/>
    <mergeCell ref="E128:E136"/>
    <mergeCell ref="F128:F129"/>
    <mergeCell ref="G128:G129"/>
    <mergeCell ref="H128:H129"/>
    <mergeCell ref="I128:I129"/>
    <mergeCell ref="J128:J129"/>
    <mergeCell ref="K128:K129"/>
    <mergeCell ref="K126:K127"/>
    <mergeCell ref="L126:L127"/>
    <mergeCell ref="M126:M127"/>
    <mergeCell ref="N126:N127"/>
    <mergeCell ref="O126:O127"/>
    <mergeCell ref="P126:P127"/>
    <mergeCell ref="E126:E127"/>
    <mergeCell ref="F126:F127"/>
    <mergeCell ref="G126:G127"/>
    <mergeCell ref="H126:H127"/>
    <mergeCell ref="I126:I127"/>
    <mergeCell ref="J126:J127"/>
    <mergeCell ref="S129:S136"/>
    <mergeCell ref="T129:T136"/>
    <mergeCell ref="U129:U136"/>
    <mergeCell ref="V129:V136"/>
    <mergeCell ref="W129:W136"/>
    <mergeCell ref="X129:X136"/>
    <mergeCell ref="L128:L129"/>
    <mergeCell ref="M128:M129"/>
    <mergeCell ref="N128:N129"/>
    <mergeCell ref="O128:O129"/>
    <mergeCell ref="P128:P129"/>
    <mergeCell ref="Q128:Q129"/>
    <mergeCell ref="M137:M138"/>
    <mergeCell ref="N137:N138"/>
    <mergeCell ref="O137:O138"/>
    <mergeCell ref="P137:P138"/>
    <mergeCell ref="Q137:Q138"/>
    <mergeCell ref="A139:X139"/>
    <mergeCell ref="G137:G138"/>
    <mergeCell ref="H137:H138"/>
    <mergeCell ref="I137:I138"/>
    <mergeCell ref="J137:J138"/>
    <mergeCell ref="K137:K138"/>
    <mergeCell ref="L137:L138"/>
    <mergeCell ref="A137:A138"/>
    <mergeCell ref="B137:B138"/>
    <mergeCell ref="C137:C138"/>
    <mergeCell ref="D137:D138"/>
    <mergeCell ref="E137:E138"/>
    <mergeCell ref="F137:F138"/>
    <mergeCell ref="A140:A162"/>
    <mergeCell ref="B140:B162"/>
    <mergeCell ref="C140:Q142"/>
    <mergeCell ref="C143:C144"/>
    <mergeCell ref="D143:D162"/>
    <mergeCell ref="E143:E147"/>
    <mergeCell ref="F143:F147"/>
    <mergeCell ref="G143:G147"/>
    <mergeCell ref="H143:H147"/>
    <mergeCell ref="I143:I147"/>
    <mergeCell ref="P143:P147"/>
    <mergeCell ref="Q143:Q147"/>
    <mergeCell ref="C145:C150"/>
    <mergeCell ref="E148:E150"/>
    <mergeCell ref="C151:C153"/>
    <mergeCell ref="E151:E162"/>
    <mergeCell ref="F151:Q162"/>
    <mergeCell ref="C154:C156"/>
    <mergeCell ref="C157:C159"/>
    <mergeCell ref="C160:C162"/>
    <mergeCell ref="J143:J147"/>
    <mergeCell ref="K143:K147"/>
    <mergeCell ref="L143:L147"/>
    <mergeCell ref="M143:M147"/>
    <mergeCell ref="N143:N147"/>
    <mergeCell ref="O143:O147"/>
    <mergeCell ref="A163:X163"/>
    <mergeCell ref="A164:A175"/>
    <mergeCell ref="B164:B175"/>
    <mergeCell ref="C164:Q166"/>
    <mergeCell ref="C167:C169"/>
    <mergeCell ref="D167:D169"/>
    <mergeCell ref="E167:E169"/>
    <mergeCell ref="F167:F168"/>
    <mergeCell ref="G167:G168"/>
    <mergeCell ref="H167:H168"/>
    <mergeCell ref="O167:O168"/>
    <mergeCell ref="P167:P168"/>
    <mergeCell ref="Q167:Q168"/>
    <mergeCell ref="C170:C172"/>
    <mergeCell ref="D170:D175"/>
    <mergeCell ref="E170:E175"/>
    <mergeCell ref="F170:F171"/>
    <mergeCell ref="G170:G171"/>
    <mergeCell ref="H170:H171"/>
    <mergeCell ref="I170:I171"/>
    <mergeCell ref="I167:I168"/>
    <mergeCell ref="J167:J168"/>
    <mergeCell ref="K167:K168"/>
    <mergeCell ref="L167:L168"/>
    <mergeCell ref="M167:M168"/>
    <mergeCell ref="N167:N168"/>
    <mergeCell ref="M173:M175"/>
    <mergeCell ref="N173:N175"/>
    <mergeCell ref="O173:O175"/>
    <mergeCell ref="P173:P175"/>
    <mergeCell ref="Q173:Q175"/>
    <mergeCell ref="A176:X176"/>
    <mergeCell ref="P170:P171"/>
    <mergeCell ref="Q170:Q171"/>
    <mergeCell ref="C173:C175"/>
    <mergeCell ref="F173:F175"/>
    <mergeCell ref="G173:G175"/>
    <mergeCell ref="H173:H175"/>
    <mergeCell ref="I173:I175"/>
    <mergeCell ref="J173:J175"/>
    <mergeCell ref="K173:K175"/>
    <mergeCell ref="L173:L175"/>
    <mergeCell ref="J170:J171"/>
    <mergeCell ref="K170:K171"/>
    <mergeCell ref="L170:L171"/>
    <mergeCell ref="M170:M171"/>
    <mergeCell ref="N170:N171"/>
    <mergeCell ref="O170:O171"/>
    <mergeCell ref="A177:A200"/>
    <mergeCell ref="B177:B200"/>
    <mergeCell ref="C177:Q179"/>
    <mergeCell ref="C180:C182"/>
    <mergeCell ref="D180:D182"/>
    <mergeCell ref="E180:E182"/>
    <mergeCell ref="F180:F182"/>
    <mergeCell ref="G180:G182"/>
    <mergeCell ref="H180:H182"/>
    <mergeCell ref="I180:I182"/>
    <mergeCell ref="P180:P182"/>
    <mergeCell ref="Q180:Q182"/>
    <mergeCell ref="C183:C185"/>
    <mergeCell ref="D183:D188"/>
    <mergeCell ref="E183:E188"/>
    <mergeCell ref="F183:Q185"/>
    <mergeCell ref="C186:C188"/>
    <mergeCell ref="F186:Q188"/>
    <mergeCell ref="J180:J182"/>
    <mergeCell ref="K180:K182"/>
    <mergeCell ref="L180:L182"/>
    <mergeCell ref="M180:M182"/>
    <mergeCell ref="N180:N182"/>
    <mergeCell ref="O180:O182"/>
    <mergeCell ref="C189:C191"/>
    <mergeCell ref="D189:D200"/>
    <mergeCell ref="E189:E191"/>
    <mergeCell ref="F189:Q191"/>
    <mergeCell ref="C192:C194"/>
    <mergeCell ref="E192:E200"/>
    <mergeCell ref="F192:Q200"/>
    <mergeCell ref="C195:C197"/>
    <mergeCell ref="C198:C200"/>
    <mergeCell ref="A201:X201"/>
    <mergeCell ref="A202:A237"/>
    <mergeCell ref="B202:B237"/>
    <mergeCell ref="C202:Q204"/>
    <mergeCell ref="C205:C207"/>
    <mergeCell ref="D205:D210"/>
    <mergeCell ref="E205:E210"/>
    <mergeCell ref="F205:Q207"/>
    <mergeCell ref="C208:C210"/>
    <mergeCell ref="F208:F210"/>
    <mergeCell ref="M208:M210"/>
    <mergeCell ref="N208:N210"/>
    <mergeCell ref="O208:O210"/>
    <mergeCell ref="P208:P210"/>
    <mergeCell ref="Q208:Q210"/>
    <mergeCell ref="C211:C213"/>
    <mergeCell ref="D211:D237"/>
    <mergeCell ref="E211:E216"/>
    <mergeCell ref="F211:Q213"/>
    <mergeCell ref="C214:C216"/>
    <mergeCell ref="G208:G210"/>
    <mergeCell ref="H208:H210"/>
    <mergeCell ref="I208:I210"/>
    <mergeCell ref="J208:J210"/>
    <mergeCell ref="K208:K210"/>
    <mergeCell ref="L208:L210"/>
    <mergeCell ref="C229:C231"/>
    <mergeCell ref="F229:Q231"/>
    <mergeCell ref="C232:C234"/>
    <mergeCell ref="E232:E237"/>
    <mergeCell ref="F232:Q234"/>
    <mergeCell ref="C235:C237"/>
    <mergeCell ref="F235:Q237"/>
    <mergeCell ref="F214:Q216"/>
    <mergeCell ref="C217:C219"/>
    <mergeCell ref="E217:E231"/>
    <mergeCell ref="F217:Q219"/>
    <mergeCell ref="C220:C222"/>
    <mergeCell ref="F220:Q222"/>
    <mergeCell ref="C223:C225"/>
    <mergeCell ref="F223:Q225"/>
    <mergeCell ref="C226:C228"/>
    <mergeCell ref="F226:Q228"/>
    <mergeCell ref="A238:X238"/>
    <mergeCell ref="A239:A253"/>
    <mergeCell ref="B239:B253"/>
    <mergeCell ref="C239:Q241"/>
    <mergeCell ref="C242:C244"/>
    <mergeCell ref="D242:D253"/>
    <mergeCell ref="E242:E253"/>
    <mergeCell ref="F242:F244"/>
    <mergeCell ref="G242:G244"/>
    <mergeCell ref="H242:H244"/>
    <mergeCell ref="C245:C247"/>
    <mergeCell ref="F245:F247"/>
    <mergeCell ref="G245:G247"/>
    <mergeCell ref="H245:H247"/>
    <mergeCell ref="I245:I247"/>
    <mergeCell ref="J245:J247"/>
    <mergeCell ref="K245:K247"/>
    <mergeCell ref="I242:I244"/>
    <mergeCell ref="J242:J244"/>
    <mergeCell ref="K242:K244"/>
    <mergeCell ref="L245:L247"/>
    <mergeCell ref="M245:M247"/>
    <mergeCell ref="N245:N247"/>
    <mergeCell ref="O245:O247"/>
    <mergeCell ref="P245:P247"/>
    <mergeCell ref="Q245:Q247"/>
    <mergeCell ref="O242:O244"/>
    <mergeCell ref="P242:P244"/>
    <mergeCell ref="Q242:Q244"/>
    <mergeCell ref="L242:L244"/>
    <mergeCell ref="M242:M244"/>
    <mergeCell ref="N242:N244"/>
    <mergeCell ref="Q248:Q250"/>
    <mergeCell ref="C251:C253"/>
    <mergeCell ref="F251:F253"/>
    <mergeCell ref="G251:G253"/>
    <mergeCell ref="H251:H253"/>
    <mergeCell ref="I251:I253"/>
    <mergeCell ref="J251:J253"/>
    <mergeCell ref="K251:K253"/>
    <mergeCell ref="L251:L253"/>
    <mergeCell ref="M251:M253"/>
    <mergeCell ref="K248:K250"/>
    <mergeCell ref="L248:L250"/>
    <mergeCell ref="M248:M250"/>
    <mergeCell ref="N248:N250"/>
    <mergeCell ref="O248:O250"/>
    <mergeCell ref="P248:P250"/>
    <mergeCell ref="C248:C250"/>
    <mergeCell ref="F248:F250"/>
    <mergeCell ref="G248:G250"/>
    <mergeCell ref="H248:H250"/>
    <mergeCell ref="I248:I250"/>
    <mergeCell ref="J248:J250"/>
    <mergeCell ref="N251:N253"/>
    <mergeCell ref="O251:O253"/>
    <mergeCell ref="P251:P253"/>
    <mergeCell ref="Q251:Q253"/>
    <mergeCell ref="A254:X254"/>
    <mergeCell ref="A255:A284"/>
    <mergeCell ref="B255:B284"/>
    <mergeCell ref="C255:Q257"/>
    <mergeCell ref="C258:C259"/>
    <mergeCell ref="D258:D260"/>
    <mergeCell ref="Q258:Q259"/>
    <mergeCell ref="F260:Q260"/>
    <mergeCell ref="C261:C263"/>
    <mergeCell ref="D261:D267"/>
    <mergeCell ref="E261:E267"/>
    <mergeCell ref="F261:Q263"/>
    <mergeCell ref="C264:C267"/>
    <mergeCell ref="F264:F267"/>
    <mergeCell ref="G264:G267"/>
    <mergeCell ref="H264:H267"/>
    <mergeCell ref="K258:K259"/>
    <mergeCell ref="L258:L259"/>
    <mergeCell ref="M258:M259"/>
    <mergeCell ref="N258:N259"/>
    <mergeCell ref="O258:O259"/>
    <mergeCell ref="P258:P259"/>
    <mergeCell ref="E258:E260"/>
    <mergeCell ref="F258:F259"/>
    <mergeCell ref="G258:G259"/>
    <mergeCell ref="H258:H259"/>
    <mergeCell ref="I258:I259"/>
    <mergeCell ref="J258:J259"/>
    <mergeCell ref="O264:O267"/>
    <mergeCell ref="P264:P267"/>
    <mergeCell ref="Q264:Q267"/>
    <mergeCell ref="C268:C270"/>
    <mergeCell ref="D268:D276"/>
    <mergeCell ref="E268:E276"/>
    <mergeCell ref="F268:Q270"/>
    <mergeCell ref="C271:C273"/>
    <mergeCell ref="F271:F273"/>
    <mergeCell ref="G271:G273"/>
    <mergeCell ref="I264:I267"/>
    <mergeCell ref="J264:J267"/>
    <mergeCell ref="K264:K267"/>
    <mergeCell ref="L264:L267"/>
    <mergeCell ref="M264:M267"/>
    <mergeCell ref="N264:N267"/>
    <mergeCell ref="N271:N273"/>
    <mergeCell ref="O271:O273"/>
    <mergeCell ref="P271:P273"/>
    <mergeCell ref="Q271:Q273"/>
    <mergeCell ref="C274:C276"/>
    <mergeCell ref="F274:Q276"/>
    <mergeCell ref="H271:H273"/>
    <mergeCell ref="I271:I273"/>
    <mergeCell ref="J271:J273"/>
    <mergeCell ref="K271:K273"/>
    <mergeCell ref="L271:L273"/>
    <mergeCell ref="M271:M273"/>
    <mergeCell ref="C277:C280"/>
    <mergeCell ref="D277:D284"/>
    <mergeCell ref="E277:E284"/>
    <mergeCell ref="F277:Q280"/>
    <mergeCell ref="C281:C284"/>
    <mergeCell ref="F281:Q282"/>
    <mergeCell ref="F283:F284"/>
    <mergeCell ref="G283:G284"/>
    <mergeCell ref="H283:H284"/>
    <mergeCell ref="I283:I284"/>
    <mergeCell ref="P283:P284"/>
    <mergeCell ref="Q283:Q284"/>
    <mergeCell ref="A285:A304"/>
    <mergeCell ref="B285:B304"/>
    <mergeCell ref="C285:C287"/>
    <mergeCell ref="D285:D290"/>
    <mergeCell ref="E285:E290"/>
    <mergeCell ref="F285:Q287"/>
    <mergeCell ref="C288:C290"/>
    <mergeCell ref="F288:F290"/>
    <mergeCell ref="J283:J284"/>
    <mergeCell ref="K283:K284"/>
    <mergeCell ref="L283:L284"/>
    <mergeCell ref="M283:M284"/>
    <mergeCell ref="N283:N284"/>
    <mergeCell ref="O283:O284"/>
    <mergeCell ref="M288:M290"/>
    <mergeCell ref="N288:N290"/>
    <mergeCell ref="O288:O290"/>
    <mergeCell ref="P288:P290"/>
    <mergeCell ref="Q288:Q290"/>
    <mergeCell ref="C291:C294"/>
    <mergeCell ref="D291:D298"/>
    <mergeCell ref="E291:E298"/>
    <mergeCell ref="F291:Q294"/>
    <mergeCell ref="C295:C298"/>
    <mergeCell ref="G288:G290"/>
    <mergeCell ref="H288:H290"/>
    <mergeCell ref="I288:I290"/>
    <mergeCell ref="J288:J290"/>
    <mergeCell ref="K288:K290"/>
    <mergeCell ref="L288:L290"/>
    <mergeCell ref="L295:L298"/>
    <mergeCell ref="M295:M298"/>
    <mergeCell ref="N295:N298"/>
    <mergeCell ref="O295:O298"/>
    <mergeCell ref="P295:P298"/>
    <mergeCell ref="Q295:Q298"/>
    <mergeCell ref="F295:F298"/>
    <mergeCell ref="G295:G298"/>
    <mergeCell ref="H295:H298"/>
    <mergeCell ref="I295:I298"/>
    <mergeCell ref="J295:J298"/>
    <mergeCell ref="K295:K298"/>
    <mergeCell ref="K309:K312"/>
    <mergeCell ref="L309:L312"/>
    <mergeCell ref="M309:M312"/>
    <mergeCell ref="D319:D324"/>
    <mergeCell ref="E319:E324"/>
    <mergeCell ref="C299:C301"/>
    <mergeCell ref="D299:D304"/>
    <mergeCell ref="E299:E304"/>
    <mergeCell ref="F299:Q301"/>
    <mergeCell ref="C302:C304"/>
    <mergeCell ref="F303:F304"/>
    <mergeCell ref="G303:G304"/>
    <mergeCell ref="H303:H304"/>
    <mergeCell ref="I303:I304"/>
    <mergeCell ref="J303:J304"/>
    <mergeCell ref="Q303:Q304"/>
    <mergeCell ref="K303:K304"/>
    <mergeCell ref="L303:L304"/>
    <mergeCell ref="M303:M304"/>
    <mergeCell ref="N303:N304"/>
    <mergeCell ref="O303:O304"/>
    <mergeCell ref="P303:P304"/>
    <mergeCell ref="N309:N312"/>
    <mergeCell ref="O309:O312"/>
    <mergeCell ref="P309:P312"/>
    <mergeCell ref="O322:O324"/>
    <mergeCell ref="P322:P324"/>
    <mergeCell ref="A305:A324"/>
    <mergeCell ref="B305:B324"/>
    <mergeCell ref="C305:C308"/>
    <mergeCell ref="D305:D312"/>
    <mergeCell ref="E305:E312"/>
    <mergeCell ref="F305:Q308"/>
    <mergeCell ref="C309:C312"/>
    <mergeCell ref="F309:F312"/>
    <mergeCell ref="G309:G312"/>
    <mergeCell ref="Q309:Q312"/>
    <mergeCell ref="C313:C315"/>
    <mergeCell ref="D313:D318"/>
    <mergeCell ref="E313:E318"/>
    <mergeCell ref="F313:Q321"/>
    <mergeCell ref="C316:C318"/>
    <mergeCell ref="C319:C321"/>
    <mergeCell ref="H309:H312"/>
    <mergeCell ref="I309:I312"/>
    <mergeCell ref="J309:J312"/>
    <mergeCell ref="Q322:Q324"/>
    <mergeCell ref="I322:I324"/>
    <mergeCell ref="J322:J324"/>
    <mergeCell ref="K322:K324"/>
    <mergeCell ref="L322:L324"/>
    <mergeCell ref="M322:M324"/>
    <mergeCell ref="N322:N324"/>
    <mergeCell ref="C322:C324"/>
    <mergeCell ref="F322:F324"/>
    <mergeCell ref="G322:G324"/>
    <mergeCell ref="H322:H324"/>
  </mergeCells>
  <hyperlinks>
    <hyperlink ref="C183" r:id="rId1" display="consultantplus://offline/ref=551013ED173281FC7197E4C50FD0137634C22F9FB523EE0B6CB9A0902AE23FADFE8D3893786CC90EB6E14648D9F730ED277000234B25AEEFD708F7D0S0Q4J"/>
    <hyperlink ref="C186" r:id="rId2" display="consultantplus://offline/ref=551013ED173281FC7197E4C50FD0137634C22F9FB523EE0B6CB9A0902AE23FADFE8D3893786CC90EB6E1464FDAF730ED277000234B25AEEFD708F7D0S0Q4J"/>
    <hyperlink ref="C189" r:id="rId3" display="consultantplus://offline/ref=551013ED173281FC7197E4C50FD0137634C22F9FB523EE0B6CB9A0902AE23FADFE8D3893786CC90EB6E1464FDBF730ED277000234B25AEEFD708F7D0S0Q4J"/>
    <hyperlink ref="C198" r:id="rId4" display="consultantplus://offline/ref=551013ED173281FC7197E4C50FD0137634C22F9FB523EC0E6AB6A0902AE23FADFE8D38936A6C9102B4E2584ADDE266BC61S2Q6J"/>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2:L15"/>
  <sheetViews>
    <sheetView topLeftCell="B1" workbookViewId="0">
      <selection activeCell="D15" sqref="D15:L15"/>
    </sheetView>
  </sheetViews>
  <sheetFormatPr defaultRowHeight="12.75" x14ac:dyDescent="0.2"/>
  <cols>
    <col min="3" max="3" width="22" customWidth="1"/>
  </cols>
  <sheetData>
    <row r="12" spans="3:12" x14ac:dyDescent="0.2">
      <c r="D12">
        <v>2022</v>
      </c>
      <c r="E12">
        <v>2023</v>
      </c>
      <c r="F12">
        <v>2024</v>
      </c>
      <c r="G12">
        <v>2025</v>
      </c>
      <c r="H12">
        <v>2026</v>
      </c>
      <c r="I12">
        <v>2027</v>
      </c>
      <c r="J12">
        <v>2028</v>
      </c>
      <c r="K12">
        <v>2029</v>
      </c>
      <c r="L12">
        <v>2030</v>
      </c>
    </row>
    <row r="13" spans="3:12" x14ac:dyDescent="0.2">
      <c r="C13" t="s">
        <v>275</v>
      </c>
      <c r="D13">
        <v>105.5108058572731</v>
      </c>
      <c r="E13">
        <v>123.55587943290425</v>
      </c>
      <c r="F13">
        <v>124.79201808437361</v>
      </c>
      <c r="G13">
        <v>125.07398758983324</v>
      </c>
      <c r="H13">
        <v>125.52732450963835</v>
      </c>
      <c r="I13">
        <v>125.6968682261224</v>
      </c>
      <c r="J13">
        <v>125.86781901668131</v>
      </c>
      <c r="K13">
        <v>126.04019066369281</v>
      </c>
      <c r="L13">
        <v>126.21399708706993</v>
      </c>
    </row>
    <row r="14" spans="3:12" x14ac:dyDescent="0.2">
      <c r="C14" t="s">
        <v>276</v>
      </c>
      <c r="D14">
        <v>102.81456176751406</v>
      </c>
      <c r="E14">
        <v>103.81507388880038</v>
      </c>
      <c r="F14">
        <v>111.11170681397087</v>
      </c>
      <c r="G14">
        <v>115.27923490317565</v>
      </c>
      <c r="H14">
        <v>116.57696943871355</v>
      </c>
      <c r="I14">
        <v>116.69048914982254</v>
      </c>
      <c r="J14">
        <v>116.80417361719431</v>
      </c>
      <c r="K14">
        <v>116.91802363973403</v>
      </c>
      <c r="L14">
        <v>117.03204002348733</v>
      </c>
    </row>
    <row r="15" spans="3:12" x14ac:dyDescent="0.2">
      <c r="C15" t="s">
        <v>277</v>
      </c>
      <c r="D15">
        <v>104.74069893044371</v>
      </c>
      <c r="E15">
        <v>120.88461870961558</v>
      </c>
      <c r="F15">
        <v>122.97090520625183</v>
      </c>
      <c r="G15">
        <v>123.27904149057306</v>
      </c>
      <c r="H15">
        <v>123.59142713378834</v>
      </c>
      <c r="I15">
        <v>123.12444722809259</v>
      </c>
      <c r="J15">
        <v>123.27904149057306</v>
      </c>
      <c r="K15">
        <v>123.43469806770413</v>
      </c>
      <c r="L15">
        <v>123.59142713378834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МП (район.) альт.без плана на25</vt:lpstr>
      <vt:lpstr>Финансирование</vt:lpstr>
      <vt:lpstr>МП (район.) альтерн.план на 25</vt:lpstr>
      <vt:lpstr>ГП</vt:lpstr>
      <vt:lpstr>Индексы к 2020</vt:lpstr>
      <vt:lpstr>'МП (район.) альт.без плана на25'!Заголовки_для_печати</vt:lpstr>
      <vt:lpstr>'МП (район.) альтерн.план на 25'!Заголовки_для_печати</vt:lpstr>
      <vt:lpstr>'МП (район.) альт.без плана на25'!Область_печати</vt:lpstr>
      <vt:lpstr>'МП (район.) альтерн.план на 25'!Область_печати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 Калабкина</dc:creator>
  <cp:lastModifiedBy>М.А. Калабкина</cp:lastModifiedBy>
  <cp:lastPrinted>2024-05-07T10:20:32Z</cp:lastPrinted>
  <dcterms:created xsi:type="dcterms:W3CDTF">2023-04-27T08:27:53Z</dcterms:created>
  <dcterms:modified xsi:type="dcterms:W3CDTF">2024-05-07T10:21:52Z</dcterms:modified>
</cp:coreProperties>
</file>