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Z:\Невкина\Мои документы\Бюджет 2025-2027\ПЕРВОНАЧАЛЬНЫЙ бюджет на 2025-2027 гг\"/>
    </mc:Choice>
  </mc:AlternateContent>
  <xr:revisionPtr revIDLastSave="0" documentId="13_ncr:1_{CFDF10E6-C571-4B1D-B4E0-B5AD2D05A399}" xr6:coauthVersionLast="47" xr6:coauthVersionMax="47" xr10:uidLastSave="{00000000-0000-0000-0000-000000000000}"/>
  <bookViews>
    <workbookView xWindow="-120" yWindow="-120" windowWidth="29040" windowHeight="15840" tabRatio="637" activeTab="2" xr2:uid="{00000000-000D-0000-FFFF-FFFF00000000}"/>
  </bookViews>
  <sheets>
    <sheet name="Прил 1" sheetId="1" r:id="rId1"/>
    <sheet name="Приложение 2 " sheetId="2" r:id="rId2"/>
    <sheet name="Приложение 3" sheetId="3" r:id="rId3"/>
    <sheet name="Приложение 4" sheetId="4" r:id="rId4"/>
    <sheet name="Приложение 5" sheetId="5" r:id="rId5"/>
    <sheet name="Приложение 6" sheetId="6" r:id="rId6"/>
    <sheet name="Приложение 7" sheetId="7" r:id="rId7"/>
    <sheet name="приложение 8" sheetId="8" r:id="rId8"/>
    <sheet name="прил 9" sheetId="9" r:id="rId9"/>
  </sheets>
  <definedNames>
    <definedName name="_xlnm._FilterDatabase" localSheetId="2" hidden="1">'Приложение 3'!$A$6:$L$442</definedName>
    <definedName name="_xlnm._FilterDatabase" localSheetId="3" hidden="1">'Приложение 4'!$A$6:$L$420</definedName>
    <definedName name="_xlnm._FilterDatabase" localSheetId="4" hidden="1">'Приложение 5'!$A$6:$L$611</definedName>
    <definedName name="_xlnm._FilterDatabase" localSheetId="5" hidden="1">'Приложение 6'!$A$6:$K$9</definedName>
    <definedName name="Z_146E8F15_80AC_4549_8E02_D6058BD21F29_.wvu.FilterData" localSheetId="2" hidden="1">'Приложение 3'!$A$1:$L$442</definedName>
    <definedName name="Z_146E8F15_80AC_4549_8E02_D6058BD21F29_.wvu.FilterData" localSheetId="3" hidden="1">'Приложение 4'!$A$1:$K$420</definedName>
    <definedName name="Z_146E8F15_80AC_4549_8E02_D6058BD21F29_.wvu.FilterData" localSheetId="4" hidden="1">'Приложение 5'!$A$6:$L$211</definedName>
    <definedName name="Z_146E8F15_80AC_4549_8E02_D6058BD21F29_.wvu.FilterData" localSheetId="5" hidden="1">'Приложение 6'!$A$6:$K$9</definedName>
    <definedName name="Z_146E8F15_80AC_4549_8E02_D6058BD21F29_.wvu.PrintArea" localSheetId="1" hidden="1">'Приложение 2 '!$A$1:$E$45</definedName>
    <definedName name="Z_146E8F15_80AC_4549_8E02_D6058BD21F29_.wvu.PrintArea" localSheetId="6" hidden="1">'Приложение 7'!$B$1:$E$47</definedName>
    <definedName name="Z_19CB0AB9_264A_4C02_96AC_801923D45B3A_.wvu.FilterData" localSheetId="2" hidden="1">'Приложение 3'!$A$6:$L$442</definedName>
    <definedName name="Z_19CB0AB9_264A_4C02_96AC_801923D45B3A_.wvu.FilterData" localSheetId="3" hidden="1">'Приложение 4'!$A$6:$L$420</definedName>
    <definedName name="Z_19CB0AB9_264A_4C02_96AC_801923D45B3A_.wvu.FilterData" localSheetId="4" hidden="1">'Приложение 5'!$A$6:$L$611</definedName>
    <definedName name="Z_1F1289EE_F3DA_4F9E_9F23_CD1DBBB60441_.wvu.FilterData" localSheetId="3" hidden="1">'Приложение 4'!$A$1:$K$420</definedName>
    <definedName name="Z_2EE6EB00_C2BB_404A_98A6_E66B3D281ECF_.wvu.FilterData" localSheetId="2" hidden="1">'Приложение 3'!$A$6:$L$228</definedName>
    <definedName name="Z_2EE6EB00_C2BB_404A_98A6_E66B3D281ECF_.wvu.FilterData" localSheetId="3" hidden="1">'Приложение 4'!$A$6:$O$214</definedName>
    <definedName name="Z_2EE6EB00_C2BB_404A_98A6_E66B3D281ECF_.wvu.FilterData" localSheetId="4" hidden="1">'Приложение 5'!$A$6:$L$211</definedName>
    <definedName name="Z_2EE6EB00_C2BB_404A_98A6_E66B3D281ECF_.wvu.FilterData" localSheetId="5" hidden="1">'Приложение 6'!$A$6:$K$9</definedName>
    <definedName name="Z_2EE6EB00_C2BB_404A_98A6_E66B3D281ECF_.wvu.PrintArea" localSheetId="1" hidden="1">'Приложение 2 '!$A$1:$E$45</definedName>
    <definedName name="Z_2EE6EB00_C2BB_404A_98A6_E66B3D281ECF_.wvu.PrintArea" localSheetId="6" hidden="1">'Приложение 7'!$B$1:$E$47</definedName>
    <definedName name="Z_81558BDF_55DB_4F10_A797_FD06B4DBF865_.wvu.Cols" localSheetId="6" hidden="1">'Приложение 7'!$A:$A</definedName>
    <definedName name="Z_81558BDF_55DB_4F10_A797_FD06B4DBF865_.wvu.FilterData" localSheetId="2" hidden="1">'Приложение 3'!$A$6:$L$442</definedName>
    <definedName name="Z_81558BDF_55DB_4F10_A797_FD06B4DBF865_.wvu.FilterData" localSheetId="3" hidden="1">'Приложение 4'!$A$6:$L$420</definedName>
    <definedName name="Z_81558BDF_55DB_4F10_A797_FD06B4DBF865_.wvu.FilterData" localSheetId="4" hidden="1">'Приложение 5'!$A$6:$L$611</definedName>
    <definedName name="Z_81558BDF_55DB_4F10_A797_FD06B4DBF865_.wvu.FilterData" localSheetId="5" hidden="1">'Приложение 6'!$A$6:$K$9</definedName>
    <definedName name="Z_81558BDF_55DB_4F10_A797_FD06B4DBF865_.wvu.PrintArea" localSheetId="8" hidden="1">'прил 9'!$A$1:$E$20</definedName>
    <definedName name="Z_81558BDF_55DB_4F10_A797_FD06B4DBF865_.wvu.PrintArea" localSheetId="1" hidden="1">'Приложение 2 '!$A$1:$E$45</definedName>
    <definedName name="Z_81558BDF_55DB_4F10_A797_FD06B4DBF865_.wvu.PrintArea" localSheetId="2" hidden="1">'Приложение 3'!$A$1:$L$444</definedName>
    <definedName name="Z_81558BDF_55DB_4F10_A797_FD06B4DBF865_.wvu.PrintArea" localSheetId="3" hidden="1">'Приложение 4'!$A$1:$K$420</definedName>
    <definedName name="Z_81558BDF_55DB_4F10_A797_FD06B4DBF865_.wvu.PrintArea" localSheetId="4" hidden="1">'Приложение 5'!$A$1:$L$611</definedName>
    <definedName name="Z_81558BDF_55DB_4F10_A797_FD06B4DBF865_.wvu.PrintArea" localSheetId="5" hidden="1">'Приложение 6'!$A$1:$K$12</definedName>
    <definedName name="Z_81558BDF_55DB_4F10_A797_FD06B4DBF865_.wvu.PrintArea" localSheetId="6" hidden="1">'Приложение 7'!$B$1:$E$55</definedName>
    <definedName name="Z_81558BDF_55DB_4F10_A797_FD06B4DBF865_.wvu.PrintArea" localSheetId="7" hidden="1">'приложение 8'!$A$1:$E$28</definedName>
    <definedName name="Z_81558BDF_55DB_4F10_A797_FD06B4DBF865_.wvu.Rows" localSheetId="6" hidden="1">'Приложение 7'!$96:$98,'Приложение 7'!$112:$114,'Приложение 7'!$128:$128,'Приложение 7'!$130:$130,'Приложение 7'!$133:$133</definedName>
    <definedName name="Z_D2A2E364_7F41_4DF0_B445_F266635B8190_.wvu.Cols" localSheetId="6" hidden="1">'Приложение 7'!$A:$A</definedName>
    <definedName name="Z_D2A2E364_7F41_4DF0_B445_F266635B8190_.wvu.FilterData" localSheetId="2" hidden="1">'Приложение 3'!$A$6:$L$442</definedName>
    <definedName name="Z_D2A2E364_7F41_4DF0_B445_F266635B8190_.wvu.FilterData" localSheetId="3" hidden="1">'Приложение 4'!$A$6:$L$420</definedName>
    <definedName name="Z_D2A2E364_7F41_4DF0_B445_F266635B8190_.wvu.FilterData" localSheetId="4" hidden="1">'Приложение 5'!$A$6:$L$611</definedName>
    <definedName name="Z_D2A2E364_7F41_4DF0_B445_F266635B8190_.wvu.FilterData" localSheetId="5" hidden="1">'Приложение 6'!$A$6:$K$9</definedName>
    <definedName name="Z_D2A2E364_7F41_4DF0_B445_F266635B8190_.wvu.PrintArea" localSheetId="8" hidden="1">'прил 9'!$A$1:$E$20</definedName>
    <definedName name="Z_D2A2E364_7F41_4DF0_B445_F266635B8190_.wvu.PrintArea" localSheetId="1" hidden="1">'Приложение 2 '!$A$1:$E$45</definedName>
    <definedName name="Z_D2A2E364_7F41_4DF0_B445_F266635B8190_.wvu.PrintArea" localSheetId="2" hidden="1">'Приложение 3'!$A$1:$L$444</definedName>
    <definedName name="Z_D2A2E364_7F41_4DF0_B445_F266635B8190_.wvu.PrintArea" localSheetId="3" hidden="1">'Приложение 4'!$A$1:$K$420</definedName>
    <definedName name="Z_D2A2E364_7F41_4DF0_B445_F266635B8190_.wvu.PrintArea" localSheetId="4" hidden="1">'Приложение 5'!$A$1:$L$611</definedName>
    <definedName name="Z_D2A2E364_7F41_4DF0_B445_F266635B8190_.wvu.PrintArea" localSheetId="5" hidden="1">'Приложение 6'!$A$1:$K$12</definedName>
    <definedName name="Z_D2A2E364_7F41_4DF0_B445_F266635B8190_.wvu.PrintArea" localSheetId="6" hidden="1">'Приложение 7'!$B$1:$E$55</definedName>
    <definedName name="Z_D2A2E364_7F41_4DF0_B445_F266635B8190_.wvu.PrintArea" localSheetId="7" hidden="1">'приложение 8'!$A$1:$E$28</definedName>
    <definedName name="Z_D7437CF1_D31F_4DF2_9399_AF82B3DFFC54_.wvu.Cols" localSheetId="6" hidden="1">'Приложение 7'!$A:$A</definedName>
    <definedName name="Z_D7437CF1_D31F_4DF2_9399_AF82B3DFFC54_.wvu.FilterData" localSheetId="2" hidden="1">'Приложение 3'!$A$6:$L$442</definedName>
    <definedName name="Z_D7437CF1_D31F_4DF2_9399_AF82B3DFFC54_.wvu.FilterData" localSheetId="3" hidden="1">'Приложение 4'!$A$6:$L$420</definedName>
    <definedName name="Z_D7437CF1_D31F_4DF2_9399_AF82B3DFFC54_.wvu.FilterData" localSheetId="4" hidden="1">'Приложение 5'!$A$6:$L$611</definedName>
    <definedName name="Z_D7437CF1_D31F_4DF2_9399_AF82B3DFFC54_.wvu.FilterData" localSheetId="5" hidden="1">'Приложение 6'!$A$6:$K$9</definedName>
    <definedName name="Z_D7437CF1_D31F_4DF2_9399_AF82B3DFFC54_.wvu.PrintArea" localSheetId="0" hidden="1">'Прил 1'!$A$1:$C$47</definedName>
    <definedName name="Z_D7437CF1_D31F_4DF2_9399_AF82B3DFFC54_.wvu.PrintArea" localSheetId="8" hidden="1">'прил 9'!$A$1:$E$20</definedName>
    <definedName name="Z_D7437CF1_D31F_4DF2_9399_AF82B3DFFC54_.wvu.PrintArea" localSheetId="1" hidden="1">'Приложение 2 '!$A$1:$E$45</definedName>
    <definedName name="Z_D7437CF1_D31F_4DF2_9399_AF82B3DFFC54_.wvu.PrintArea" localSheetId="2" hidden="1">'Приложение 3'!$A$1:$L$444</definedName>
    <definedName name="Z_D7437CF1_D31F_4DF2_9399_AF82B3DFFC54_.wvu.PrintArea" localSheetId="3" hidden="1">'Приложение 4'!$A$1:$K$420</definedName>
    <definedName name="Z_D7437CF1_D31F_4DF2_9399_AF82B3DFFC54_.wvu.PrintArea" localSheetId="4" hidden="1">'Приложение 5'!$A$1:$L$611</definedName>
    <definedName name="Z_D7437CF1_D31F_4DF2_9399_AF82B3DFFC54_.wvu.PrintArea" localSheetId="5" hidden="1">'Приложение 6'!$A$1:$K$12</definedName>
    <definedName name="Z_D7437CF1_D31F_4DF2_9399_AF82B3DFFC54_.wvu.PrintArea" localSheetId="6" hidden="1">'Приложение 7'!$B$1:$E$55</definedName>
    <definedName name="Z_D7437CF1_D31F_4DF2_9399_AF82B3DFFC54_.wvu.PrintArea" localSheetId="7" hidden="1">'приложение 8'!$A$1:$E$28</definedName>
    <definedName name="Z_D7437CF1_D31F_4DF2_9399_AF82B3DFFC54_.wvu.Rows" localSheetId="6" hidden="1">'Приложение 7'!#REF!,'Приложение 7'!#REF!,'Приложение 7'!$96:$98,'Приложение 7'!$112:$114,'Приложение 7'!$128:$128,'Приложение 7'!$130:$130,'Приложение 7'!$133:$133</definedName>
    <definedName name="Z_E262048E_84F9_43BC_A071_99F77224052B_.wvu.FilterData" localSheetId="4" hidden="1">'Приложение 5'!$A$6:$L$211</definedName>
    <definedName name="Z_E262048E_84F9_43BC_A071_99F77224052B_.wvu.FilterData" localSheetId="5" hidden="1">'Приложение 6'!$A$6:$K$9</definedName>
    <definedName name="_xlnm.Print_Area" localSheetId="8">'прил 9'!$A$1:$E$20</definedName>
    <definedName name="_xlnm.Print_Area" localSheetId="1">'Приложение 2 '!$A$1:$E$45</definedName>
    <definedName name="_xlnm.Print_Area" localSheetId="2">'Приложение 3'!$A$1:$L$444</definedName>
    <definedName name="_xlnm.Print_Area" localSheetId="3">'Приложение 4'!$A$1:$K$419</definedName>
    <definedName name="_xlnm.Print_Area" localSheetId="4">'Приложение 5'!$A$1:$L$611</definedName>
    <definedName name="_xlnm.Print_Area" localSheetId="5">'Приложение 6'!$A$1:$K$12</definedName>
    <definedName name="_xlnm.Print_Area" localSheetId="6">'Приложение 7'!$B$1:$E$55</definedName>
    <definedName name="_xlnm.Print_Area" localSheetId="7">'приложение 8'!$A$1:$E$28</definedName>
  </definedNames>
  <calcPr calcId="191029"/>
  <customWorkbookViews>
    <customWorkbookView name="Цыплова Таисия Васильевна - Личное представление" guid="{D2A2E364-7F41-4DF0-B445-F266635B8190}" mergeInterval="0" personalView="1" maximized="1" xWindow="1" yWindow="1" windowWidth="1916" windowHeight="850" tabRatio="637" activeSheetId="7"/>
    <customWorkbookView name="Савинова Нина Николаевна - Личное представление" guid="{D7437CF1-D31F-4DF2-9399-AF82B3DFFC54}" mergeInterval="0" personalView="1" maximized="1" xWindow="1" yWindow="1" windowWidth="1916" windowHeight="804" tabRatio="637" activeSheetId="1"/>
    <customWorkbookView name="Murashov - Личное представление" guid="{146E8F15-80AC-4549-8E02-D6058BD21F29}" mergeInterval="0" personalView="1" maximized="1" xWindow="1" yWindow="1" windowWidth="1276" windowHeight="794" tabRatio="960" activeSheetId="3"/>
    <customWorkbookView name="Сазонова Инна Сергеевна - Личное представление" guid="{2EE6EB00-C2BB-404A-98A6-E66B3D281ECF}" mergeInterval="0" personalView="1" maximized="1" xWindow="1" yWindow="1" windowWidth="1916" windowHeight="850" tabRatio="960" activeSheetId="3"/>
    <customWorkbookView name="Nevkina - Личное представление" guid="{81558BDF-55DB-4F10-A797-FD06B4DBF865}" mergeInterval="0" personalView="1" maximized="1" xWindow="1" yWindow="1" windowWidth="1916" windowHeight="850" tabRatio="637" activeSheetId="3"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7" l="1"/>
  <c r="D13" i="7"/>
  <c r="C13" i="7"/>
  <c r="C31" i="7"/>
  <c r="L334" i="5" l="1"/>
  <c r="L333" i="5" s="1"/>
  <c r="L332" i="5" s="1"/>
  <c r="L331" i="5" s="1"/>
  <c r="L330" i="5" s="1"/>
  <c r="L329" i="5" s="1"/>
  <c r="L328" i="5" s="1"/>
  <c r="K334" i="5"/>
  <c r="K333" i="5" s="1"/>
  <c r="K332" i="5" s="1"/>
  <c r="K331" i="5" s="1"/>
  <c r="K330" i="5" s="1"/>
  <c r="K329" i="5" s="1"/>
  <c r="K328" i="5" s="1"/>
  <c r="J334" i="5"/>
  <c r="J333" i="5" s="1"/>
  <c r="J332" i="5" s="1"/>
  <c r="J331" i="5" s="1"/>
  <c r="J330" i="5" s="1"/>
  <c r="J329" i="5" s="1"/>
  <c r="J328" i="5" s="1"/>
  <c r="K413" i="4"/>
  <c r="K412" i="4" s="1"/>
  <c r="K411" i="4" s="1"/>
  <c r="K410" i="4" s="1"/>
  <c r="K409" i="4" s="1"/>
  <c r="K408" i="4" s="1"/>
  <c r="K407" i="4" s="1"/>
  <c r="J413" i="4"/>
  <c r="J412" i="4" s="1"/>
  <c r="J411" i="4" s="1"/>
  <c r="J410" i="4" s="1"/>
  <c r="J409" i="4" s="1"/>
  <c r="J408" i="4" s="1"/>
  <c r="J407" i="4" s="1"/>
  <c r="I413" i="4"/>
  <c r="I412" i="4" s="1"/>
  <c r="I411" i="4" s="1"/>
  <c r="I410" i="4" s="1"/>
  <c r="I409" i="4" s="1"/>
  <c r="I408" i="4" s="1"/>
  <c r="I407" i="4" s="1"/>
  <c r="L245" i="3"/>
  <c r="L244" i="3" s="1"/>
  <c r="L243" i="3" s="1"/>
  <c r="L242" i="3" s="1"/>
  <c r="L241" i="3" s="1"/>
  <c r="L240" i="3" s="1"/>
  <c r="K245" i="3"/>
  <c r="K244" i="3" s="1"/>
  <c r="K243" i="3" s="1"/>
  <c r="K242" i="3" s="1"/>
  <c r="K241" i="3" s="1"/>
  <c r="K240" i="3" s="1"/>
  <c r="J245" i="3"/>
  <c r="J244" i="3" s="1"/>
  <c r="J243" i="3" s="1"/>
  <c r="J242" i="3" s="1"/>
  <c r="J241" i="3" s="1"/>
  <c r="J240" i="3" s="1"/>
  <c r="L291" i="5" l="1"/>
  <c r="K11" i="6" s="1"/>
  <c r="K10" i="6" s="1"/>
  <c r="K291" i="5"/>
  <c r="J11" i="6" s="1"/>
  <c r="J10" i="6" s="1"/>
  <c r="J291" i="5"/>
  <c r="I11" i="6" s="1"/>
  <c r="I10" i="6" s="1"/>
  <c r="K290" i="5" l="1"/>
  <c r="K289" i="5" s="1"/>
  <c r="K288" i="5" s="1"/>
  <c r="K287" i="5" s="1"/>
  <c r="K286" i="5" s="1"/>
  <c r="J290" i="5"/>
  <c r="J289" i="5" s="1"/>
  <c r="J288" i="5" s="1"/>
  <c r="J287" i="5" s="1"/>
  <c r="J286" i="5" s="1"/>
  <c r="L290" i="5"/>
  <c r="L289" i="5" s="1"/>
  <c r="L288" i="5" s="1"/>
  <c r="L287" i="5" s="1"/>
  <c r="L286" i="5" s="1"/>
  <c r="K201" i="4"/>
  <c r="K200" i="4" s="1"/>
  <c r="K199" i="4" s="1"/>
  <c r="J201" i="4"/>
  <c r="J200" i="4" s="1"/>
  <c r="J199" i="4" s="1"/>
  <c r="I201" i="4"/>
  <c r="I200" i="4" s="1"/>
  <c r="I199" i="4" s="1"/>
  <c r="J279" i="5"/>
  <c r="J273" i="5"/>
  <c r="L279" i="5"/>
  <c r="K279" i="5"/>
  <c r="K192" i="4"/>
  <c r="J192" i="4"/>
  <c r="I192" i="4"/>
  <c r="K195" i="4"/>
  <c r="J195" i="4"/>
  <c r="I195" i="4"/>
  <c r="L129" i="3"/>
  <c r="L128" i="3" s="1"/>
  <c r="K129" i="3"/>
  <c r="K128" i="3" s="1"/>
  <c r="J129" i="3"/>
  <c r="J128" i="3" s="1"/>
  <c r="L135" i="3" l="1"/>
  <c r="L134" i="3" s="1"/>
  <c r="K135" i="3"/>
  <c r="K134" i="3" s="1"/>
  <c r="J135" i="3"/>
  <c r="J134" i="3" s="1"/>
  <c r="L64" i="5" l="1"/>
  <c r="K64" i="5"/>
  <c r="J64" i="5"/>
  <c r="K363" i="4"/>
  <c r="K362" i="4" s="1"/>
  <c r="K361" i="4" s="1"/>
  <c r="K360" i="4" s="1"/>
  <c r="J363" i="4"/>
  <c r="J362" i="4" s="1"/>
  <c r="J361" i="4" s="1"/>
  <c r="J360" i="4" s="1"/>
  <c r="I363" i="4"/>
  <c r="I362" i="4" s="1"/>
  <c r="I361" i="4" s="1"/>
  <c r="I360" i="4" s="1"/>
  <c r="L431" i="3"/>
  <c r="L430" i="3" s="1"/>
  <c r="L429" i="3" s="1"/>
  <c r="L428" i="3" s="1"/>
  <c r="K431" i="3"/>
  <c r="K430" i="3" s="1"/>
  <c r="K429" i="3" s="1"/>
  <c r="K428" i="3" s="1"/>
  <c r="J431" i="3"/>
  <c r="J430" i="3" s="1"/>
  <c r="J429" i="3" s="1"/>
  <c r="J428" i="3" s="1"/>
  <c r="K340" i="4" l="1"/>
  <c r="J340" i="4"/>
  <c r="K109" i="4"/>
  <c r="J109" i="4"/>
  <c r="D35" i="2" l="1"/>
  <c r="E35" i="2"/>
  <c r="L22" i="3" l="1"/>
  <c r="K22" i="3"/>
  <c r="L20" i="3"/>
  <c r="K20" i="3"/>
  <c r="J20" i="3"/>
  <c r="J22" i="3"/>
  <c r="L26" i="3"/>
  <c r="L25" i="3" s="1"/>
  <c r="L24" i="3" s="1"/>
  <c r="K26" i="3"/>
  <c r="K25" i="3" s="1"/>
  <c r="K24" i="3" s="1"/>
  <c r="J26" i="3"/>
  <c r="J25" i="3" s="1"/>
  <c r="J24" i="3" s="1"/>
  <c r="J19" i="3" l="1"/>
  <c r="J18" i="3" s="1"/>
  <c r="J17" i="3" s="1"/>
  <c r="K19" i="3"/>
  <c r="K18" i="3" s="1"/>
  <c r="K17" i="3" s="1"/>
  <c r="L19" i="3"/>
  <c r="L18" i="3" s="1"/>
  <c r="L17" i="3" s="1"/>
  <c r="L394" i="5" l="1"/>
  <c r="L393" i="5" s="1"/>
  <c r="L392" i="5" s="1"/>
  <c r="L391" i="5" s="1"/>
  <c r="L390" i="5" s="1"/>
  <c r="L389" i="5" s="1"/>
  <c r="K394" i="5"/>
  <c r="K393" i="5" s="1"/>
  <c r="K392" i="5" s="1"/>
  <c r="K391" i="5" s="1"/>
  <c r="K390" i="5" s="1"/>
  <c r="K389" i="5" s="1"/>
  <c r="J394" i="5"/>
  <c r="J393" i="5" s="1"/>
  <c r="J392" i="5" s="1"/>
  <c r="J391" i="5" s="1"/>
  <c r="J390" i="5" s="1"/>
  <c r="J389" i="5" s="1"/>
  <c r="L388" i="5"/>
  <c r="L387" i="5" s="1"/>
  <c r="L386" i="5" s="1"/>
  <c r="L385" i="5" s="1"/>
  <c r="L384" i="5" s="1"/>
  <c r="L383" i="5" s="1"/>
  <c r="K388" i="5"/>
  <c r="K387" i="5" s="1"/>
  <c r="K386" i="5" s="1"/>
  <c r="K385" i="5" s="1"/>
  <c r="K384" i="5" s="1"/>
  <c r="K383" i="5" s="1"/>
  <c r="J388" i="5"/>
  <c r="J387" i="5" s="1"/>
  <c r="J386" i="5" s="1"/>
  <c r="J385" i="5" s="1"/>
  <c r="J384" i="5" s="1"/>
  <c r="J383" i="5" s="1"/>
  <c r="L381" i="5"/>
  <c r="L380" i="5" s="1"/>
  <c r="L379" i="5" s="1"/>
  <c r="L378" i="5" s="1"/>
  <c r="L377" i="5" s="1"/>
  <c r="L376" i="5" s="1"/>
  <c r="L375" i="5" s="1"/>
  <c r="K381" i="5"/>
  <c r="K380" i="5" s="1"/>
  <c r="K379" i="5" s="1"/>
  <c r="K378" i="5" s="1"/>
  <c r="K377" i="5" s="1"/>
  <c r="K376" i="5" s="1"/>
  <c r="K375" i="5" s="1"/>
  <c r="J381" i="5"/>
  <c r="J380" i="5" s="1"/>
  <c r="J379" i="5" s="1"/>
  <c r="J378" i="5" s="1"/>
  <c r="J377" i="5" s="1"/>
  <c r="J376" i="5" s="1"/>
  <c r="J375" i="5" s="1"/>
  <c r="L374" i="5"/>
  <c r="L373" i="5" s="1"/>
  <c r="L372" i="5" s="1"/>
  <c r="L371" i="5" s="1"/>
  <c r="L370" i="5" s="1"/>
  <c r="L369" i="5" s="1"/>
  <c r="L368" i="5" s="1"/>
  <c r="K374" i="5"/>
  <c r="K373" i="5" s="1"/>
  <c r="K372" i="5" s="1"/>
  <c r="K371" i="5" s="1"/>
  <c r="K370" i="5" s="1"/>
  <c r="K369" i="5" s="1"/>
  <c r="K368" i="5" s="1"/>
  <c r="J374" i="5"/>
  <c r="J373" i="5" s="1"/>
  <c r="J372" i="5" s="1"/>
  <c r="J371" i="5" s="1"/>
  <c r="J370" i="5" s="1"/>
  <c r="J369" i="5" s="1"/>
  <c r="J368" i="5" s="1"/>
  <c r="L367" i="5"/>
  <c r="L366" i="5" s="1"/>
  <c r="L365" i="5" s="1"/>
  <c r="L364" i="5" s="1"/>
  <c r="L363" i="5" s="1"/>
  <c r="K367" i="5"/>
  <c r="K366" i="5" s="1"/>
  <c r="K365" i="5" s="1"/>
  <c r="K364" i="5" s="1"/>
  <c r="K363" i="5" s="1"/>
  <c r="J367" i="5"/>
  <c r="J366" i="5" s="1"/>
  <c r="J365" i="5" s="1"/>
  <c r="J364" i="5" s="1"/>
  <c r="J363" i="5" s="1"/>
  <c r="L362" i="5"/>
  <c r="L361" i="5" s="1"/>
  <c r="L360" i="5" s="1"/>
  <c r="L359" i="5" s="1"/>
  <c r="L358" i="5" s="1"/>
  <c r="K362" i="5"/>
  <c r="K361" i="5" s="1"/>
  <c r="K360" i="5" s="1"/>
  <c r="K359" i="5" s="1"/>
  <c r="K358" i="5" s="1"/>
  <c r="J362" i="5"/>
  <c r="J361" i="5" s="1"/>
  <c r="J360" i="5" s="1"/>
  <c r="J359" i="5" s="1"/>
  <c r="J358" i="5" s="1"/>
  <c r="L356" i="5"/>
  <c r="L355" i="5" s="1"/>
  <c r="L354" i="5" s="1"/>
  <c r="L353" i="5" s="1"/>
  <c r="L352" i="5" s="1"/>
  <c r="L351" i="5" s="1"/>
  <c r="K356" i="5"/>
  <c r="K355" i="5" s="1"/>
  <c r="K354" i="5" s="1"/>
  <c r="K353" i="5" s="1"/>
  <c r="K352" i="5" s="1"/>
  <c r="K351" i="5" s="1"/>
  <c r="J356" i="5"/>
  <c r="J355" i="5" s="1"/>
  <c r="J354" i="5" s="1"/>
  <c r="J353" i="5" s="1"/>
  <c r="J352" i="5" s="1"/>
  <c r="J351" i="5" s="1"/>
  <c r="L349" i="5"/>
  <c r="L348" i="5" s="1"/>
  <c r="L347" i="5" s="1"/>
  <c r="L346" i="5" s="1"/>
  <c r="L345" i="5" s="1"/>
  <c r="L344" i="5" s="1"/>
  <c r="L343" i="5" s="1"/>
  <c r="K349" i="5"/>
  <c r="K348" i="5" s="1"/>
  <c r="K347" i="5" s="1"/>
  <c r="K346" i="5" s="1"/>
  <c r="K345" i="5" s="1"/>
  <c r="K344" i="5" s="1"/>
  <c r="K343" i="5" s="1"/>
  <c r="J349" i="5"/>
  <c r="J348" i="5" s="1"/>
  <c r="J347" i="5" s="1"/>
  <c r="J346" i="5" s="1"/>
  <c r="J345" i="5" s="1"/>
  <c r="J344" i="5" s="1"/>
  <c r="J343" i="5" s="1"/>
  <c r="L342" i="5"/>
  <c r="L341" i="5" s="1"/>
  <c r="L340" i="5" s="1"/>
  <c r="L339" i="5" s="1"/>
  <c r="L338" i="5" s="1"/>
  <c r="L337" i="5" s="1"/>
  <c r="L336" i="5" s="1"/>
  <c r="K342" i="5"/>
  <c r="K341" i="5" s="1"/>
  <c r="K340" i="5" s="1"/>
  <c r="K339" i="5" s="1"/>
  <c r="K338" i="5" s="1"/>
  <c r="K337" i="5" s="1"/>
  <c r="K336" i="5" s="1"/>
  <c r="J342" i="5"/>
  <c r="J341" i="5" s="1"/>
  <c r="J340" i="5" s="1"/>
  <c r="J339" i="5" s="1"/>
  <c r="J338" i="5" s="1"/>
  <c r="J337" i="5" s="1"/>
  <c r="J336" i="5" s="1"/>
  <c r="K42" i="4"/>
  <c r="K41" i="4" s="1"/>
  <c r="K40" i="4" s="1"/>
  <c r="J42" i="4"/>
  <c r="J41" i="4" s="1"/>
  <c r="J40" i="4" s="1"/>
  <c r="I42" i="4"/>
  <c r="I41" i="4" s="1"/>
  <c r="I40" i="4" s="1"/>
  <c r="K39" i="4"/>
  <c r="K38" i="4" s="1"/>
  <c r="K37" i="4" s="1"/>
  <c r="J39" i="4"/>
  <c r="J38" i="4" s="1"/>
  <c r="J37" i="4" s="1"/>
  <c r="I39" i="4"/>
  <c r="I38" i="4" s="1"/>
  <c r="I37" i="4" s="1"/>
  <c r="K35" i="4"/>
  <c r="K34" i="4" s="1"/>
  <c r="J35" i="4"/>
  <c r="J34" i="4" s="1"/>
  <c r="I35" i="4"/>
  <c r="I34" i="4" s="1"/>
  <c r="K33" i="4"/>
  <c r="K32" i="4" s="1"/>
  <c r="J33" i="4"/>
  <c r="J32" i="4" s="1"/>
  <c r="I33" i="4"/>
  <c r="I32" i="4" s="1"/>
  <c r="K31" i="4" l="1"/>
  <c r="K30" i="4" s="1"/>
  <c r="I31" i="4"/>
  <c r="I30" i="4" s="1"/>
  <c r="K36" i="4"/>
  <c r="J31" i="4"/>
  <c r="J30" i="4" s="1"/>
  <c r="I36" i="4"/>
  <c r="J36" i="4"/>
  <c r="L382" i="5"/>
  <c r="J357" i="5"/>
  <c r="J350" i="5" s="1"/>
  <c r="K382" i="5"/>
  <c r="K357" i="5"/>
  <c r="K350" i="5" s="1"/>
  <c r="L357" i="5"/>
  <c r="L350" i="5" s="1"/>
  <c r="J382" i="5"/>
  <c r="I29" i="4" l="1"/>
  <c r="L335" i="5"/>
  <c r="K29" i="4"/>
  <c r="K335" i="5"/>
  <c r="J335" i="5"/>
  <c r="J29" i="4"/>
  <c r="C44" i="2" l="1"/>
  <c r="L611" i="5" l="1"/>
  <c r="L610" i="5" s="1"/>
  <c r="L609" i="5" s="1"/>
  <c r="L608" i="5" s="1"/>
  <c r="L607" i="5" s="1"/>
  <c r="K611" i="5"/>
  <c r="K610" i="5" s="1"/>
  <c r="K609" i="5" s="1"/>
  <c r="K608" i="5" s="1"/>
  <c r="K607" i="5" s="1"/>
  <c r="J611" i="5"/>
  <c r="J610" i="5" s="1"/>
  <c r="J609" i="5" s="1"/>
  <c r="J608" i="5" s="1"/>
  <c r="J607" i="5" s="1"/>
  <c r="K162" i="4"/>
  <c r="K161" i="4" s="1"/>
  <c r="J162" i="4"/>
  <c r="J161" i="4" s="1"/>
  <c r="I162" i="4"/>
  <c r="I161" i="4" s="1"/>
  <c r="L107" i="3" l="1"/>
  <c r="K107" i="3"/>
  <c r="J107" i="3"/>
  <c r="K268" i="3"/>
  <c r="K160" i="4" l="1"/>
  <c r="K159" i="4" s="1"/>
  <c r="K158" i="4" s="1"/>
  <c r="J160" i="4"/>
  <c r="J159" i="4" s="1"/>
  <c r="J158" i="4" s="1"/>
  <c r="I160" i="4"/>
  <c r="I159" i="4" s="1"/>
  <c r="I158" i="4" s="1"/>
  <c r="K85" i="4"/>
  <c r="K84" i="4" s="1"/>
  <c r="K83" i="4" s="1"/>
  <c r="K82" i="4" s="1"/>
  <c r="K81" i="4" s="1"/>
  <c r="K80" i="4" s="1"/>
  <c r="J85" i="4"/>
  <c r="J84" i="4" s="1"/>
  <c r="J83" i="4" s="1"/>
  <c r="J82" i="4" s="1"/>
  <c r="J81" i="4" s="1"/>
  <c r="J80" i="4" s="1"/>
  <c r="I85" i="4"/>
  <c r="I84" i="4" s="1"/>
  <c r="I83" i="4" s="1"/>
  <c r="I82" i="4" s="1"/>
  <c r="I81" i="4" s="1"/>
  <c r="I80" i="4" s="1"/>
  <c r="L63" i="3" l="1"/>
  <c r="L62" i="3" s="1"/>
  <c r="L61" i="3" s="1"/>
  <c r="L60" i="3" s="1"/>
  <c r="L59" i="3" s="1"/>
  <c r="K63" i="3"/>
  <c r="K62" i="3" s="1"/>
  <c r="K61" i="3" s="1"/>
  <c r="K60" i="3" s="1"/>
  <c r="K59" i="3" s="1"/>
  <c r="J63" i="3"/>
  <c r="J62" i="3" s="1"/>
  <c r="J61" i="3" s="1"/>
  <c r="J60" i="3" s="1"/>
  <c r="J59" i="3" s="1"/>
  <c r="J289" i="3" l="1"/>
  <c r="L105" i="3" l="1"/>
  <c r="K105" i="3"/>
  <c r="J105" i="3"/>
  <c r="E20" i="9"/>
  <c r="D20" i="9"/>
  <c r="C20" i="9"/>
  <c r="E16" i="9"/>
  <c r="D16" i="9"/>
  <c r="C16" i="9"/>
  <c r="E12" i="9"/>
  <c r="D12" i="9"/>
  <c r="C12" i="9"/>
  <c r="K104" i="3" l="1"/>
  <c r="K606" i="5"/>
  <c r="K605" i="5" s="1"/>
  <c r="K604" i="5" s="1"/>
  <c r="K603" i="5" s="1"/>
  <c r="K602" i="5" s="1"/>
  <c r="K601" i="5" s="1"/>
  <c r="J104" i="3"/>
  <c r="J606" i="5"/>
  <c r="J605" i="5" s="1"/>
  <c r="J604" i="5" s="1"/>
  <c r="J603" i="5" s="1"/>
  <c r="J602" i="5" s="1"/>
  <c r="J601" i="5" s="1"/>
  <c r="L104" i="3"/>
  <c r="L606" i="5"/>
  <c r="L605" i="5" s="1"/>
  <c r="L604" i="5" s="1"/>
  <c r="L603" i="5" s="1"/>
  <c r="L602" i="5" s="1"/>
  <c r="L601" i="5" s="1"/>
  <c r="C10" i="2"/>
  <c r="C9" i="2" s="1"/>
  <c r="D10" i="2"/>
  <c r="D9" i="2" s="1"/>
  <c r="E10" i="2"/>
  <c r="E9" i="2" s="1"/>
  <c r="C13" i="2"/>
  <c r="C12" i="2" s="1"/>
  <c r="D13" i="2"/>
  <c r="E13" i="2"/>
  <c r="E12" i="2" s="1"/>
  <c r="C15" i="2"/>
  <c r="D15" i="2"/>
  <c r="E15" i="2"/>
  <c r="C19" i="2"/>
  <c r="C18" i="2" s="1"/>
  <c r="D19" i="2"/>
  <c r="D18" i="2" s="1"/>
  <c r="E19" i="2"/>
  <c r="E18" i="2" s="1"/>
  <c r="C31" i="2"/>
  <c r="D31" i="2"/>
  <c r="E31" i="2"/>
  <c r="C33" i="2"/>
  <c r="D33" i="2"/>
  <c r="E33" i="2"/>
  <c r="C35" i="2"/>
  <c r="C37" i="2"/>
  <c r="D37" i="2"/>
  <c r="E37" i="2"/>
  <c r="C39" i="2"/>
  <c r="D39" i="2"/>
  <c r="E39" i="2"/>
  <c r="C42" i="2"/>
  <c r="C41" i="2" s="1"/>
  <c r="D42" i="2"/>
  <c r="E42" i="2"/>
  <c r="D44" i="2"/>
  <c r="E44" i="2"/>
  <c r="D12" i="2" l="1"/>
  <c r="E41" i="2"/>
  <c r="D41" i="2"/>
  <c r="E17" i="2"/>
  <c r="D17" i="2"/>
  <c r="C17" i="2"/>
  <c r="L46" i="5"/>
  <c r="L45" i="5" s="1"/>
  <c r="L44" i="5" s="1"/>
  <c r="L43" i="5" s="1"/>
  <c r="L42" i="5" s="1"/>
  <c r="L41" i="5" s="1"/>
  <c r="K46" i="5"/>
  <c r="K45" i="5" s="1"/>
  <c r="K44" i="5" s="1"/>
  <c r="K43" i="5" s="1"/>
  <c r="K42" i="5" s="1"/>
  <c r="K41" i="5" s="1"/>
  <c r="J46" i="5"/>
  <c r="J45" i="5" s="1"/>
  <c r="J44" i="5" s="1"/>
  <c r="J43" i="5" s="1"/>
  <c r="J42" i="5" s="1"/>
  <c r="J41" i="5" s="1"/>
  <c r="K334" i="4"/>
  <c r="K333" i="4" s="1"/>
  <c r="K332" i="4" s="1"/>
  <c r="J334" i="4"/>
  <c r="J333" i="4" s="1"/>
  <c r="J332" i="4" s="1"/>
  <c r="I334" i="4"/>
  <c r="I333" i="4" s="1"/>
  <c r="I332" i="4" s="1"/>
  <c r="L421" i="3"/>
  <c r="L420" i="3" s="1"/>
  <c r="K421" i="3"/>
  <c r="K420" i="3" s="1"/>
  <c r="J421" i="3"/>
  <c r="J420" i="3" s="1"/>
  <c r="D8" i="2" l="1"/>
  <c r="D7" i="2" s="1"/>
  <c r="E8" i="2"/>
  <c r="E7" i="2" s="1"/>
  <c r="C8" i="2"/>
  <c r="C7" i="2" s="1"/>
  <c r="I109" i="4"/>
  <c r="L75" i="3" l="1"/>
  <c r="L74" i="3" s="1"/>
  <c r="L73" i="3" s="1"/>
  <c r="K75" i="3"/>
  <c r="K74" i="3" s="1"/>
  <c r="K73" i="3" s="1"/>
  <c r="L40" i="5"/>
  <c r="L39" i="5" s="1"/>
  <c r="L38" i="5" s="1"/>
  <c r="L37" i="5" s="1"/>
  <c r="L36" i="5" s="1"/>
  <c r="L35" i="5" s="1"/>
  <c r="K40" i="5"/>
  <c r="K39" i="5" s="1"/>
  <c r="K38" i="5" s="1"/>
  <c r="K37" i="5" s="1"/>
  <c r="K36" i="5" s="1"/>
  <c r="K35" i="5" s="1"/>
  <c r="J40" i="5"/>
  <c r="J39" i="5" s="1"/>
  <c r="J38" i="5" s="1"/>
  <c r="J37" i="5" s="1"/>
  <c r="J36" i="5" s="1"/>
  <c r="J35" i="5" s="1"/>
  <c r="K331" i="4"/>
  <c r="K330" i="4" s="1"/>
  <c r="K329" i="4" s="1"/>
  <c r="J331" i="4"/>
  <c r="J330" i="4" s="1"/>
  <c r="J329" i="4" s="1"/>
  <c r="I331" i="4"/>
  <c r="I330" i="4" s="1"/>
  <c r="I329" i="4" s="1"/>
  <c r="L418" i="3"/>
  <c r="L417" i="3" s="1"/>
  <c r="K418" i="3"/>
  <c r="K417" i="3" s="1"/>
  <c r="J418" i="3"/>
  <c r="J417" i="3" s="1"/>
  <c r="L278" i="5"/>
  <c r="L277" i="5" s="1"/>
  <c r="L276" i="5" s="1"/>
  <c r="L275" i="5" s="1"/>
  <c r="L274" i="5" s="1"/>
  <c r="K278" i="5"/>
  <c r="K277" i="5" s="1"/>
  <c r="K276" i="5" s="1"/>
  <c r="K275" i="5" s="1"/>
  <c r="K274" i="5" s="1"/>
  <c r="L139" i="5" l="1"/>
  <c r="L138" i="5" s="1"/>
  <c r="L137" i="5" s="1"/>
  <c r="L136" i="5" s="1"/>
  <c r="L135" i="5" s="1"/>
  <c r="L134" i="5" s="1"/>
  <c r="L133" i="5" s="1"/>
  <c r="K139" i="5"/>
  <c r="K138" i="5" s="1"/>
  <c r="K137" i="5" s="1"/>
  <c r="K136" i="5" s="1"/>
  <c r="K135" i="5" s="1"/>
  <c r="K134" i="5" s="1"/>
  <c r="K133" i="5" s="1"/>
  <c r="J139" i="5"/>
  <c r="J138" i="5" s="1"/>
  <c r="J137" i="5" s="1"/>
  <c r="J136" i="5" s="1"/>
  <c r="J135" i="5" s="1"/>
  <c r="J134" i="5" s="1"/>
  <c r="J133" i="5" s="1"/>
  <c r="K250" i="4"/>
  <c r="K249" i="4" s="1"/>
  <c r="K248" i="4" s="1"/>
  <c r="K247" i="4" s="1"/>
  <c r="J250" i="4"/>
  <c r="J249" i="4" s="1"/>
  <c r="J248" i="4" s="1"/>
  <c r="J247" i="4" s="1"/>
  <c r="I250" i="4"/>
  <c r="I249" i="4" s="1"/>
  <c r="I248" i="4" s="1"/>
  <c r="I247" i="4" s="1"/>
  <c r="L343" i="3"/>
  <c r="L342" i="3" s="1"/>
  <c r="L341" i="3" s="1"/>
  <c r="K343" i="3"/>
  <c r="K342" i="3" s="1"/>
  <c r="K341" i="3" s="1"/>
  <c r="J343" i="3"/>
  <c r="J342" i="3" s="1"/>
  <c r="J341" i="3" s="1"/>
  <c r="L52" i="5"/>
  <c r="L51" i="5" s="1"/>
  <c r="L50" i="5" s="1"/>
  <c r="L49" i="5" s="1"/>
  <c r="L48" i="5" s="1"/>
  <c r="L47" i="5" s="1"/>
  <c r="K52" i="5"/>
  <c r="K51" i="5" s="1"/>
  <c r="K50" i="5" s="1"/>
  <c r="K49" i="5" s="1"/>
  <c r="K48" i="5" s="1"/>
  <c r="K47" i="5" s="1"/>
  <c r="J52" i="5"/>
  <c r="J51" i="5" s="1"/>
  <c r="J50" i="5" s="1"/>
  <c r="J49" i="5" s="1"/>
  <c r="J48" i="5" s="1"/>
  <c r="J47" i="5" s="1"/>
  <c r="K237" i="4" l="1"/>
  <c r="K236" i="4" s="1"/>
  <c r="K235" i="4" s="1"/>
  <c r="J237" i="4"/>
  <c r="J236" i="4" s="1"/>
  <c r="J235" i="4" s="1"/>
  <c r="I237" i="4"/>
  <c r="I236" i="4" s="1"/>
  <c r="I235" i="4" s="1"/>
  <c r="L330" i="3"/>
  <c r="L329" i="3" s="1"/>
  <c r="K330" i="3"/>
  <c r="K329" i="3" s="1"/>
  <c r="J330" i="3"/>
  <c r="J329" i="3" s="1"/>
  <c r="J278" i="5" l="1"/>
  <c r="J277" i="5" s="1"/>
  <c r="J276" i="5" s="1"/>
  <c r="J275" i="5" s="1"/>
  <c r="J274" i="5" s="1"/>
  <c r="L148" i="5" l="1"/>
  <c r="L147" i="5" s="1"/>
  <c r="L146" i="5" s="1"/>
  <c r="L145" i="5" s="1"/>
  <c r="L144" i="5" s="1"/>
  <c r="L143" i="5" s="1"/>
  <c r="L142" i="5" s="1"/>
  <c r="L141" i="5" s="1"/>
  <c r="K148" i="5"/>
  <c r="K147" i="5" s="1"/>
  <c r="K146" i="5" s="1"/>
  <c r="K145" i="5" s="1"/>
  <c r="K144" i="5" s="1"/>
  <c r="K143" i="5" s="1"/>
  <c r="K142" i="5" s="1"/>
  <c r="K141" i="5" s="1"/>
  <c r="J148" i="5"/>
  <c r="J147" i="5" s="1"/>
  <c r="J146" i="5" s="1"/>
  <c r="J145" i="5" s="1"/>
  <c r="J144" i="5" s="1"/>
  <c r="J143" i="5" s="1"/>
  <c r="J142" i="5" s="1"/>
  <c r="J141" i="5" s="1"/>
  <c r="K339" i="4"/>
  <c r="K338" i="4" s="1"/>
  <c r="K337" i="4" s="1"/>
  <c r="K336" i="4" s="1"/>
  <c r="K335" i="4" s="1"/>
  <c r="J339" i="4"/>
  <c r="J338" i="4" s="1"/>
  <c r="J337" i="4" s="1"/>
  <c r="J336" i="4" s="1"/>
  <c r="J335" i="4" s="1"/>
  <c r="I340" i="4"/>
  <c r="I339" i="4" s="1"/>
  <c r="I338" i="4" s="1"/>
  <c r="I337" i="4" s="1"/>
  <c r="I336" i="4" s="1"/>
  <c r="I335" i="4" s="1"/>
  <c r="L169" i="3"/>
  <c r="L168" i="3" s="1"/>
  <c r="L167" i="3" s="1"/>
  <c r="L166" i="3" s="1"/>
  <c r="L165" i="3" s="1"/>
  <c r="K169" i="3"/>
  <c r="K168" i="3" s="1"/>
  <c r="K167" i="3" s="1"/>
  <c r="K166" i="3" s="1"/>
  <c r="K165" i="3" s="1"/>
  <c r="J169" i="3"/>
  <c r="J168" i="3" s="1"/>
  <c r="J167" i="3" s="1"/>
  <c r="J166" i="3" s="1"/>
  <c r="J165" i="3" s="1"/>
  <c r="K108" i="4" l="1"/>
  <c r="K107" i="4" s="1"/>
  <c r="K106" i="4" s="1"/>
  <c r="J108" i="4"/>
  <c r="J107" i="4" s="1"/>
  <c r="J106" i="4" s="1"/>
  <c r="I108" i="4"/>
  <c r="I107" i="4" s="1"/>
  <c r="I106" i="4" s="1"/>
  <c r="J75" i="3"/>
  <c r="J74" i="3" s="1"/>
  <c r="J73" i="3" s="1"/>
  <c r="L291" i="3" l="1"/>
  <c r="K291" i="3"/>
  <c r="J291" i="3"/>
  <c r="D50" i="7"/>
  <c r="C50" i="7"/>
  <c r="K420" i="4"/>
  <c r="K441" i="3"/>
  <c r="J441" i="3"/>
  <c r="K439" i="3"/>
  <c r="J439" i="3"/>
  <c r="K426" i="3"/>
  <c r="K425" i="3" s="1"/>
  <c r="K424" i="3" s="1"/>
  <c r="K423" i="3" s="1"/>
  <c r="J426" i="3"/>
  <c r="J425" i="3" s="1"/>
  <c r="J424" i="3" s="1"/>
  <c r="J423" i="3" s="1"/>
  <c r="K415" i="3"/>
  <c r="K414" i="3" s="1"/>
  <c r="K413" i="3" s="1"/>
  <c r="J415" i="3"/>
  <c r="J414" i="3" s="1"/>
  <c r="J413" i="3" s="1"/>
  <c r="K408" i="3"/>
  <c r="J408" i="3"/>
  <c r="K406" i="3"/>
  <c r="J406" i="3"/>
  <c r="K399" i="3"/>
  <c r="K398" i="3" s="1"/>
  <c r="K397" i="3" s="1"/>
  <c r="K396" i="3" s="1"/>
  <c r="J399" i="3"/>
  <c r="K394" i="3"/>
  <c r="K393" i="3" s="1"/>
  <c r="K392" i="3" s="1"/>
  <c r="K391" i="3" s="1"/>
  <c r="J394" i="3"/>
  <c r="J393" i="3" s="1"/>
  <c r="J392" i="3" s="1"/>
  <c r="J391" i="3" s="1"/>
  <c r="K389" i="3"/>
  <c r="K388" i="3" s="1"/>
  <c r="K387" i="3" s="1"/>
  <c r="K386" i="3" s="1"/>
  <c r="J389" i="3"/>
  <c r="J388" i="3" s="1"/>
  <c r="J387" i="3" s="1"/>
  <c r="J386" i="3" s="1"/>
  <c r="K374" i="3"/>
  <c r="J374" i="3"/>
  <c r="K372" i="3"/>
  <c r="J372" i="3"/>
  <c r="K366" i="3"/>
  <c r="K365" i="3" s="1"/>
  <c r="K364" i="3" s="1"/>
  <c r="K363" i="3" s="1"/>
  <c r="K362" i="3" s="1"/>
  <c r="K361" i="3" s="1"/>
  <c r="J366" i="3"/>
  <c r="J365" i="3" s="1"/>
  <c r="J364" i="3" s="1"/>
  <c r="J363" i="3" s="1"/>
  <c r="J362" i="3" s="1"/>
  <c r="J361" i="3" s="1"/>
  <c r="K381" i="3"/>
  <c r="K380" i="3" s="1"/>
  <c r="J381" i="3"/>
  <c r="J380" i="3" s="1"/>
  <c r="K378" i="3"/>
  <c r="K377" i="3" s="1"/>
  <c r="J378" i="3"/>
  <c r="J377" i="3" s="1"/>
  <c r="K359" i="3"/>
  <c r="K358" i="3" s="1"/>
  <c r="K357" i="3" s="1"/>
  <c r="K356" i="3" s="1"/>
  <c r="K355" i="3" s="1"/>
  <c r="J359" i="3"/>
  <c r="J358" i="3" s="1"/>
  <c r="J357" i="3" s="1"/>
  <c r="J356" i="3" s="1"/>
  <c r="J355" i="3" s="1"/>
  <c r="K353" i="3"/>
  <c r="K352" i="3" s="1"/>
  <c r="J353" i="3"/>
  <c r="J352" i="3" s="1"/>
  <c r="K349" i="3"/>
  <c r="K348" i="3" s="1"/>
  <c r="K347" i="3" s="1"/>
  <c r="J349" i="3"/>
  <c r="J348" i="3" s="1"/>
  <c r="J347" i="3" s="1"/>
  <c r="K339" i="3"/>
  <c r="K338" i="3" s="1"/>
  <c r="J339" i="3"/>
  <c r="J338" i="3" s="1"/>
  <c r="K336" i="3"/>
  <c r="K335" i="3" s="1"/>
  <c r="J336" i="3"/>
  <c r="J335" i="3" s="1"/>
  <c r="K333" i="3"/>
  <c r="K332" i="3" s="1"/>
  <c r="J333" i="3"/>
  <c r="J332" i="3" s="1"/>
  <c r="K324" i="3"/>
  <c r="K323" i="3" s="1"/>
  <c r="J324" i="3"/>
  <c r="J323" i="3" s="1"/>
  <c r="K321" i="3"/>
  <c r="K320" i="3" s="1"/>
  <c r="J321" i="3"/>
  <c r="J320" i="3" s="1"/>
  <c r="K314" i="3"/>
  <c r="J314" i="3"/>
  <c r="K312" i="3"/>
  <c r="J312" i="3"/>
  <c r="K305" i="3"/>
  <c r="J305" i="3"/>
  <c r="K303" i="3"/>
  <c r="J303" i="3"/>
  <c r="K301" i="3"/>
  <c r="J301" i="3"/>
  <c r="K298" i="3"/>
  <c r="J298" i="3"/>
  <c r="K296" i="3"/>
  <c r="J296" i="3"/>
  <c r="K294" i="3"/>
  <c r="J294" i="3"/>
  <c r="K289" i="3"/>
  <c r="K287" i="3"/>
  <c r="J287" i="3"/>
  <c r="K284" i="3"/>
  <c r="K283" i="3" s="1"/>
  <c r="J126" i="4" s="1"/>
  <c r="J284" i="3"/>
  <c r="J283" i="3" s="1"/>
  <c r="K278" i="3"/>
  <c r="J278" i="3"/>
  <c r="K276" i="3"/>
  <c r="J276" i="3"/>
  <c r="K273" i="3"/>
  <c r="K272" i="3" s="1"/>
  <c r="J273" i="3"/>
  <c r="J272" i="3" s="1"/>
  <c r="J268" i="3"/>
  <c r="K266" i="3"/>
  <c r="J266" i="3"/>
  <c r="K260" i="3"/>
  <c r="K259" i="3" s="1"/>
  <c r="K258" i="3" s="1"/>
  <c r="K257" i="3" s="1"/>
  <c r="J260" i="3"/>
  <c r="J259" i="3" s="1"/>
  <c r="J258" i="3" s="1"/>
  <c r="J257" i="3" s="1"/>
  <c r="K252" i="3"/>
  <c r="K251" i="3" s="1"/>
  <c r="K250" i="3" s="1"/>
  <c r="K249" i="3" s="1"/>
  <c r="K248" i="3" s="1"/>
  <c r="K247" i="3" s="1"/>
  <c r="J252" i="3"/>
  <c r="J251" i="3" s="1"/>
  <c r="J250" i="3" s="1"/>
  <c r="J249" i="3" s="1"/>
  <c r="J248" i="3" s="1"/>
  <c r="J247" i="3" s="1"/>
  <c r="K238" i="3"/>
  <c r="J238" i="3"/>
  <c r="K237" i="3"/>
  <c r="K236" i="3" s="1"/>
  <c r="K235" i="3" s="1"/>
  <c r="K234" i="3" s="1"/>
  <c r="K233" i="3" s="1"/>
  <c r="K232" i="3" s="1"/>
  <c r="J237" i="3"/>
  <c r="J236" i="3" s="1"/>
  <c r="J235" i="3" s="1"/>
  <c r="J234" i="3" s="1"/>
  <c r="J233" i="3" s="1"/>
  <c r="J232" i="3" s="1"/>
  <c r="K230" i="3"/>
  <c r="K229" i="3" s="1"/>
  <c r="K228" i="3" s="1"/>
  <c r="J230" i="3"/>
  <c r="J229" i="3" s="1"/>
  <c r="J228" i="3" s="1"/>
  <c r="K222" i="3"/>
  <c r="K221" i="3" s="1"/>
  <c r="K220" i="3" s="1"/>
  <c r="J222" i="3"/>
  <c r="J221" i="3" s="1"/>
  <c r="J220" i="3" s="1"/>
  <c r="K215" i="3"/>
  <c r="J215" i="3"/>
  <c r="K213" i="3"/>
  <c r="J213" i="3"/>
  <c r="K210" i="3"/>
  <c r="K209" i="3" s="1"/>
  <c r="J210" i="3"/>
  <c r="J209" i="3" s="1"/>
  <c r="K201" i="3"/>
  <c r="J201" i="3"/>
  <c r="K194" i="3"/>
  <c r="K193" i="3" s="1"/>
  <c r="K192" i="3" s="1"/>
  <c r="K191" i="3" s="1"/>
  <c r="K190" i="3" s="1"/>
  <c r="J194" i="3"/>
  <c r="J193" i="3" s="1"/>
  <c r="J192" i="3" s="1"/>
  <c r="J191" i="3" s="1"/>
  <c r="J190" i="3" s="1"/>
  <c r="K187" i="3"/>
  <c r="K186" i="3" s="1"/>
  <c r="K185" i="3" s="1"/>
  <c r="K184" i="3" s="1"/>
  <c r="J187" i="3"/>
  <c r="J186" i="3" s="1"/>
  <c r="J185" i="3" s="1"/>
  <c r="J184" i="3" s="1"/>
  <c r="K181" i="3"/>
  <c r="K180" i="3" s="1"/>
  <c r="K179" i="3" s="1"/>
  <c r="K178" i="3" s="1"/>
  <c r="K177" i="3" s="1"/>
  <c r="J181" i="3"/>
  <c r="J180" i="3" s="1"/>
  <c r="J179" i="3" s="1"/>
  <c r="J178" i="3" s="1"/>
  <c r="J177" i="3" s="1"/>
  <c r="K162" i="3"/>
  <c r="K161" i="3" s="1"/>
  <c r="K160" i="3" s="1"/>
  <c r="K159" i="3" s="1"/>
  <c r="K158" i="3" s="1"/>
  <c r="J162" i="3"/>
  <c r="J161" i="3" s="1"/>
  <c r="J160" i="3" s="1"/>
  <c r="J159" i="3" s="1"/>
  <c r="J158" i="3" s="1"/>
  <c r="K155" i="3"/>
  <c r="K154" i="3" s="1"/>
  <c r="K153" i="3" s="1"/>
  <c r="K152" i="3" s="1"/>
  <c r="K151" i="3" s="1"/>
  <c r="K150" i="3" s="1"/>
  <c r="J155" i="3"/>
  <c r="J154" i="3" s="1"/>
  <c r="J153" i="3" s="1"/>
  <c r="J152" i="3" s="1"/>
  <c r="J151" i="3" s="1"/>
  <c r="J150" i="3" s="1"/>
  <c r="K148" i="3"/>
  <c r="K147" i="3" s="1"/>
  <c r="K146" i="3" s="1"/>
  <c r="K145" i="3" s="1"/>
  <c r="K144" i="3" s="1"/>
  <c r="J148" i="3"/>
  <c r="J147" i="3" s="1"/>
  <c r="J146" i="3" s="1"/>
  <c r="J145" i="3" s="1"/>
  <c r="J144" i="3" s="1"/>
  <c r="K141" i="3"/>
  <c r="K140" i="3" s="1"/>
  <c r="K139" i="3" s="1"/>
  <c r="K138" i="3" s="1"/>
  <c r="K137" i="3" s="1"/>
  <c r="J141" i="3"/>
  <c r="J140" i="3" s="1"/>
  <c r="J139" i="3" s="1"/>
  <c r="K132" i="3"/>
  <c r="K131" i="3" s="1"/>
  <c r="J132" i="3"/>
  <c r="J131" i="3" s="1"/>
  <c r="K123" i="3"/>
  <c r="K122" i="3" s="1"/>
  <c r="K121" i="3" s="1"/>
  <c r="K120" i="3" s="1"/>
  <c r="J123" i="3"/>
  <c r="J122" i="3" s="1"/>
  <c r="J121" i="3" s="1"/>
  <c r="J120" i="3" s="1"/>
  <c r="K118" i="3"/>
  <c r="K117" i="3" s="1"/>
  <c r="J118" i="3"/>
  <c r="J117" i="3" s="1"/>
  <c r="K175" i="3"/>
  <c r="K173" i="3" s="1"/>
  <c r="K171" i="3" s="1"/>
  <c r="J175" i="3"/>
  <c r="J173" i="3" s="1"/>
  <c r="J171" i="3" s="1"/>
  <c r="K174" i="3"/>
  <c r="K172" i="3" s="1"/>
  <c r="J174" i="3"/>
  <c r="J172" i="3" s="1"/>
  <c r="K115" i="3"/>
  <c r="J115" i="3"/>
  <c r="K114" i="3"/>
  <c r="J114" i="3"/>
  <c r="K102" i="3"/>
  <c r="K101" i="3" s="1"/>
  <c r="K100" i="3" s="1"/>
  <c r="J102" i="3"/>
  <c r="J101" i="3" s="1"/>
  <c r="J100" i="3" s="1"/>
  <c r="K95" i="3"/>
  <c r="K94" i="3" s="1"/>
  <c r="J95" i="3"/>
  <c r="J94" i="3" s="1"/>
  <c r="K92" i="3"/>
  <c r="K91" i="3" s="1"/>
  <c r="J92" i="3"/>
  <c r="J91" i="3" s="1"/>
  <c r="K69" i="3"/>
  <c r="J69" i="3"/>
  <c r="K68" i="3"/>
  <c r="K67" i="3" s="1"/>
  <c r="K66" i="3" s="1"/>
  <c r="K65" i="3" s="1"/>
  <c r="J68" i="3"/>
  <c r="J67" i="3" s="1"/>
  <c r="J66" i="3" s="1"/>
  <c r="J65" i="3" s="1"/>
  <c r="K57" i="3"/>
  <c r="J57" i="3"/>
  <c r="K55" i="3"/>
  <c r="J55" i="3"/>
  <c r="K52" i="3"/>
  <c r="K51" i="3" s="1"/>
  <c r="J52" i="3"/>
  <c r="J51" i="3" s="1"/>
  <c r="K49" i="3"/>
  <c r="K48" i="3" s="1"/>
  <c r="J49" i="3"/>
  <c r="J48" i="3" s="1"/>
  <c r="K46" i="3"/>
  <c r="K45" i="3" s="1"/>
  <c r="J46" i="3"/>
  <c r="J45" i="3" s="1"/>
  <c r="K41" i="3"/>
  <c r="J41" i="3"/>
  <c r="K39" i="3"/>
  <c r="J39" i="3"/>
  <c r="K37" i="3"/>
  <c r="J37" i="3"/>
  <c r="K34" i="3"/>
  <c r="K33" i="3" s="1"/>
  <c r="J34" i="3"/>
  <c r="J33" i="3" s="1"/>
  <c r="K87" i="3"/>
  <c r="K86" i="3" s="1"/>
  <c r="K85" i="3" s="1"/>
  <c r="J87" i="3"/>
  <c r="J86" i="3" s="1"/>
  <c r="J85" i="3" s="1"/>
  <c r="K83" i="3"/>
  <c r="K82" i="3" s="1"/>
  <c r="K81" i="3" s="1"/>
  <c r="J83" i="3"/>
  <c r="J82" i="3" s="1"/>
  <c r="J81" i="3" s="1"/>
  <c r="K79" i="3"/>
  <c r="K78" i="3" s="1"/>
  <c r="K77" i="3" s="1"/>
  <c r="J79" i="3"/>
  <c r="J78" i="3" s="1"/>
  <c r="J77" i="3" s="1"/>
  <c r="K14" i="3"/>
  <c r="K13" i="3" s="1"/>
  <c r="K12" i="3" s="1"/>
  <c r="J14" i="3"/>
  <c r="J13" i="3" s="1"/>
  <c r="J12" i="3" s="1"/>
  <c r="J371" i="3" l="1"/>
  <c r="I191" i="4"/>
  <c r="I190" i="4" s="1"/>
  <c r="J127" i="3"/>
  <c r="J126" i="3" s="1"/>
  <c r="J125" i="3" s="1"/>
  <c r="J191" i="4"/>
  <c r="J190" i="4" s="1"/>
  <c r="K127" i="3"/>
  <c r="K126" i="3" s="1"/>
  <c r="K125" i="3" s="1"/>
  <c r="J72" i="3"/>
  <c r="J138" i="3"/>
  <c r="J137" i="3" s="1"/>
  <c r="K143" i="3"/>
  <c r="J143" i="3"/>
  <c r="J183" i="3"/>
  <c r="K183" i="3"/>
  <c r="K371" i="3"/>
  <c r="K370" i="3" s="1"/>
  <c r="J370" i="3"/>
  <c r="J311" i="3"/>
  <c r="J310" i="3" s="1"/>
  <c r="J309" i="3" s="1"/>
  <c r="J308" i="3" s="1"/>
  <c r="K412" i="3"/>
  <c r="K411" i="3" s="1"/>
  <c r="K410" i="3" s="1"/>
  <c r="J412" i="3"/>
  <c r="J411" i="3" s="1"/>
  <c r="J410" i="3" s="1"/>
  <c r="K200" i="3"/>
  <c r="K199" i="3" s="1"/>
  <c r="K198" i="3" s="1"/>
  <c r="K197" i="3" s="1"/>
  <c r="K196" i="3" s="1"/>
  <c r="K600" i="5"/>
  <c r="K599" i="5" s="1"/>
  <c r="J200" i="3"/>
  <c r="J199" i="3" s="1"/>
  <c r="J198" i="3" s="1"/>
  <c r="J197" i="3" s="1"/>
  <c r="J196" i="3" s="1"/>
  <c r="J600" i="5"/>
  <c r="J599" i="5" s="1"/>
  <c r="J212" i="3"/>
  <c r="J113" i="3"/>
  <c r="J112" i="3" s="1"/>
  <c r="J111" i="3" s="1"/>
  <c r="J110" i="3" s="1"/>
  <c r="K328" i="3"/>
  <c r="K327" i="3" s="1"/>
  <c r="J328" i="3"/>
  <c r="J327" i="3" s="1"/>
  <c r="J326" i="3" s="1"/>
  <c r="K11" i="3"/>
  <c r="K10" i="3" s="1"/>
  <c r="J398" i="3"/>
  <c r="J397" i="3" s="1"/>
  <c r="J396" i="3" s="1"/>
  <c r="J11" i="3"/>
  <c r="J10" i="3" s="1"/>
  <c r="K164" i="3"/>
  <c r="J164" i="3"/>
  <c r="K72" i="3"/>
  <c r="K113" i="3"/>
  <c r="K112" i="3" s="1"/>
  <c r="K111" i="3" s="1"/>
  <c r="K110" i="3" s="1"/>
  <c r="J319" i="3"/>
  <c r="J318" i="3" s="1"/>
  <c r="J317" i="3" s="1"/>
  <c r="K319" i="3"/>
  <c r="K318" i="3" s="1"/>
  <c r="K317" i="3" s="1"/>
  <c r="J275" i="3"/>
  <c r="J271" i="3" s="1"/>
  <c r="J225" i="3"/>
  <c r="J224" i="3" s="1"/>
  <c r="J54" i="3"/>
  <c r="J44" i="3" s="1"/>
  <c r="K212" i="3"/>
  <c r="K275" i="3"/>
  <c r="K271" i="3" s="1"/>
  <c r="J300" i="3"/>
  <c r="K405" i="3"/>
  <c r="K404" i="3" s="1"/>
  <c r="K403" i="3" s="1"/>
  <c r="K402" i="3" s="1"/>
  <c r="K401" i="3" s="1"/>
  <c r="K293" i="3"/>
  <c r="J405" i="3"/>
  <c r="J404" i="3" s="1"/>
  <c r="J403" i="3" s="1"/>
  <c r="J402" i="3" s="1"/>
  <c r="J401" i="3" s="1"/>
  <c r="J376" i="3"/>
  <c r="K54" i="3"/>
  <c r="K44" i="3" s="1"/>
  <c r="K227" i="3"/>
  <c r="K226" i="3" s="1"/>
  <c r="K385" i="3"/>
  <c r="K384" i="3" s="1"/>
  <c r="K438" i="3"/>
  <c r="K437" i="3" s="1"/>
  <c r="K436" i="3" s="1"/>
  <c r="K435" i="3" s="1"/>
  <c r="K434" i="3" s="1"/>
  <c r="J90" i="3"/>
  <c r="J89" i="3" s="1"/>
  <c r="K265" i="3"/>
  <c r="K264" i="3" s="1"/>
  <c r="K263" i="3" s="1"/>
  <c r="K262" i="3" s="1"/>
  <c r="J286" i="3"/>
  <c r="J293" i="3"/>
  <c r="K99" i="3"/>
  <c r="K98" i="3" s="1"/>
  <c r="K97" i="3" s="1"/>
  <c r="J227" i="3"/>
  <c r="J226" i="3" s="1"/>
  <c r="K286" i="3"/>
  <c r="K376" i="3"/>
  <c r="K90" i="3"/>
  <c r="K89" i="3" s="1"/>
  <c r="K311" i="3"/>
  <c r="K310" i="3" s="1"/>
  <c r="K309" i="3" s="1"/>
  <c r="K308" i="3" s="1"/>
  <c r="J351" i="3"/>
  <c r="K300" i="3"/>
  <c r="J36" i="3"/>
  <c r="J32" i="3" s="1"/>
  <c r="K225" i="3"/>
  <c r="K224" i="3" s="1"/>
  <c r="K351" i="3"/>
  <c r="K36" i="3"/>
  <c r="K32" i="3" s="1"/>
  <c r="J99" i="3"/>
  <c r="J98" i="3" s="1"/>
  <c r="J97" i="3" s="1"/>
  <c r="J265" i="3"/>
  <c r="J264" i="3" s="1"/>
  <c r="J263" i="3" s="1"/>
  <c r="J262" i="3" s="1"/>
  <c r="J438" i="3"/>
  <c r="J437" i="3" s="1"/>
  <c r="J436" i="3" s="1"/>
  <c r="J435" i="3" s="1"/>
  <c r="J434" i="3" s="1"/>
  <c r="K218" i="3"/>
  <c r="K217" i="3" s="1"/>
  <c r="K219" i="3"/>
  <c r="J218" i="3"/>
  <c r="J217" i="3" s="1"/>
  <c r="J219" i="3"/>
  <c r="C11" i="8"/>
  <c r="C10" i="8" s="1"/>
  <c r="D11" i="8"/>
  <c r="D10" i="8" s="1"/>
  <c r="E11" i="8"/>
  <c r="E10" i="8" s="1"/>
  <c r="C15" i="8"/>
  <c r="C14" i="8" s="1"/>
  <c r="C13" i="8" s="1"/>
  <c r="D15" i="8"/>
  <c r="D14" i="8" s="1"/>
  <c r="D13" i="8" s="1"/>
  <c r="E15" i="8"/>
  <c r="E14" i="8" s="1"/>
  <c r="E13" i="8" s="1"/>
  <c r="C19" i="8"/>
  <c r="C18" i="8" s="1"/>
  <c r="C17" i="8" s="1"/>
  <c r="D19" i="8"/>
  <c r="D18" i="8" s="1"/>
  <c r="D17" i="8" s="1"/>
  <c r="E19" i="8"/>
  <c r="E18" i="8" s="1"/>
  <c r="E17" i="8" s="1"/>
  <c r="C23" i="8"/>
  <c r="C22" i="8" s="1"/>
  <c r="D23" i="8"/>
  <c r="D22" i="8" s="1"/>
  <c r="E23" i="8"/>
  <c r="E22" i="8" s="1"/>
  <c r="C26" i="8"/>
  <c r="C25" i="8" s="1"/>
  <c r="D26" i="8"/>
  <c r="D25" i="8" s="1"/>
  <c r="D21" i="8" s="1"/>
  <c r="D9" i="8" s="1"/>
  <c r="E26" i="8"/>
  <c r="E25" i="8" s="1"/>
  <c r="E21" i="8" s="1"/>
  <c r="E50" i="7"/>
  <c r="L306" i="5"/>
  <c r="L305" i="5" s="1"/>
  <c r="L304" i="5" s="1"/>
  <c r="L303" i="5" s="1"/>
  <c r="L302" i="5" s="1"/>
  <c r="K306" i="5"/>
  <c r="K305" i="5" s="1"/>
  <c r="K304" i="5" s="1"/>
  <c r="K303" i="5" s="1"/>
  <c r="K302" i="5" s="1"/>
  <c r="J306" i="5"/>
  <c r="J305" i="5" s="1"/>
  <c r="J304" i="5" s="1"/>
  <c r="J303" i="5" s="1"/>
  <c r="J302" i="5" s="1"/>
  <c r="K94" i="4"/>
  <c r="J94" i="4"/>
  <c r="I95" i="4"/>
  <c r="I94" i="4" s="1"/>
  <c r="L213" i="3"/>
  <c r="E9" i="8" l="1"/>
  <c r="J71" i="3"/>
  <c r="C9" i="8"/>
  <c r="J282" i="3"/>
  <c r="J281" i="3" s="1"/>
  <c r="J280" i="3" s="1"/>
  <c r="J208" i="3"/>
  <c r="J207" i="3" s="1"/>
  <c r="K208" i="3"/>
  <c r="K207" i="3" s="1"/>
  <c r="K71" i="3"/>
  <c r="K270" i="3"/>
  <c r="K256" i="3" s="1"/>
  <c r="J385" i="3"/>
  <c r="J384" i="3" s="1"/>
  <c r="J383" i="3" s="1"/>
  <c r="J270" i="3"/>
  <c r="J256" i="3" s="1"/>
  <c r="K109" i="3"/>
  <c r="K326" i="3"/>
  <c r="J109" i="3"/>
  <c r="K369" i="3"/>
  <c r="K368" i="3" s="1"/>
  <c r="J369" i="3"/>
  <c r="J368" i="3" s="1"/>
  <c r="J31" i="3"/>
  <c r="K31" i="3"/>
  <c r="J157" i="3"/>
  <c r="K157" i="3"/>
  <c r="J307" i="3"/>
  <c r="K282" i="3"/>
  <c r="K281" i="3" s="1"/>
  <c r="K280" i="3" s="1"/>
  <c r="K307" i="3"/>
  <c r="J43" i="3"/>
  <c r="K346" i="3"/>
  <c r="K345" i="3" s="1"/>
  <c r="K383" i="3"/>
  <c r="J346" i="3"/>
  <c r="J345" i="3" s="1"/>
  <c r="K43" i="3"/>
  <c r="E28" i="8"/>
  <c r="D28" i="8"/>
  <c r="C28" i="8"/>
  <c r="L559" i="5"/>
  <c r="L558" i="5" s="1"/>
  <c r="L557" i="5" s="1"/>
  <c r="L556" i="5" s="1"/>
  <c r="L555" i="5" s="1"/>
  <c r="K559" i="5"/>
  <c r="K558" i="5" s="1"/>
  <c r="K557" i="5" s="1"/>
  <c r="K556" i="5" s="1"/>
  <c r="K555" i="5" s="1"/>
  <c r="J559" i="5"/>
  <c r="J558" i="5" s="1"/>
  <c r="J557" i="5" s="1"/>
  <c r="J556" i="5" s="1"/>
  <c r="J555" i="5" s="1"/>
  <c r="K150" i="4"/>
  <c r="K149" i="4" s="1"/>
  <c r="J150" i="4"/>
  <c r="J149" i="4" s="1"/>
  <c r="I150" i="4"/>
  <c r="I149" i="4" s="1"/>
  <c r="L305" i="3"/>
  <c r="K16" i="3" l="1"/>
  <c r="J16" i="3"/>
  <c r="J316" i="3"/>
  <c r="J255" i="3"/>
  <c r="J206" i="3"/>
  <c r="J205" i="3"/>
  <c r="J204" i="3" s="1"/>
  <c r="J203" i="3" s="1"/>
  <c r="K206" i="3"/>
  <c r="K205" i="3"/>
  <c r="K204" i="3" s="1"/>
  <c r="K203" i="3" s="1"/>
  <c r="K316" i="3"/>
  <c r="K255" i="3"/>
  <c r="L403" i="5"/>
  <c r="L402" i="5" s="1"/>
  <c r="L401" i="5" s="1"/>
  <c r="L400" i="5" s="1"/>
  <c r="L399" i="5" s="1"/>
  <c r="L398" i="5" s="1"/>
  <c r="L397" i="5" s="1"/>
  <c r="L396" i="5" s="1"/>
  <c r="K403" i="5"/>
  <c r="K402" i="5" s="1"/>
  <c r="K401" i="5" s="1"/>
  <c r="K400" i="5" s="1"/>
  <c r="K399" i="5" s="1"/>
  <c r="K398" i="5" s="1"/>
  <c r="K397" i="5" s="1"/>
  <c r="K396" i="5" s="1"/>
  <c r="J403" i="5"/>
  <c r="J402" i="5" s="1"/>
  <c r="J401" i="5" s="1"/>
  <c r="J400" i="5" s="1"/>
  <c r="J399" i="5" s="1"/>
  <c r="J398" i="5" s="1"/>
  <c r="J397" i="5" s="1"/>
  <c r="J396" i="5" s="1"/>
  <c r="L493" i="5"/>
  <c r="L492" i="5" s="1"/>
  <c r="L491" i="5" s="1"/>
  <c r="L490" i="5" s="1"/>
  <c r="L489" i="5" s="1"/>
  <c r="L488" i="5" s="1"/>
  <c r="K493" i="5"/>
  <c r="K492" i="5" s="1"/>
  <c r="K491" i="5" s="1"/>
  <c r="K490" i="5" s="1"/>
  <c r="K489" i="5" s="1"/>
  <c r="K488" i="5" s="1"/>
  <c r="J493" i="5"/>
  <c r="J492" i="5" s="1"/>
  <c r="J491" i="5" s="1"/>
  <c r="J490" i="5" s="1"/>
  <c r="J489" i="5" s="1"/>
  <c r="J488" i="5" s="1"/>
  <c r="L505" i="5"/>
  <c r="K505" i="5"/>
  <c r="J505" i="5"/>
  <c r="K395" i="5" l="1"/>
  <c r="J395" i="5"/>
  <c r="L395" i="5"/>
  <c r="J254" i="3"/>
  <c r="J9" i="3"/>
  <c r="J8" i="3" s="1"/>
  <c r="K9" i="3"/>
  <c r="K8" i="3" s="1"/>
  <c r="K254" i="3"/>
  <c r="K352" i="4"/>
  <c r="K351" i="4" s="1"/>
  <c r="K350" i="4" s="1"/>
  <c r="K349" i="4" s="1"/>
  <c r="K348" i="4" s="1"/>
  <c r="K347" i="4" s="1"/>
  <c r="J352" i="4"/>
  <c r="J351" i="4" s="1"/>
  <c r="J350" i="4" s="1"/>
  <c r="J349" i="4" s="1"/>
  <c r="J348" i="4" s="1"/>
  <c r="J347" i="4" s="1"/>
  <c r="I352" i="4"/>
  <c r="I351" i="4" s="1"/>
  <c r="I350" i="4" s="1"/>
  <c r="I349" i="4" s="1"/>
  <c r="I348" i="4" s="1"/>
  <c r="I347" i="4" s="1"/>
  <c r="K221" i="4"/>
  <c r="K220" i="4" s="1"/>
  <c r="K219" i="4" s="1"/>
  <c r="K218" i="4" s="1"/>
  <c r="K217" i="4" s="1"/>
  <c r="K216" i="4" s="1"/>
  <c r="K215" i="4" s="1"/>
  <c r="J221" i="4"/>
  <c r="J220" i="4" s="1"/>
  <c r="J219" i="4" s="1"/>
  <c r="J218" i="4" s="1"/>
  <c r="J217" i="4" s="1"/>
  <c r="J216" i="4" s="1"/>
  <c r="J215" i="4" s="1"/>
  <c r="I221" i="4"/>
  <c r="I220" i="4" s="1"/>
  <c r="I219" i="4" s="1"/>
  <c r="I218" i="4" s="1"/>
  <c r="I217" i="4" s="1"/>
  <c r="I216" i="4" s="1"/>
  <c r="I215" i="4" s="1"/>
  <c r="L155" i="3"/>
  <c r="L154" i="3" s="1"/>
  <c r="L153" i="3" s="1"/>
  <c r="L152" i="3" s="1"/>
  <c r="L151" i="3" s="1"/>
  <c r="L150" i="3" s="1"/>
  <c r="L141" i="3"/>
  <c r="L140" i="3" s="1"/>
  <c r="L139" i="3" s="1"/>
  <c r="L138" i="3" s="1"/>
  <c r="L137" i="3" s="1"/>
  <c r="K207" i="4"/>
  <c r="K206" i="4" s="1"/>
  <c r="K205" i="4" s="1"/>
  <c r="K204" i="4" s="1"/>
  <c r="K203" i="4" s="1"/>
  <c r="K202" i="4" s="1"/>
  <c r="J207" i="4"/>
  <c r="J206" i="4" s="1"/>
  <c r="J205" i="4" s="1"/>
  <c r="J204" i="4" s="1"/>
  <c r="J203" i="4" s="1"/>
  <c r="J202" i="4" s="1"/>
  <c r="I207" i="4"/>
  <c r="I206" i="4" s="1"/>
  <c r="I205" i="4" s="1"/>
  <c r="I204" i="4" s="1"/>
  <c r="L181" i="3"/>
  <c r="L180" i="3" s="1"/>
  <c r="L179" i="3" s="1"/>
  <c r="L178" i="3" s="1"/>
  <c r="L177" i="3" s="1"/>
  <c r="J486" i="5"/>
  <c r="L34" i="5"/>
  <c r="L33" i="5" s="1"/>
  <c r="L32" i="5" s="1"/>
  <c r="L31" i="5" s="1"/>
  <c r="L30" i="5" s="1"/>
  <c r="L29" i="5" s="1"/>
  <c r="K34" i="5"/>
  <c r="K33" i="5" s="1"/>
  <c r="K32" i="5" s="1"/>
  <c r="K31" i="5" s="1"/>
  <c r="K30" i="5" s="1"/>
  <c r="K29" i="5" s="1"/>
  <c r="J34" i="5"/>
  <c r="J33" i="5" s="1"/>
  <c r="J32" i="5" s="1"/>
  <c r="J31" i="5" s="1"/>
  <c r="J30" i="5" s="1"/>
  <c r="J29" i="5" s="1"/>
  <c r="K328" i="4"/>
  <c r="K327" i="4" s="1"/>
  <c r="K326" i="4" s="1"/>
  <c r="K325" i="4" s="1"/>
  <c r="J328" i="4"/>
  <c r="J327" i="4" s="1"/>
  <c r="J326" i="4" s="1"/>
  <c r="J325" i="4" s="1"/>
  <c r="I328" i="4"/>
  <c r="I327" i="4" s="1"/>
  <c r="I326" i="4" s="1"/>
  <c r="I325" i="4" s="1"/>
  <c r="L415" i="3"/>
  <c r="L414" i="3" s="1"/>
  <c r="L413" i="3" s="1"/>
  <c r="J7" i="3" l="1"/>
  <c r="K7" i="3"/>
  <c r="I203" i="4"/>
  <c r="I202" i="4" s="1"/>
  <c r="L487" i="5"/>
  <c r="K487" i="5"/>
  <c r="J487" i="5"/>
  <c r="J485" i="5" s="1"/>
  <c r="J484" i="5" s="1"/>
  <c r="J483" i="5" s="1"/>
  <c r="J482" i="5" s="1"/>
  <c r="J481" i="5" s="1"/>
  <c r="L486" i="5"/>
  <c r="K486" i="5"/>
  <c r="L499" i="5"/>
  <c r="L498" i="5" s="1"/>
  <c r="L497" i="5" s="1"/>
  <c r="L496" i="5" s="1"/>
  <c r="L495" i="5" s="1"/>
  <c r="L494" i="5" s="1"/>
  <c r="K499" i="5"/>
  <c r="K498" i="5" s="1"/>
  <c r="K497" i="5" s="1"/>
  <c r="K496" i="5" s="1"/>
  <c r="K495" i="5" s="1"/>
  <c r="K494" i="5" s="1"/>
  <c r="L504" i="5"/>
  <c r="L503" i="5" s="1"/>
  <c r="L502" i="5" s="1"/>
  <c r="L501" i="5" s="1"/>
  <c r="L500" i="5" s="1"/>
  <c r="K504" i="5"/>
  <c r="K503" i="5" s="1"/>
  <c r="K502" i="5" s="1"/>
  <c r="K501" i="5" s="1"/>
  <c r="K500" i="5" s="1"/>
  <c r="J499" i="5"/>
  <c r="J498" i="5" s="1"/>
  <c r="J497" i="5" s="1"/>
  <c r="J496" i="5" s="1"/>
  <c r="J495" i="5" s="1"/>
  <c r="J494" i="5" s="1"/>
  <c r="J504" i="5"/>
  <c r="J503" i="5" s="1"/>
  <c r="J502" i="5" s="1"/>
  <c r="J501" i="5" s="1"/>
  <c r="J500" i="5" s="1"/>
  <c r="J125" i="4"/>
  <c r="J124" i="4" s="1"/>
  <c r="K129" i="4"/>
  <c r="K128" i="4" s="1"/>
  <c r="K127" i="4" s="1"/>
  <c r="J129" i="4"/>
  <c r="J128" i="4" s="1"/>
  <c r="J127" i="4" s="1"/>
  <c r="I129" i="4"/>
  <c r="I128" i="4" s="1"/>
  <c r="I127" i="4" s="1"/>
  <c r="L485" i="5" l="1"/>
  <c r="L484" i="5" s="1"/>
  <c r="L483" i="5" s="1"/>
  <c r="L482" i="5" s="1"/>
  <c r="L481" i="5" s="1"/>
  <c r="K485" i="5"/>
  <c r="K484" i="5" s="1"/>
  <c r="K483" i="5" s="1"/>
  <c r="K482" i="5" s="1"/>
  <c r="K481" i="5" s="1"/>
  <c r="L95" i="3" l="1"/>
  <c r="L94" i="3" s="1"/>
  <c r="L92" i="3"/>
  <c r="L91" i="3" s="1"/>
  <c r="L37" i="3"/>
  <c r="L284" i="3"/>
  <c r="L283" i="3" s="1"/>
  <c r="K126" i="4" s="1"/>
  <c r="K125" i="4" s="1"/>
  <c r="K124" i="4" s="1"/>
  <c r="I126" i="4"/>
  <c r="I125" i="4" s="1"/>
  <c r="I124" i="4" s="1"/>
  <c r="L194" i="5"/>
  <c r="K194" i="5"/>
  <c r="J194" i="5"/>
  <c r="K598" i="5"/>
  <c r="K597" i="5" s="1"/>
  <c r="K596" i="5" s="1"/>
  <c r="K595" i="5" s="1"/>
  <c r="J598" i="5"/>
  <c r="J597" i="5" s="1"/>
  <c r="J596" i="5" s="1"/>
  <c r="J595" i="5" s="1"/>
  <c r="L594" i="5"/>
  <c r="L593" i="5" s="1"/>
  <c r="L592" i="5" s="1"/>
  <c r="L591" i="5" s="1"/>
  <c r="L590" i="5" s="1"/>
  <c r="K594" i="5"/>
  <c r="K593" i="5" s="1"/>
  <c r="K592" i="5" s="1"/>
  <c r="K591" i="5" s="1"/>
  <c r="K590" i="5" s="1"/>
  <c r="J594" i="5"/>
  <c r="J593" i="5" s="1"/>
  <c r="J592" i="5" s="1"/>
  <c r="J591" i="5" s="1"/>
  <c r="J590" i="5" s="1"/>
  <c r="L589" i="5"/>
  <c r="L588" i="5" s="1"/>
  <c r="L587" i="5" s="1"/>
  <c r="L586" i="5" s="1"/>
  <c r="L585" i="5" s="1"/>
  <c r="K589" i="5"/>
  <c r="K588" i="5" s="1"/>
  <c r="K587" i="5" s="1"/>
  <c r="K586" i="5" s="1"/>
  <c r="K585" i="5" s="1"/>
  <c r="J589" i="5"/>
  <c r="J588" i="5" s="1"/>
  <c r="J587" i="5" s="1"/>
  <c r="J586" i="5" s="1"/>
  <c r="J585" i="5" s="1"/>
  <c r="L583" i="5"/>
  <c r="L582" i="5" s="1"/>
  <c r="L581" i="5" s="1"/>
  <c r="L580" i="5" s="1"/>
  <c r="L579" i="5" s="1"/>
  <c r="L578" i="5" s="1"/>
  <c r="K583" i="5"/>
  <c r="K582" i="5" s="1"/>
  <c r="K581" i="5" s="1"/>
  <c r="K580" i="5" s="1"/>
  <c r="K579" i="5" s="1"/>
  <c r="K578" i="5" s="1"/>
  <c r="J583" i="5"/>
  <c r="J582" i="5" s="1"/>
  <c r="J581" i="5" s="1"/>
  <c r="J580" i="5" s="1"/>
  <c r="J579" i="5" s="1"/>
  <c r="J578" i="5" s="1"/>
  <c r="L577" i="5"/>
  <c r="L576" i="5" s="1"/>
  <c r="L575" i="5" s="1"/>
  <c r="L574" i="5" s="1"/>
  <c r="L573" i="5" s="1"/>
  <c r="L572" i="5" s="1"/>
  <c r="K577" i="5"/>
  <c r="K576" i="5" s="1"/>
  <c r="K575" i="5" s="1"/>
  <c r="K574" i="5" s="1"/>
  <c r="K573" i="5" s="1"/>
  <c r="K572" i="5" s="1"/>
  <c r="J577" i="5"/>
  <c r="J576" i="5" s="1"/>
  <c r="J575" i="5" s="1"/>
  <c r="J574" i="5" s="1"/>
  <c r="J573" i="5" s="1"/>
  <c r="J572" i="5" s="1"/>
  <c r="L571" i="5"/>
  <c r="L570" i="5" s="1"/>
  <c r="L569" i="5" s="1"/>
  <c r="L568" i="5" s="1"/>
  <c r="L567" i="5" s="1"/>
  <c r="L566" i="5" s="1"/>
  <c r="K571" i="5"/>
  <c r="K570" i="5" s="1"/>
  <c r="K569" i="5" s="1"/>
  <c r="K568" i="5" s="1"/>
  <c r="K567" i="5" s="1"/>
  <c r="K566" i="5" s="1"/>
  <c r="J571" i="5"/>
  <c r="J570" i="5" s="1"/>
  <c r="J569" i="5" s="1"/>
  <c r="J568" i="5" s="1"/>
  <c r="J567" i="5" s="1"/>
  <c r="J566" i="5" s="1"/>
  <c r="L565" i="5"/>
  <c r="L564" i="5" s="1"/>
  <c r="L563" i="5" s="1"/>
  <c r="L562" i="5" s="1"/>
  <c r="L561" i="5" s="1"/>
  <c r="L560" i="5" s="1"/>
  <c r="K565" i="5"/>
  <c r="K564" i="5" s="1"/>
  <c r="K563" i="5" s="1"/>
  <c r="K562" i="5" s="1"/>
  <c r="K561" i="5" s="1"/>
  <c r="K560" i="5" s="1"/>
  <c r="J565" i="5"/>
  <c r="J564" i="5" s="1"/>
  <c r="J563" i="5" s="1"/>
  <c r="J562" i="5" s="1"/>
  <c r="J561" i="5" s="1"/>
  <c r="J560" i="5" s="1"/>
  <c r="L554" i="5"/>
  <c r="L553" i="5" s="1"/>
  <c r="L552" i="5" s="1"/>
  <c r="L551" i="5" s="1"/>
  <c r="L550" i="5" s="1"/>
  <c r="K554" i="5"/>
  <c r="K553" i="5" s="1"/>
  <c r="K552" i="5" s="1"/>
  <c r="K551" i="5" s="1"/>
  <c r="K550" i="5" s="1"/>
  <c r="J554" i="5"/>
  <c r="J553" i="5" s="1"/>
  <c r="J552" i="5" s="1"/>
  <c r="J551" i="5" s="1"/>
  <c r="J550" i="5" s="1"/>
  <c r="L549" i="5"/>
  <c r="L548" i="5" s="1"/>
  <c r="L547" i="5" s="1"/>
  <c r="L546" i="5" s="1"/>
  <c r="L545" i="5" s="1"/>
  <c r="K549" i="5"/>
  <c r="K548" i="5" s="1"/>
  <c r="K547" i="5" s="1"/>
  <c r="K546" i="5" s="1"/>
  <c r="K545" i="5" s="1"/>
  <c r="J549" i="5"/>
  <c r="J548" i="5" s="1"/>
  <c r="J547" i="5" s="1"/>
  <c r="J546" i="5" s="1"/>
  <c r="J545" i="5" s="1"/>
  <c r="L543" i="5"/>
  <c r="L542" i="5" s="1"/>
  <c r="L541" i="5" s="1"/>
  <c r="L540" i="5" s="1"/>
  <c r="L539" i="5" s="1"/>
  <c r="K543" i="5"/>
  <c r="K542" i="5" s="1"/>
  <c r="K541" i="5" s="1"/>
  <c r="K540" i="5" s="1"/>
  <c r="K539" i="5" s="1"/>
  <c r="J543" i="5"/>
  <c r="J542" i="5" s="1"/>
  <c r="J541" i="5" s="1"/>
  <c r="J540" i="5" s="1"/>
  <c r="J539" i="5" s="1"/>
  <c r="L538" i="5"/>
  <c r="L537" i="5" s="1"/>
  <c r="L536" i="5" s="1"/>
  <c r="L535" i="5" s="1"/>
  <c r="L534" i="5" s="1"/>
  <c r="K538" i="5"/>
  <c r="K537" i="5" s="1"/>
  <c r="K536" i="5" s="1"/>
  <c r="K535" i="5" s="1"/>
  <c r="K534" i="5" s="1"/>
  <c r="J538" i="5"/>
  <c r="J537" i="5" s="1"/>
  <c r="J536" i="5" s="1"/>
  <c r="J535" i="5" s="1"/>
  <c r="J534" i="5" s="1"/>
  <c r="L533" i="5"/>
  <c r="L532" i="5" s="1"/>
  <c r="L531" i="5" s="1"/>
  <c r="L530" i="5" s="1"/>
  <c r="L529" i="5" s="1"/>
  <c r="K533" i="5"/>
  <c r="K532" i="5" s="1"/>
  <c r="K531" i="5" s="1"/>
  <c r="K530" i="5" s="1"/>
  <c r="K529" i="5" s="1"/>
  <c r="J533" i="5"/>
  <c r="J532" i="5" s="1"/>
  <c r="J531" i="5" s="1"/>
  <c r="J530" i="5" s="1"/>
  <c r="J529" i="5" s="1"/>
  <c r="L527" i="5"/>
  <c r="L526" i="5" s="1"/>
  <c r="L525" i="5" s="1"/>
  <c r="L524" i="5" s="1"/>
  <c r="L523" i="5" s="1"/>
  <c r="K527" i="5"/>
  <c r="K526" i="5" s="1"/>
  <c r="K525" i="5" s="1"/>
  <c r="K524" i="5" s="1"/>
  <c r="K523" i="5" s="1"/>
  <c r="J527" i="5"/>
  <c r="J526" i="5" s="1"/>
  <c r="J525" i="5" s="1"/>
  <c r="J524" i="5" s="1"/>
  <c r="J523" i="5" s="1"/>
  <c r="L522" i="5"/>
  <c r="L521" i="5" s="1"/>
  <c r="L520" i="5" s="1"/>
  <c r="L519" i="5" s="1"/>
  <c r="L518" i="5" s="1"/>
  <c r="K522" i="5"/>
  <c r="K521" i="5" s="1"/>
  <c r="K520" i="5" s="1"/>
  <c r="K519" i="5" s="1"/>
  <c r="K518" i="5" s="1"/>
  <c r="J522" i="5"/>
  <c r="J521" i="5" s="1"/>
  <c r="J520" i="5" s="1"/>
  <c r="J519" i="5" s="1"/>
  <c r="J518" i="5" s="1"/>
  <c r="L517" i="5"/>
  <c r="L516" i="5" s="1"/>
  <c r="L515" i="5" s="1"/>
  <c r="L514" i="5" s="1"/>
  <c r="L513" i="5" s="1"/>
  <c r="K517" i="5"/>
  <c r="K516" i="5" s="1"/>
  <c r="K515" i="5" s="1"/>
  <c r="K514" i="5" s="1"/>
  <c r="K513" i="5" s="1"/>
  <c r="J517" i="5"/>
  <c r="J516" i="5" s="1"/>
  <c r="J515" i="5" s="1"/>
  <c r="J514" i="5" s="1"/>
  <c r="J513" i="5" s="1"/>
  <c r="L511" i="5"/>
  <c r="L510" i="5" s="1"/>
  <c r="L509" i="5" s="1"/>
  <c r="L508" i="5" s="1"/>
  <c r="L507" i="5" s="1"/>
  <c r="L506" i="5" s="1"/>
  <c r="K511" i="5"/>
  <c r="K510" i="5" s="1"/>
  <c r="K509" i="5" s="1"/>
  <c r="K508" i="5" s="1"/>
  <c r="K507" i="5" s="1"/>
  <c r="K506" i="5" s="1"/>
  <c r="J511" i="5"/>
  <c r="J510" i="5" s="1"/>
  <c r="J509" i="5" s="1"/>
  <c r="J508" i="5" s="1"/>
  <c r="J507" i="5" s="1"/>
  <c r="J506" i="5" s="1"/>
  <c r="L480" i="5"/>
  <c r="L479" i="5" s="1"/>
  <c r="L478" i="5" s="1"/>
  <c r="L477" i="5" s="1"/>
  <c r="L476" i="5" s="1"/>
  <c r="L475" i="5" s="1"/>
  <c r="K480" i="5"/>
  <c r="K479" i="5" s="1"/>
  <c r="K478" i="5" s="1"/>
  <c r="K477" i="5" s="1"/>
  <c r="K476" i="5" s="1"/>
  <c r="K475" i="5" s="1"/>
  <c r="J480" i="5"/>
  <c r="J479" i="5" s="1"/>
  <c r="J478" i="5" s="1"/>
  <c r="J477" i="5" s="1"/>
  <c r="J476" i="5" s="1"/>
  <c r="J475" i="5" s="1"/>
  <c r="L474" i="5"/>
  <c r="L473" i="5" s="1"/>
  <c r="L472" i="5" s="1"/>
  <c r="L471" i="5" s="1"/>
  <c r="L470" i="5" s="1"/>
  <c r="L469" i="5" s="1"/>
  <c r="K474" i="5"/>
  <c r="K473" i="5" s="1"/>
  <c r="K472" i="5" s="1"/>
  <c r="K471" i="5" s="1"/>
  <c r="K470" i="5" s="1"/>
  <c r="K469" i="5" s="1"/>
  <c r="J474" i="5"/>
  <c r="J473" i="5" s="1"/>
  <c r="J472" i="5" s="1"/>
  <c r="J471" i="5" s="1"/>
  <c r="J470" i="5" s="1"/>
  <c r="J469" i="5" s="1"/>
  <c r="L468" i="5"/>
  <c r="L467" i="5" s="1"/>
  <c r="L466" i="5" s="1"/>
  <c r="L465" i="5" s="1"/>
  <c r="L464" i="5" s="1"/>
  <c r="L463" i="5" s="1"/>
  <c r="K468" i="5"/>
  <c r="K467" i="5" s="1"/>
  <c r="K466" i="5" s="1"/>
  <c r="K465" i="5" s="1"/>
  <c r="K464" i="5" s="1"/>
  <c r="K463" i="5" s="1"/>
  <c r="J468" i="5"/>
  <c r="J467" i="5" s="1"/>
  <c r="J466" i="5" s="1"/>
  <c r="J465" i="5" s="1"/>
  <c r="J464" i="5" s="1"/>
  <c r="J463" i="5" s="1"/>
  <c r="K77" i="4"/>
  <c r="K76" i="4" s="1"/>
  <c r="J77" i="4"/>
  <c r="J76" i="4" s="1"/>
  <c r="K79" i="4"/>
  <c r="K78" i="4" s="1"/>
  <c r="J79" i="4"/>
  <c r="J78" i="4" s="1"/>
  <c r="I79" i="4"/>
  <c r="I78" i="4" s="1"/>
  <c r="L57" i="3"/>
  <c r="I77" i="4"/>
  <c r="I76" i="4" s="1"/>
  <c r="L512" i="5" l="1"/>
  <c r="K512" i="5"/>
  <c r="J512" i="5"/>
  <c r="J544" i="5"/>
  <c r="L90" i="3"/>
  <c r="L89" i="3" s="1"/>
  <c r="J584" i="5"/>
  <c r="L584" i="5"/>
  <c r="J528" i="5"/>
  <c r="K584" i="5"/>
  <c r="L528" i="5"/>
  <c r="K528" i="5"/>
  <c r="K544" i="5"/>
  <c r="L544" i="5"/>
  <c r="K75" i="4"/>
  <c r="I75" i="4"/>
  <c r="J75" i="4"/>
  <c r="K462" i="5" l="1"/>
  <c r="J462" i="5"/>
  <c r="L55" i="3"/>
  <c r="L54" i="3" s="1"/>
  <c r="L266" i="3" l="1"/>
  <c r="L161" i="5"/>
  <c r="L160" i="5" s="1"/>
  <c r="L159" i="5" s="1"/>
  <c r="L158" i="5" s="1"/>
  <c r="L157" i="5" s="1"/>
  <c r="K161" i="5"/>
  <c r="K160" i="5" s="1"/>
  <c r="K159" i="5" s="1"/>
  <c r="K158" i="5" s="1"/>
  <c r="K157" i="5" s="1"/>
  <c r="K460" i="5"/>
  <c r="K459" i="5" s="1"/>
  <c r="K458" i="5" s="1"/>
  <c r="K457" i="5" s="1"/>
  <c r="K456" i="5" s="1"/>
  <c r="L460" i="5"/>
  <c r="L459" i="5" s="1"/>
  <c r="L458" i="5" s="1"/>
  <c r="L457" i="5" s="1"/>
  <c r="L456" i="5" s="1"/>
  <c r="K455" i="5"/>
  <c r="K454" i="5" s="1"/>
  <c r="K453" i="5" s="1"/>
  <c r="K452" i="5" s="1"/>
  <c r="K451" i="5" s="1"/>
  <c r="L455" i="5"/>
  <c r="L454" i="5" s="1"/>
  <c r="L453" i="5" s="1"/>
  <c r="L452" i="5" s="1"/>
  <c r="L451" i="5" s="1"/>
  <c r="K449" i="5"/>
  <c r="K448" i="5" s="1"/>
  <c r="K447" i="5" s="1"/>
  <c r="K446" i="5" s="1"/>
  <c r="K445" i="5" s="1"/>
  <c r="K444" i="5" s="1"/>
  <c r="L449" i="5"/>
  <c r="L448" i="5" s="1"/>
  <c r="L447" i="5" s="1"/>
  <c r="L446" i="5" s="1"/>
  <c r="L445" i="5" s="1"/>
  <c r="L444" i="5" s="1"/>
  <c r="J460" i="5"/>
  <c r="J459" i="5" s="1"/>
  <c r="J458" i="5" s="1"/>
  <c r="J457" i="5" s="1"/>
  <c r="J456" i="5" s="1"/>
  <c r="J455" i="5"/>
  <c r="J454" i="5" s="1"/>
  <c r="J453" i="5" s="1"/>
  <c r="J452" i="5" s="1"/>
  <c r="J451" i="5" s="1"/>
  <c r="J449" i="5"/>
  <c r="J448" i="5" s="1"/>
  <c r="J447" i="5" s="1"/>
  <c r="J446" i="5" s="1"/>
  <c r="J445" i="5" s="1"/>
  <c r="J444" i="5" s="1"/>
  <c r="K244" i="5"/>
  <c r="K243" i="5" s="1"/>
  <c r="K242" i="5" s="1"/>
  <c r="K241" i="5" s="1"/>
  <c r="K240" i="5" s="1"/>
  <c r="L244" i="5"/>
  <c r="L243" i="5" s="1"/>
  <c r="L242" i="5" s="1"/>
  <c r="L241" i="5" s="1"/>
  <c r="L240" i="5" s="1"/>
  <c r="K239" i="5"/>
  <c r="K238" i="5" s="1"/>
  <c r="K237" i="5" s="1"/>
  <c r="K236" i="5" s="1"/>
  <c r="K235" i="5" s="1"/>
  <c r="L239" i="5"/>
  <c r="L238" i="5" s="1"/>
  <c r="L237" i="5" s="1"/>
  <c r="L236" i="5" s="1"/>
  <c r="L235" i="5" s="1"/>
  <c r="J244" i="5"/>
  <c r="J243" i="5" s="1"/>
  <c r="J242" i="5" s="1"/>
  <c r="J241" i="5" s="1"/>
  <c r="J240" i="5" s="1"/>
  <c r="J239" i="5"/>
  <c r="J238" i="5" s="1"/>
  <c r="J237" i="5" s="1"/>
  <c r="J236" i="5" s="1"/>
  <c r="J235" i="5" s="1"/>
  <c r="K231" i="5"/>
  <c r="K230" i="5" s="1"/>
  <c r="K229" i="5" s="1"/>
  <c r="K228" i="5" s="1"/>
  <c r="K227" i="5" s="1"/>
  <c r="L231" i="5"/>
  <c r="L230" i="5" s="1"/>
  <c r="L229" i="5" s="1"/>
  <c r="L228" i="5" s="1"/>
  <c r="L227" i="5" s="1"/>
  <c r="K226" i="5"/>
  <c r="K225" i="5" s="1"/>
  <c r="K224" i="5" s="1"/>
  <c r="K223" i="5" s="1"/>
  <c r="K222" i="5" s="1"/>
  <c r="L226" i="5"/>
  <c r="L225" i="5" s="1"/>
  <c r="L224" i="5" s="1"/>
  <c r="L223" i="5" s="1"/>
  <c r="L222" i="5" s="1"/>
  <c r="J231" i="5"/>
  <c r="J230" i="5" s="1"/>
  <c r="J229" i="5" s="1"/>
  <c r="J228" i="5" s="1"/>
  <c r="J227" i="5" s="1"/>
  <c r="J226" i="5"/>
  <c r="J225" i="5" s="1"/>
  <c r="J224" i="5" s="1"/>
  <c r="J223" i="5" s="1"/>
  <c r="J222" i="5" s="1"/>
  <c r="K218" i="5"/>
  <c r="K217" i="5" s="1"/>
  <c r="K216" i="5" s="1"/>
  <c r="K215" i="5" s="1"/>
  <c r="K214" i="5" s="1"/>
  <c r="K213" i="5" s="1"/>
  <c r="K212" i="5" s="1"/>
  <c r="K211" i="5" s="1"/>
  <c r="L218" i="5"/>
  <c r="L217" i="5" s="1"/>
  <c r="L216" i="5" s="1"/>
  <c r="L215" i="5" s="1"/>
  <c r="L214" i="5" s="1"/>
  <c r="L213" i="5" s="1"/>
  <c r="L212" i="5" s="1"/>
  <c r="L211" i="5" s="1"/>
  <c r="K210" i="5"/>
  <c r="K209" i="5" s="1"/>
  <c r="K208" i="5" s="1"/>
  <c r="K207" i="5" s="1"/>
  <c r="K206" i="5" s="1"/>
  <c r="K205" i="5" s="1"/>
  <c r="K204" i="5" s="1"/>
  <c r="K203" i="5" s="1"/>
  <c r="L210" i="5"/>
  <c r="L209" i="5" s="1"/>
  <c r="L208" i="5" s="1"/>
  <c r="L207" i="5" s="1"/>
  <c r="L206" i="5" s="1"/>
  <c r="L205" i="5" s="1"/>
  <c r="L204" i="5" s="1"/>
  <c r="L203" i="5" s="1"/>
  <c r="K202" i="5"/>
  <c r="K201" i="5" s="1"/>
  <c r="K200" i="5" s="1"/>
  <c r="K199" i="5" s="1"/>
  <c r="K198" i="5" s="1"/>
  <c r="K197" i="5" s="1"/>
  <c r="K196" i="5" s="1"/>
  <c r="K195" i="5" s="1"/>
  <c r="L202" i="5"/>
  <c r="L201" i="5" s="1"/>
  <c r="L200" i="5" s="1"/>
  <c r="L199" i="5" s="1"/>
  <c r="L198" i="5" s="1"/>
  <c r="L197" i="5" s="1"/>
  <c r="L196" i="5" s="1"/>
  <c r="L195" i="5" s="1"/>
  <c r="K188" i="5"/>
  <c r="K187" i="5" s="1"/>
  <c r="K186" i="5" s="1"/>
  <c r="K185" i="5" s="1"/>
  <c r="K184" i="5" s="1"/>
  <c r="L188" i="5"/>
  <c r="L187" i="5" s="1"/>
  <c r="L186" i="5" s="1"/>
  <c r="L185" i="5" s="1"/>
  <c r="L184" i="5" s="1"/>
  <c r="K183" i="5"/>
  <c r="K182" i="5" s="1"/>
  <c r="K181" i="5" s="1"/>
  <c r="K180" i="5" s="1"/>
  <c r="K179" i="5" s="1"/>
  <c r="L183" i="5"/>
  <c r="L182" i="5" s="1"/>
  <c r="L181" i="5" s="1"/>
  <c r="L180" i="5" s="1"/>
  <c r="L179" i="5" s="1"/>
  <c r="K175" i="5"/>
  <c r="K174" i="5" s="1"/>
  <c r="K173" i="5" s="1"/>
  <c r="K172" i="5" s="1"/>
  <c r="K171" i="5" s="1"/>
  <c r="K170" i="5" s="1"/>
  <c r="K169" i="5" s="1"/>
  <c r="K168" i="5" s="1"/>
  <c r="L175" i="5"/>
  <c r="L174" i="5" s="1"/>
  <c r="L173" i="5" s="1"/>
  <c r="L172" i="5" s="1"/>
  <c r="L171" i="5" s="1"/>
  <c r="L170" i="5" s="1"/>
  <c r="L169" i="5" s="1"/>
  <c r="L168" i="5" s="1"/>
  <c r="J218" i="5"/>
  <c r="J217" i="5" s="1"/>
  <c r="J216" i="5" s="1"/>
  <c r="J215" i="5" s="1"/>
  <c r="J214" i="5" s="1"/>
  <c r="J213" i="5" s="1"/>
  <c r="J212" i="5" s="1"/>
  <c r="J211" i="5" s="1"/>
  <c r="J210" i="5"/>
  <c r="J209" i="5" s="1"/>
  <c r="J208" i="5" s="1"/>
  <c r="J207" i="5" s="1"/>
  <c r="J206" i="5" s="1"/>
  <c r="J205" i="5" s="1"/>
  <c r="J204" i="5" s="1"/>
  <c r="J203" i="5" s="1"/>
  <c r="J202" i="5"/>
  <c r="J201" i="5" s="1"/>
  <c r="J200" i="5" s="1"/>
  <c r="J199" i="5" s="1"/>
  <c r="J198" i="5" s="1"/>
  <c r="J197" i="5" s="1"/>
  <c r="J196" i="5" s="1"/>
  <c r="J195" i="5" s="1"/>
  <c r="J188" i="5"/>
  <c r="J187" i="5" s="1"/>
  <c r="J186" i="5" s="1"/>
  <c r="J185" i="5" s="1"/>
  <c r="J184" i="5" s="1"/>
  <c r="J183" i="5"/>
  <c r="J182" i="5" s="1"/>
  <c r="J181" i="5" s="1"/>
  <c r="J180" i="5" s="1"/>
  <c r="J179" i="5" s="1"/>
  <c r="J175" i="5"/>
  <c r="J174" i="5" s="1"/>
  <c r="J173" i="5" s="1"/>
  <c r="J172" i="5" s="1"/>
  <c r="J171" i="5" s="1"/>
  <c r="J170" i="5" s="1"/>
  <c r="J169" i="5" s="1"/>
  <c r="J168" i="5" s="1"/>
  <c r="K156" i="5"/>
  <c r="K155" i="5" s="1"/>
  <c r="K154" i="5" s="1"/>
  <c r="K153" i="5" s="1"/>
  <c r="K152" i="5" s="1"/>
  <c r="L156" i="5"/>
  <c r="L155" i="5" s="1"/>
  <c r="L154" i="5" s="1"/>
  <c r="L153" i="5" s="1"/>
  <c r="L152" i="5" s="1"/>
  <c r="J161" i="5"/>
  <c r="J160" i="5" s="1"/>
  <c r="J159" i="5" s="1"/>
  <c r="J158" i="5" s="1"/>
  <c r="J157" i="5" s="1"/>
  <c r="J156" i="5"/>
  <c r="J155" i="5" s="1"/>
  <c r="J154" i="5" s="1"/>
  <c r="J153" i="5" s="1"/>
  <c r="J152" i="5" s="1"/>
  <c r="K132" i="5"/>
  <c r="K131" i="5" s="1"/>
  <c r="K130" i="5" s="1"/>
  <c r="K129" i="5" s="1"/>
  <c r="K128" i="5" s="1"/>
  <c r="K127" i="5" s="1"/>
  <c r="L132" i="5"/>
  <c r="L131" i="5" s="1"/>
  <c r="L130" i="5" s="1"/>
  <c r="L129" i="5" s="1"/>
  <c r="L128" i="5" s="1"/>
  <c r="L127" i="5" s="1"/>
  <c r="K115" i="5"/>
  <c r="K114" i="5" s="1"/>
  <c r="K113" i="5" s="1"/>
  <c r="K112" i="5" s="1"/>
  <c r="K111" i="5" s="1"/>
  <c r="K110" i="5" s="1"/>
  <c r="L115" i="5"/>
  <c r="L114" i="5" s="1"/>
  <c r="L113" i="5" s="1"/>
  <c r="L112" i="5" s="1"/>
  <c r="L111" i="5" s="1"/>
  <c r="L110" i="5" s="1"/>
  <c r="K109" i="5"/>
  <c r="K108" i="5" s="1"/>
  <c r="K107" i="5" s="1"/>
  <c r="K106" i="5" s="1"/>
  <c r="K105" i="5" s="1"/>
  <c r="K104" i="5" s="1"/>
  <c r="L109" i="5"/>
  <c r="L108" i="5" s="1"/>
  <c r="L107" i="5" s="1"/>
  <c r="L106" i="5" s="1"/>
  <c r="L105" i="5" s="1"/>
  <c r="L104" i="5" s="1"/>
  <c r="K102" i="5"/>
  <c r="K101" i="5" s="1"/>
  <c r="K100" i="5" s="1"/>
  <c r="K99" i="5" s="1"/>
  <c r="K98" i="5" s="1"/>
  <c r="L102" i="5"/>
  <c r="L101" i="5" s="1"/>
  <c r="L100" i="5" s="1"/>
  <c r="L99" i="5" s="1"/>
  <c r="L98" i="5" s="1"/>
  <c r="K97" i="5"/>
  <c r="K96" i="5" s="1"/>
  <c r="K95" i="5" s="1"/>
  <c r="K94" i="5" s="1"/>
  <c r="K93" i="5" s="1"/>
  <c r="L97" i="5"/>
  <c r="L96" i="5" s="1"/>
  <c r="L95" i="5" s="1"/>
  <c r="L94" i="5" s="1"/>
  <c r="L93" i="5" s="1"/>
  <c r="L90" i="5"/>
  <c r="L89" i="5" s="1"/>
  <c r="L88" i="5" s="1"/>
  <c r="L87" i="5" s="1"/>
  <c r="L86" i="5" s="1"/>
  <c r="L85" i="5" s="1"/>
  <c r="L84" i="5" s="1"/>
  <c r="K90" i="5"/>
  <c r="K89" i="5" s="1"/>
  <c r="K88" i="5" s="1"/>
  <c r="K87" i="5" s="1"/>
  <c r="K86" i="5" s="1"/>
  <c r="K85" i="5" s="1"/>
  <c r="K84" i="5" s="1"/>
  <c r="K83" i="5"/>
  <c r="K82" i="5" s="1"/>
  <c r="K81" i="5" s="1"/>
  <c r="K80" i="5" s="1"/>
  <c r="K79" i="5" s="1"/>
  <c r="K78" i="5" s="1"/>
  <c r="K77" i="5" s="1"/>
  <c r="L83" i="5"/>
  <c r="L82" i="5" s="1"/>
  <c r="L81" i="5" s="1"/>
  <c r="L80" i="5" s="1"/>
  <c r="L79" i="5" s="1"/>
  <c r="L78" i="5" s="1"/>
  <c r="L77" i="5" s="1"/>
  <c r="L76" i="5"/>
  <c r="L75" i="5" s="1"/>
  <c r="L74" i="5" s="1"/>
  <c r="L73" i="5" s="1"/>
  <c r="L72" i="5" s="1"/>
  <c r="L71" i="5" s="1"/>
  <c r="K76" i="5"/>
  <c r="K75" i="5" s="1"/>
  <c r="K74" i="5" s="1"/>
  <c r="K73" i="5" s="1"/>
  <c r="K72" i="5" s="1"/>
  <c r="K71" i="5" s="1"/>
  <c r="L70" i="5"/>
  <c r="L69" i="5" s="1"/>
  <c r="L68" i="5" s="1"/>
  <c r="L67" i="5" s="1"/>
  <c r="L66" i="5" s="1"/>
  <c r="L65" i="5" s="1"/>
  <c r="K70" i="5"/>
  <c r="K69" i="5" s="1"/>
  <c r="K68" i="5" s="1"/>
  <c r="K67" i="5" s="1"/>
  <c r="K66" i="5" s="1"/>
  <c r="K65" i="5" s="1"/>
  <c r="L58" i="5"/>
  <c r="L57" i="5" s="1"/>
  <c r="L56" i="5" s="1"/>
  <c r="L55" i="5" s="1"/>
  <c r="L54" i="5" s="1"/>
  <c r="L53" i="5" s="1"/>
  <c r="K58" i="5"/>
  <c r="K57" i="5" s="1"/>
  <c r="K56" i="5" s="1"/>
  <c r="K55" i="5" s="1"/>
  <c r="K54" i="5" s="1"/>
  <c r="K53" i="5" s="1"/>
  <c r="L21" i="5"/>
  <c r="L20" i="5" s="1"/>
  <c r="L19" i="5" s="1"/>
  <c r="L18" i="5" s="1"/>
  <c r="L17" i="5" s="1"/>
  <c r="L16" i="5" s="1"/>
  <c r="K21" i="5"/>
  <c r="K20" i="5" s="1"/>
  <c r="K19" i="5" s="1"/>
  <c r="K18" i="5" s="1"/>
  <c r="K17" i="5" s="1"/>
  <c r="K16" i="5" s="1"/>
  <c r="L15" i="5"/>
  <c r="L14" i="5" s="1"/>
  <c r="L13" i="5" s="1"/>
  <c r="L12" i="5" s="1"/>
  <c r="L11" i="5" s="1"/>
  <c r="L10" i="5" s="1"/>
  <c r="K15" i="5"/>
  <c r="K14" i="5" s="1"/>
  <c r="K13" i="5" s="1"/>
  <c r="K12" i="5" s="1"/>
  <c r="K11" i="5" s="1"/>
  <c r="K10" i="5" s="1"/>
  <c r="J132" i="5"/>
  <c r="J131" i="5" s="1"/>
  <c r="J130" i="5" s="1"/>
  <c r="J129" i="5" s="1"/>
  <c r="J128" i="5" s="1"/>
  <c r="J127" i="5" s="1"/>
  <c r="J115" i="5"/>
  <c r="J114" i="5" s="1"/>
  <c r="J113" i="5" s="1"/>
  <c r="J112" i="5" s="1"/>
  <c r="J111" i="5" s="1"/>
  <c r="J110" i="5" s="1"/>
  <c r="J109" i="5"/>
  <c r="J108" i="5" s="1"/>
  <c r="J107" i="5" s="1"/>
  <c r="J106" i="5" s="1"/>
  <c r="J105" i="5" s="1"/>
  <c r="J104" i="5" s="1"/>
  <c r="J102" i="5"/>
  <c r="J101" i="5" s="1"/>
  <c r="J100" i="5" s="1"/>
  <c r="J99" i="5" s="1"/>
  <c r="J98" i="5" s="1"/>
  <c r="J97" i="5"/>
  <c r="J96" i="5" s="1"/>
  <c r="J95" i="5" s="1"/>
  <c r="J94" i="5" s="1"/>
  <c r="J93" i="5" s="1"/>
  <c r="J83" i="5"/>
  <c r="J82" i="5" s="1"/>
  <c r="J81" i="5" s="1"/>
  <c r="J80" i="5" s="1"/>
  <c r="J79" i="5" s="1"/>
  <c r="J78" i="5" s="1"/>
  <c r="J77" i="5" s="1"/>
  <c r="J90" i="5"/>
  <c r="J89" i="5" s="1"/>
  <c r="J88" i="5" s="1"/>
  <c r="J87" i="5" s="1"/>
  <c r="J86" i="5" s="1"/>
  <c r="J85" i="5" s="1"/>
  <c r="J84" i="5" s="1"/>
  <c r="J76" i="5"/>
  <c r="J75" i="5" s="1"/>
  <c r="J74" i="5" s="1"/>
  <c r="J73" i="5" s="1"/>
  <c r="J72" i="5" s="1"/>
  <c r="J71" i="5" s="1"/>
  <c r="J70" i="5"/>
  <c r="J69" i="5" s="1"/>
  <c r="J68" i="5" s="1"/>
  <c r="J67" i="5" s="1"/>
  <c r="J66" i="5" s="1"/>
  <c r="J65" i="5" s="1"/>
  <c r="J58" i="5"/>
  <c r="J57" i="5" s="1"/>
  <c r="J56" i="5" s="1"/>
  <c r="J55" i="5" s="1"/>
  <c r="J54" i="5" s="1"/>
  <c r="J53" i="5" s="1"/>
  <c r="J21" i="5"/>
  <c r="J20" i="5" s="1"/>
  <c r="J19" i="5" s="1"/>
  <c r="J18" i="5" s="1"/>
  <c r="J17" i="5" s="1"/>
  <c r="J16" i="5" s="1"/>
  <c r="J15" i="5"/>
  <c r="J14" i="5" s="1"/>
  <c r="J13" i="5" s="1"/>
  <c r="J12" i="5" s="1"/>
  <c r="J11" i="5" s="1"/>
  <c r="J10" i="5" s="1"/>
  <c r="L327" i="5"/>
  <c r="L326" i="5" s="1"/>
  <c r="L325" i="5" s="1"/>
  <c r="L324" i="5" s="1"/>
  <c r="L323" i="5" s="1"/>
  <c r="L322" i="5" s="1"/>
  <c r="L321" i="5" s="1"/>
  <c r="L320" i="5" s="1"/>
  <c r="K327" i="5"/>
  <c r="K326" i="5" s="1"/>
  <c r="K325" i="5" s="1"/>
  <c r="K324" i="5" s="1"/>
  <c r="K323" i="5" s="1"/>
  <c r="K322" i="5" s="1"/>
  <c r="K321" i="5" s="1"/>
  <c r="K320" i="5" s="1"/>
  <c r="L319" i="5"/>
  <c r="L318" i="5" s="1"/>
  <c r="L317" i="5" s="1"/>
  <c r="L316" i="5" s="1"/>
  <c r="L315" i="5" s="1"/>
  <c r="L314" i="5" s="1"/>
  <c r="L313" i="5" s="1"/>
  <c r="L312" i="5" s="1"/>
  <c r="K319" i="5"/>
  <c r="K318" i="5" s="1"/>
  <c r="K317" i="5" s="1"/>
  <c r="K316" i="5" s="1"/>
  <c r="K315" i="5" s="1"/>
  <c r="K314" i="5" s="1"/>
  <c r="K313" i="5" s="1"/>
  <c r="K312" i="5" s="1"/>
  <c r="L311" i="5"/>
  <c r="L310" i="5" s="1"/>
  <c r="L309" i="5" s="1"/>
  <c r="L308" i="5" s="1"/>
  <c r="L307" i="5" s="1"/>
  <c r="L301" i="5" s="1"/>
  <c r="K311" i="5"/>
  <c r="K310" i="5" s="1"/>
  <c r="K309" i="5" s="1"/>
  <c r="K308" i="5" s="1"/>
  <c r="K307" i="5" s="1"/>
  <c r="K301" i="5" s="1"/>
  <c r="L300" i="5"/>
  <c r="L299" i="5" s="1"/>
  <c r="L298" i="5" s="1"/>
  <c r="L297" i="5" s="1"/>
  <c r="L296" i="5" s="1"/>
  <c r="L295" i="5" s="1"/>
  <c r="K300" i="5"/>
  <c r="K299" i="5" s="1"/>
  <c r="K298" i="5" s="1"/>
  <c r="K297" i="5" s="1"/>
  <c r="K296" i="5" s="1"/>
  <c r="K295" i="5" s="1"/>
  <c r="J327" i="5"/>
  <c r="J326" i="5" s="1"/>
  <c r="J325" i="5" s="1"/>
  <c r="J324" i="5" s="1"/>
  <c r="J323" i="5" s="1"/>
  <c r="J322" i="5" s="1"/>
  <c r="J321" i="5" s="1"/>
  <c r="J320" i="5" s="1"/>
  <c r="J319" i="5"/>
  <c r="J318" i="5" s="1"/>
  <c r="J317" i="5" s="1"/>
  <c r="J316" i="5" s="1"/>
  <c r="J315" i="5" s="1"/>
  <c r="J314" i="5" s="1"/>
  <c r="J313" i="5" s="1"/>
  <c r="J312" i="5" s="1"/>
  <c r="J311" i="5"/>
  <c r="J310" i="5" s="1"/>
  <c r="J309" i="5" s="1"/>
  <c r="J308" i="5" s="1"/>
  <c r="J307" i="5" s="1"/>
  <c r="J301" i="5" s="1"/>
  <c r="J300" i="5"/>
  <c r="J299" i="5" s="1"/>
  <c r="J298" i="5" s="1"/>
  <c r="J297" i="5" s="1"/>
  <c r="J296" i="5" s="1"/>
  <c r="J295" i="5" s="1"/>
  <c r="L285" i="5"/>
  <c r="L284" i="5" s="1"/>
  <c r="L283" i="5" s="1"/>
  <c r="L282" i="5" s="1"/>
  <c r="L281" i="5" s="1"/>
  <c r="L280" i="5" s="1"/>
  <c r="K285" i="5"/>
  <c r="K284" i="5" s="1"/>
  <c r="K283" i="5" s="1"/>
  <c r="K282" i="5" s="1"/>
  <c r="K281" i="5" s="1"/>
  <c r="K280" i="5" s="1"/>
  <c r="J285" i="5"/>
  <c r="J284" i="5" s="1"/>
  <c r="J283" i="5" s="1"/>
  <c r="J282" i="5" s="1"/>
  <c r="J281" i="5" s="1"/>
  <c r="J280" i="5" s="1"/>
  <c r="L28" i="5"/>
  <c r="L27" i="5" s="1"/>
  <c r="L26" i="5" s="1"/>
  <c r="L25" i="5" s="1"/>
  <c r="L24" i="5" s="1"/>
  <c r="L23" i="5" s="1"/>
  <c r="K28" i="5"/>
  <c r="K27" i="5" s="1"/>
  <c r="K26" i="5" s="1"/>
  <c r="K25" i="5" s="1"/>
  <c r="K24" i="5" s="1"/>
  <c r="K23" i="5" s="1"/>
  <c r="J28" i="5"/>
  <c r="J27" i="5" s="1"/>
  <c r="J26" i="5" s="1"/>
  <c r="J25" i="5" s="1"/>
  <c r="J24" i="5" s="1"/>
  <c r="J23" i="5" s="1"/>
  <c r="L442" i="5"/>
  <c r="L441" i="5" s="1"/>
  <c r="L440" i="5" s="1"/>
  <c r="L439" i="5" s="1"/>
  <c r="L438" i="5" s="1"/>
  <c r="K442" i="5"/>
  <c r="K441" i="5" s="1"/>
  <c r="K440" i="5" s="1"/>
  <c r="K439" i="5" s="1"/>
  <c r="K438" i="5" s="1"/>
  <c r="L437" i="5"/>
  <c r="L436" i="5" s="1"/>
  <c r="L435" i="5" s="1"/>
  <c r="L434" i="5" s="1"/>
  <c r="L433" i="5" s="1"/>
  <c r="K437" i="5"/>
  <c r="K436" i="5" s="1"/>
  <c r="K435" i="5" s="1"/>
  <c r="K434" i="5" s="1"/>
  <c r="K433" i="5" s="1"/>
  <c r="L432" i="5"/>
  <c r="L431" i="5" s="1"/>
  <c r="L430" i="5" s="1"/>
  <c r="L429" i="5" s="1"/>
  <c r="L428" i="5" s="1"/>
  <c r="K432" i="5"/>
  <c r="K431" i="5" s="1"/>
  <c r="K430" i="5" s="1"/>
  <c r="K429" i="5" s="1"/>
  <c r="K428" i="5" s="1"/>
  <c r="L426" i="5"/>
  <c r="L425" i="5" s="1"/>
  <c r="L424" i="5" s="1"/>
  <c r="L423" i="5" s="1"/>
  <c r="L422" i="5" s="1"/>
  <c r="L421" i="5" s="1"/>
  <c r="K426" i="5"/>
  <c r="K425" i="5" s="1"/>
  <c r="K424" i="5" s="1"/>
  <c r="K423" i="5" s="1"/>
  <c r="K422" i="5" s="1"/>
  <c r="K421" i="5" s="1"/>
  <c r="L419" i="5"/>
  <c r="L418" i="5" s="1"/>
  <c r="L417" i="5" s="1"/>
  <c r="L416" i="5" s="1"/>
  <c r="L415" i="5" s="1"/>
  <c r="L414" i="5" s="1"/>
  <c r="L413" i="5" s="1"/>
  <c r="K419" i="5"/>
  <c r="K418" i="5" s="1"/>
  <c r="K417" i="5" s="1"/>
  <c r="K416" i="5" s="1"/>
  <c r="K415" i="5" s="1"/>
  <c r="K414" i="5" s="1"/>
  <c r="K413" i="5" s="1"/>
  <c r="J442" i="5"/>
  <c r="J441" i="5" s="1"/>
  <c r="J440" i="5" s="1"/>
  <c r="J439" i="5" s="1"/>
  <c r="J438" i="5" s="1"/>
  <c r="J437" i="5"/>
  <c r="J436" i="5" s="1"/>
  <c r="J435" i="5" s="1"/>
  <c r="J434" i="5" s="1"/>
  <c r="J433" i="5" s="1"/>
  <c r="J432" i="5"/>
  <c r="J431" i="5" s="1"/>
  <c r="J430" i="5" s="1"/>
  <c r="J429" i="5" s="1"/>
  <c r="J428" i="5" s="1"/>
  <c r="J426" i="5"/>
  <c r="J425" i="5" s="1"/>
  <c r="J424" i="5" s="1"/>
  <c r="J423" i="5" s="1"/>
  <c r="J422" i="5" s="1"/>
  <c r="J421" i="5" s="1"/>
  <c r="J419" i="5"/>
  <c r="J418" i="5" s="1"/>
  <c r="J417" i="5" s="1"/>
  <c r="J416" i="5" s="1"/>
  <c r="J415" i="5" s="1"/>
  <c r="J414" i="5" s="1"/>
  <c r="J413" i="5" s="1"/>
  <c r="L411" i="5"/>
  <c r="L410" i="5" s="1"/>
  <c r="L409" i="5" s="1"/>
  <c r="L408" i="5" s="1"/>
  <c r="L407" i="5" s="1"/>
  <c r="L406" i="5" s="1"/>
  <c r="L405" i="5" s="1"/>
  <c r="L404" i="5" s="1"/>
  <c r="K411" i="5"/>
  <c r="K410" i="5" s="1"/>
  <c r="K409" i="5" s="1"/>
  <c r="K408" i="5" s="1"/>
  <c r="K407" i="5" s="1"/>
  <c r="K406" i="5" s="1"/>
  <c r="K405" i="5" s="1"/>
  <c r="K404" i="5" s="1"/>
  <c r="J411" i="5"/>
  <c r="J410" i="5" s="1"/>
  <c r="J409" i="5" s="1"/>
  <c r="J408" i="5" s="1"/>
  <c r="J407" i="5" s="1"/>
  <c r="J406" i="5" s="1"/>
  <c r="J405" i="5" s="1"/>
  <c r="J404" i="5" s="1"/>
  <c r="L273" i="5"/>
  <c r="L272" i="5" s="1"/>
  <c r="L271" i="5" s="1"/>
  <c r="L270" i="5" s="1"/>
  <c r="L269" i="5" s="1"/>
  <c r="L268" i="5" s="1"/>
  <c r="L267" i="5" s="1"/>
  <c r="K273" i="5"/>
  <c r="K272" i="5" s="1"/>
  <c r="K271" i="5" s="1"/>
  <c r="K270" i="5" s="1"/>
  <c r="K269" i="5" s="1"/>
  <c r="K268" i="5" s="1"/>
  <c r="K267" i="5" s="1"/>
  <c r="J272" i="5"/>
  <c r="J271" i="5" s="1"/>
  <c r="J270" i="5" s="1"/>
  <c r="J269" i="5" s="1"/>
  <c r="J268" i="5" s="1"/>
  <c r="J267" i="5" s="1"/>
  <c r="L265" i="5"/>
  <c r="L264" i="5" s="1"/>
  <c r="L263" i="5" s="1"/>
  <c r="L262" i="5" s="1"/>
  <c r="L261" i="5" s="1"/>
  <c r="L260" i="5" s="1"/>
  <c r="K265" i="5"/>
  <c r="K264" i="5" s="1"/>
  <c r="K263" i="5" s="1"/>
  <c r="K262" i="5" s="1"/>
  <c r="K261" i="5" s="1"/>
  <c r="K260" i="5" s="1"/>
  <c r="L259" i="5"/>
  <c r="L258" i="5" s="1"/>
  <c r="L257" i="5" s="1"/>
  <c r="L256" i="5" s="1"/>
  <c r="L255" i="5" s="1"/>
  <c r="L254" i="5" s="1"/>
  <c r="K259" i="5"/>
  <c r="K258" i="5" s="1"/>
  <c r="K257" i="5" s="1"/>
  <c r="K256" i="5" s="1"/>
  <c r="K255" i="5" s="1"/>
  <c r="K254" i="5" s="1"/>
  <c r="L253" i="5"/>
  <c r="L252" i="5" s="1"/>
  <c r="L251" i="5" s="1"/>
  <c r="L250" i="5" s="1"/>
  <c r="L249" i="5" s="1"/>
  <c r="L248" i="5" s="1"/>
  <c r="K253" i="5"/>
  <c r="K252" i="5" s="1"/>
  <c r="K251" i="5" s="1"/>
  <c r="K250" i="5" s="1"/>
  <c r="K249" i="5" s="1"/>
  <c r="K248" i="5" s="1"/>
  <c r="J265" i="5"/>
  <c r="J264" i="5" s="1"/>
  <c r="J263" i="5" s="1"/>
  <c r="J262" i="5" s="1"/>
  <c r="J261" i="5" s="1"/>
  <c r="J260" i="5" s="1"/>
  <c r="J259" i="5"/>
  <c r="J258" i="5" s="1"/>
  <c r="J257" i="5" s="1"/>
  <c r="J256" i="5" s="1"/>
  <c r="J255" i="5" s="1"/>
  <c r="J254" i="5" s="1"/>
  <c r="J253" i="5"/>
  <c r="J252" i="5" s="1"/>
  <c r="J251" i="5" s="1"/>
  <c r="J250" i="5" s="1"/>
  <c r="J249" i="5" s="1"/>
  <c r="J248" i="5" s="1"/>
  <c r="L166" i="5"/>
  <c r="K166" i="5"/>
  <c r="J166" i="5"/>
  <c r="L126" i="5"/>
  <c r="L125" i="5" s="1"/>
  <c r="L124" i="5" s="1"/>
  <c r="L123" i="5" s="1"/>
  <c r="K126" i="5"/>
  <c r="K125" i="5" s="1"/>
  <c r="K124" i="5" s="1"/>
  <c r="K123" i="5" s="1"/>
  <c r="L122" i="5"/>
  <c r="L121" i="5" s="1"/>
  <c r="L120" i="5" s="1"/>
  <c r="L119" i="5" s="1"/>
  <c r="K122" i="5"/>
  <c r="K121" i="5" s="1"/>
  <c r="K120" i="5" s="1"/>
  <c r="K119" i="5" s="1"/>
  <c r="J126" i="5"/>
  <c r="J125" i="5" s="1"/>
  <c r="J124" i="5" s="1"/>
  <c r="J123" i="5" s="1"/>
  <c r="J122" i="5"/>
  <c r="J121" i="5" s="1"/>
  <c r="J120" i="5" s="1"/>
  <c r="J119" i="5" s="1"/>
  <c r="K50" i="4"/>
  <c r="J50" i="4"/>
  <c r="I50" i="4"/>
  <c r="K374" i="4"/>
  <c r="J374" i="4"/>
  <c r="I374" i="4"/>
  <c r="K246" i="4"/>
  <c r="J246" i="4"/>
  <c r="I246" i="4"/>
  <c r="K390" i="4"/>
  <c r="J390" i="4"/>
  <c r="I390" i="4"/>
  <c r="K368" i="4"/>
  <c r="J368" i="4"/>
  <c r="I368" i="4"/>
  <c r="K367" i="4"/>
  <c r="J367" i="4"/>
  <c r="I367" i="4"/>
  <c r="K288" i="4"/>
  <c r="J288" i="4"/>
  <c r="I288" i="4"/>
  <c r="K243" i="4"/>
  <c r="J243" i="4"/>
  <c r="I243" i="4"/>
  <c r="K231" i="4"/>
  <c r="J231" i="4"/>
  <c r="I231" i="4"/>
  <c r="K186" i="4"/>
  <c r="J186" i="4"/>
  <c r="I186" i="4"/>
  <c r="K181" i="4"/>
  <c r="J181" i="4"/>
  <c r="I181" i="4"/>
  <c r="K346" i="4"/>
  <c r="J346" i="4"/>
  <c r="I346" i="4"/>
  <c r="K178" i="4"/>
  <c r="J178" i="4"/>
  <c r="I178" i="4"/>
  <c r="K74" i="4"/>
  <c r="J74" i="4"/>
  <c r="I74" i="4"/>
  <c r="K71" i="4"/>
  <c r="J71" i="4"/>
  <c r="I71" i="4"/>
  <c r="K68" i="4"/>
  <c r="J68" i="4"/>
  <c r="I68" i="4"/>
  <c r="K315" i="4"/>
  <c r="J315" i="4"/>
  <c r="I315" i="4"/>
  <c r="K313" i="4"/>
  <c r="J313" i="4"/>
  <c r="I313" i="4"/>
  <c r="K306" i="4"/>
  <c r="J306" i="4"/>
  <c r="I306" i="4"/>
  <c r="K301" i="4"/>
  <c r="J301" i="4"/>
  <c r="I301" i="4"/>
  <c r="K296" i="4"/>
  <c r="J296" i="4"/>
  <c r="I296" i="4"/>
  <c r="K281" i="4"/>
  <c r="J281" i="4"/>
  <c r="I281" i="4"/>
  <c r="K279" i="4"/>
  <c r="J279" i="4"/>
  <c r="I279" i="4"/>
  <c r="K266" i="4"/>
  <c r="J266" i="4"/>
  <c r="I266" i="4"/>
  <c r="K260" i="4"/>
  <c r="J260" i="4"/>
  <c r="I260" i="4"/>
  <c r="K256" i="4"/>
  <c r="J256" i="4"/>
  <c r="I256" i="4"/>
  <c r="K240" i="4"/>
  <c r="J240" i="4"/>
  <c r="I240" i="4"/>
  <c r="K228" i="4"/>
  <c r="J228" i="4"/>
  <c r="I228" i="4"/>
  <c r="K170" i="4"/>
  <c r="K169" i="4" s="1"/>
  <c r="J170" i="4"/>
  <c r="J169" i="4" s="1"/>
  <c r="I170" i="4"/>
  <c r="I169" i="4" s="1"/>
  <c r="K168" i="4"/>
  <c r="K167" i="4" s="1"/>
  <c r="J168" i="4"/>
  <c r="J167" i="4" s="1"/>
  <c r="I168" i="4"/>
  <c r="I167" i="4" s="1"/>
  <c r="K148" i="4"/>
  <c r="J148" i="4"/>
  <c r="I148" i="4"/>
  <c r="K143" i="4"/>
  <c r="J143" i="4"/>
  <c r="K146" i="4"/>
  <c r="J146" i="4"/>
  <c r="I146" i="4"/>
  <c r="I143" i="4"/>
  <c r="K141" i="4"/>
  <c r="J141" i="4"/>
  <c r="I141" i="4"/>
  <c r="K139" i="4"/>
  <c r="J139" i="4"/>
  <c r="I139" i="4"/>
  <c r="K132" i="4"/>
  <c r="J132" i="4"/>
  <c r="K134" i="4"/>
  <c r="J134" i="4"/>
  <c r="K136" i="4"/>
  <c r="K135" i="4" s="1"/>
  <c r="J136" i="4"/>
  <c r="J135" i="4" s="1"/>
  <c r="I136" i="4"/>
  <c r="I135" i="4" s="1"/>
  <c r="I134" i="4"/>
  <c r="I132" i="4"/>
  <c r="K157" i="4"/>
  <c r="J157" i="4"/>
  <c r="I157" i="4"/>
  <c r="K406" i="4"/>
  <c r="J406" i="4"/>
  <c r="I406" i="4"/>
  <c r="K198" i="4"/>
  <c r="J198" i="4"/>
  <c r="I198" i="4"/>
  <c r="K214" i="4"/>
  <c r="J214" i="4"/>
  <c r="I214" i="4"/>
  <c r="K383" i="4"/>
  <c r="J383" i="4"/>
  <c r="I383" i="4"/>
  <c r="K381" i="4"/>
  <c r="J381" i="4"/>
  <c r="I381" i="4"/>
  <c r="K273" i="4"/>
  <c r="J273" i="4"/>
  <c r="I273" i="4"/>
  <c r="J420" i="4"/>
  <c r="I420" i="4"/>
  <c r="K285" i="4"/>
  <c r="J285" i="4"/>
  <c r="I285" i="4"/>
  <c r="K398" i="4"/>
  <c r="J398" i="4"/>
  <c r="I398" i="4"/>
  <c r="K103" i="4"/>
  <c r="J103" i="4"/>
  <c r="I103" i="4"/>
  <c r="K97" i="4"/>
  <c r="J97" i="4"/>
  <c r="I97" i="4"/>
  <c r="K63" i="4"/>
  <c r="J63" i="4"/>
  <c r="I63" i="4"/>
  <c r="K61" i="4"/>
  <c r="J61" i="4"/>
  <c r="I61" i="4"/>
  <c r="K54" i="4"/>
  <c r="J54" i="4"/>
  <c r="I54" i="4"/>
  <c r="K52" i="4"/>
  <c r="J52" i="4"/>
  <c r="I52" i="4"/>
  <c r="K92" i="4"/>
  <c r="J92" i="4"/>
  <c r="I92" i="4"/>
  <c r="K58" i="4"/>
  <c r="J58" i="4"/>
  <c r="I58" i="4"/>
  <c r="K322" i="4"/>
  <c r="J322" i="4"/>
  <c r="I322" i="4"/>
  <c r="K357" i="4"/>
  <c r="J357" i="4"/>
  <c r="I357" i="4"/>
  <c r="K47" i="4"/>
  <c r="J47" i="4"/>
  <c r="I47" i="4"/>
  <c r="K28" i="4"/>
  <c r="J28" i="4"/>
  <c r="I28" i="4"/>
  <c r="K26" i="4"/>
  <c r="K25" i="4" s="1"/>
  <c r="J26" i="4"/>
  <c r="J25" i="4" s="1"/>
  <c r="I26" i="4"/>
  <c r="K20" i="4"/>
  <c r="J20" i="4"/>
  <c r="I20" i="4"/>
  <c r="K121" i="4"/>
  <c r="J121" i="4"/>
  <c r="I121" i="4"/>
  <c r="K117" i="4"/>
  <c r="J117" i="4"/>
  <c r="I117" i="4"/>
  <c r="K113" i="4"/>
  <c r="J113" i="4"/>
  <c r="I113" i="4"/>
  <c r="K14" i="4"/>
  <c r="J14" i="4"/>
  <c r="I14" i="4"/>
  <c r="L165" i="5" l="1"/>
  <c r="L164" i="5" s="1"/>
  <c r="L163" i="5" s="1"/>
  <c r="L162" i="5" s="1"/>
  <c r="L151" i="5" s="1"/>
  <c r="L150" i="5" s="1"/>
  <c r="L149" i="5" s="1"/>
  <c r="K9" i="6"/>
  <c r="K8" i="6" s="1"/>
  <c r="K7" i="6" s="1"/>
  <c r="K165" i="5"/>
  <c r="K164" i="5" s="1"/>
  <c r="K163" i="5" s="1"/>
  <c r="K162" i="5" s="1"/>
  <c r="K151" i="5" s="1"/>
  <c r="K150" i="5" s="1"/>
  <c r="K149" i="5" s="1"/>
  <c r="J9" i="6"/>
  <c r="J8" i="6" s="1"/>
  <c r="J7" i="6" s="1"/>
  <c r="J165" i="5"/>
  <c r="J164" i="5" s="1"/>
  <c r="J163" i="5" s="1"/>
  <c r="J162" i="5" s="1"/>
  <c r="J151" i="5" s="1"/>
  <c r="J150" i="5" s="1"/>
  <c r="J149" i="5" s="1"/>
  <c r="I9" i="6"/>
  <c r="I8" i="6" s="1"/>
  <c r="I7" i="6" s="1"/>
  <c r="K266" i="5"/>
  <c r="J266" i="5"/>
  <c r="K294" i="5"/>
  <c r="K293" i="5" s="1"/>
  <c r="K292" i="5" s="1"/>
  <c r="K92" i="5"/>
  <c r="K91" i="5" s="1"/>
  <c r="K234" i="5"/>
  <c r="K233" i="5" s="1"/>
  <c r="K232" i="5" s="1"/>
  <c r="L294" i="5"/>
  <c r="L293" i="5" s="1"/>
  <c r="L292" i="5" s="1"/>
  <c r="L92" i="5"/>
  <c r="L91" i="5" s="1"/>
  <c r="L234" i="5"/>
  <c r="L233" i="5" s="1"/>
  <c r="L232" i="5" s="1"/>
  <c r="J294" i="5"/>
  <c r="J293" i="5" s="1"/>
  <c r="J292" i="5" s="1"/>
  <c r="J234" i="5"/>
  <c r="J233" i="5" s="1"/>
  <c r="J232" i="5" s="1"/>
  <c r="J92" i="5"/>
  <c r="J91" i="5" s="1"/>
  <c r="I166" i="4"/>
  <c r="I165" i="4" s="1"/>
  <c r="I164" i="4" s="1"/>
  <c r="I163" i="4" s="1"/>
  <c r="K166" i="4"/>
  <c r="K165" i="4" s="1"/>
  <c r="K164" i="4" s="1"/>
  <c r="K163" i="4" s="1"/>
  <c r="J166" i="4"/>
  <c r="J165" i="4" s="1"/>
  <c r="J164" i="4" s="1"/>
  <c r="J163" i="4" s="1"/>
  <c r="J9" i="5"/>
  <c r="L9" i="5"/>
  <c r="K9" i="5"/>
  <c r="L266" i="5"/>
  <c r="K427" i="5"/>
  <c r="K420" i="5" s="1"/>
  <c r="J427" i="5"/>
  <c r="J420" i="5" s="1"/>
  <c r="L427" i="5"/>
  <c r="L420" i="5" s="1"/>
  <c r="K178" i="5"/>
  <c r="J178" i="5"/>
  <c r="L178" i="5"/>
  <c r="J221" i="5"/>
  <c r="J220" i="5" s="1"/>
  <c r="J219" i="5" s="1"/>
  <c r="L103" i="5"/>
  <c r="L118" i="5"/>
  <c r="L117" i="5" s="1"/>
  <c r="L116" i="5" s="1"/>
  <c r="J450" i="5"/>
  <c r="J443" i="5" s="1"/>
  <c r="K118" i="5"/>
  <c r="K117" i="5" s="1"/>
  <c r="K116" i="5" s="1"/>
  <c r="K103" i="5"/>
  <c r="L247" i="5"/>
  <c r="L246" i="5" s="1"/>
  <c r="L245" i="5" s="1"/>
  <c r="K247" i="5"/>
  <c r="K246" i="5" s="1"/>
  <c r="K245" i="5" s="1"/>
  <c r="L450" i="5"/>
  <c r="L443" i="5" s="1"/>
  <c r="K450" i="5"/>
  <c r="K443" i="5" s="1"/>
  <c r="L221" i="5"/>
  <c r="L220" i="5" s="1"/>
  <c r="L219" i="5" s="1"/>
  <c r="K221" i="5"/>
  <c r="K220" i="5" s="1"/>
  <c r="K219" i="5" s="1"/>
  <c r="J247" i="5"/>
  <c r="J246" i="5" s="1"/>
  <c r="J245" i="5" s="1"/>
  <c r="J118" i="5"/>
  <c r="J117" i="5" s="1"/>
  <c r="J116" i="5" s="1"/>
  <c r="J103" i="5"/>
  <c r="L14" i="3"/>
  <c r="K112" i="4"/>
  <c r="K111" i="4" s="1"/>
  <c r="K110" i="4" s="1"/>
  <c r="J112" i="4"/>
  <c r="J111" i="4" s="1"/>
  <c r="J110" i="4" s="1"/>
  <c r="I112" i="4"/>
  <c r="I111" i="4" s="1"/>
  <c r="I110" i="4" s="1"/>
  <c r="K120" i="4"/>
  <c r="K119" i="4" s="1"/>
  <c r="K118" i="4" s="1"/>
  <c r="J120" i="4"/>
  <c r="J119" i="4" s="1"/>
  <c r="J118" i="4" s="1"/>
  <c r="K116" i="4"/>
  <c r="K115" i="4" s="1"/>
  <c r="K114" i="4" s="1"/>
  <c r="J116" i="4"/>
  <c r="J115" i="4" s="1"/>
  <c r="J114" i="4" s="1"/>
  <c r="I116" i="4"/>
  <c r="I115" i="4" s="1"/>
  <c r="I114" i="4" s="1"/>
  <c r="I120" i="4"/>
  <c r="I119" i="4" s="1"/>
  <c r="I118" i="4" s="1"/>
  <c r="K49" i="4"/>
  <c r="J49" i="4"/>
  <c r="I49" i="4"/>
  <c r="L426" i="3"/>
  <c r="L425" i="3" s="1"/>
  <c r="L424" i="3" s="1"/>
  <c r="L423" i="3" s="1"/>
  <c r="L87" i="3"/>
  <c r="L86" i="3" s="1"/>
  <c r="L85" i="3" s="1"/>
  <c r="L83" i="3"/>
  <c r="L82" i="3" s="1"/>
  <c r="L81" i="3" s="1"/>
  <c r="L79" i="3"/>
  <c r="L78" i="3" s="1"/>
  <c r="L77" i="3" s="1"/>
  <c r="K131" i="4"/>
  <c r="J131" i="4"/>
  <c r="I131" i="4"/>
  <c r="K133" i="4"/>
  <c r="J133" i="4"/>
  <c r="I133" i="4"/>
  <c r="K138" i="4"/>
  <c r="J138" i="4"/>
  <c r="I138" i="4"/>
  <c r="K140" i="4"/>
  <c r="J140" i="4"/>
  <c r="I140" i="4"/>
  <c r="K142" i="4"/>
  <c r="J142" i="4"/>
  <c r="I142" i="4"/>
  <c r="K145" i="4"/>
  <c r="J145" i="4"/>
  <c r="K147" i="4"/>
  <c r="J147" i="4"/>
  <c r="I145" i="4"/>
  <c r="I147" i="4"/>
  <c r="K156" i="4"/>
  <c r="K155" i="4" s="1"/>
  <c r="K154" i="4" s="1"/>
  <c r="J156" i="4"/>
  <c r="J155" i="4" s="1"/>
  <c r="J154" i="4" s="1"/>
  <c r="I156" i="4"/>
  <c r="I155" i="4" s="1"/>
  <c r="I154" i="4" s="1"/>
  <c r="K194" i="4"/>
  <c r="K193" i="4" s="1"/>
  <c r="J194" i="4"/>
  <c r="J193" i="4" s="1"/>
  <c r="I194" i="4"/>
  <c r="I193" i="4" s="1"/>
  <c r="K197" i="4"/>
  <c r="K196" i="4" s="1"/>
  <c r="J197" i="4"/>
  <c r="J196" i="4" s="1"/>
  <c r="I197" i="4"/>
  <c r="I196" i="4" s="1"/>
  <c r="K185" i="4"/>
  <c r="K184" i="4" s="1"/>
  <c r="K183" i="4" s="1"/>
  <c r="K182" i="4" s="1"/>
  <c r="J185" i="4"/>
  <c r="J184" i="4" s="1"/>
  <c r="J183" i="4" s="1"/>
  <c r="J182" i="4" s="1"/>
  <c r="I185" i="4"/>
  <c r="I184" i="4" s="1"/>
  <c r="I183" i="4" s="1"/>
  <c r="I182" i="4" s="1"/>
  <c r="K180" i="4"/>
  <c r="K179" i="4" s="1"/>
  <c r="J180" i="4"/>
  <c r="J179" i="4" s="1"/>
  <c r="I180" i="4"/>
  <c r="I179" i="4" s="1"/>
  <c r="K345" i="4"/>
  <c r="K343" i="4" s="1"/>
  <c r="K341" i="4" s="1"/>
  <c r="J345" i="4"/>
  <c r="J343" i="4" s="1"/>
  <c r="J341" i="4" s="1"/>
  <c r="I345" i="4"/>
  <c r="I343" i="4" s="1"/>
  <c r="I341" i="4" s="1"/>
  <c r="K344" i="4"/>
  <c r="K342" i="4" s="1"/>
  <c r="J344" i="4"/>
  <c r="J342" i="4" s="1"/>
  <c r="I344" i="4"/>
  <c r="I342" i="4" s="1"/>
  <c r="K177" i="4"/>
  <c r="J177" i="4"/>
  <c r="I177" i="4"/>
  <c r="K176" i="4"/>
  <c r="J176" i="4"/>
  <c r="I176" i="4"/>
  <c r="I175" i="4" s="1"/>
  <c r="K213" i="4"/>
  <c r="K212" i="4" s="1"/>
  <c r="K211" i="4" s="1"/>
  <c r="K210" i="4" s="1"/>
  <c r="K209" i="4" s="1"/>
  <c r="J213" i="4"/>
  <c r="J212" i="4" s="1"/>
  <c r="J211" i="4" s="1"/>
  <c r="J210" i="4" s="1"/>
  <c r="J209" i="4" s="1"/>
  <c r="I213" i="4"/>
  <c r="I212" i="4" s="1"/>
  <c r="I211" i="4" s="1"/>
  <c r="I210" i="4" s="1"/>
  <c r="I209" i="4" s="1"/>
  <c r="K356" i="4"/>
  <c r="K355" i="4" s="1"/>
  <c r="K354" i="4" s="1"/>
  <c r="K353" i="4" s="1"/>
  <c r="J356" i="4"/>
  <c r="J355" i="4" s="1"/>
  <c r="J354" i="4" s="1"/>
  <c r="J353" i="4" s="1"/>
  <c r="I356" i="4"/>
  <c r="I355" i="4" s="1"/>
  <c r="I354" i="4" s="1"/>
  <c r="I353" i="4" s="1"/>
  <c r="K373" i="4"/>
  <c r="K372" i="4" s="1"/>
  <c r="J373" i="4"/>
  <c r="J372" i="4" s="1"/>
  <c r="I373" i="4"/>
  <c r="I372" i="4" s="1"/>
  <c r="K366" i="4"/>
  <c r="K365" i="4" s="1"/>
  <c r="K364" i="4" s="1"/>
  <c r="K359" i="4" s="1"/>
  <c r="J366" i="4"/>
  <c r="J365" i="4" s="1"/>
  <c r="J364" i="4" s="1"/>
  <c r="J359" i="4" s="1"/>
  <c r="I366" i="4"/>
  <c r="I365" i="4" s="1"/>
  <c r="I364" i="4" s="1"/>
  <c r="I359" i="4" s="1"/>
  <c r="K321" i="4"/>
  <c r="K320" i="4" s="1"/>
  <c r="K319" i="4" s="1"/>
  <c r="K318" i="4" s="1"/>
  <c r="K317" i="4" s="1"/>
  <c r="J321" i="4"/>
  <c r="J320" i="4" s="1"/>
  <c r="J319" i="4" s="1"/>
  <c r="J318" i="4" s="1"/>
  <c r="J317" i="4" s="1"/>
  <c r="I321" i="4"/>
  <c r="I320" i="4" s="1"/>
  <c r="I319" i="4" s="1"/>
  <c r="I318" i="4" s="1"/>
  <c r="I317" i="4" s="1"/>
  <c r="K102" i="4"/>
  <c r="J102" i="4"/>
  <c r="I102" i="4"/>
  <c r="K101" i="4"/>
  <c r="K100" i="4" s="1"/>
  <c r="K99" i="4" s="1"/>
  <c r="K98" i="4" s="1"/>
  <c r="J101" i="4"/>
  <c r="J100" i="4" s="1"/>
  <c r="J99" i="4" s="1"/>
  <c r="J98" i="4" s="1"/>
  <c r="I101" i="4"/>
  <c r="I100" i="4" s="1"/>
  <c r="I99" i="4" s="1"/>
  <c r="I98" i="4" s="1"/>
  <c r="K96" i="4"/>
  <c r="K93" i="4" s="1"/>
  <c r="J96" i="4"/>
  <c r="J93" i="4" s="1"/>
  <c r="I96" i="4"/>
  <c r="I93" i="4" s="1"/>
  <c r="K91" i="4"/>
  <c r="K90" i="4" s="1"/>
  <c r="J91" i="4"/>
  <c r="J90" i="4" s="1"/>
  <c r="I91" i="4"/>
  <c r="I90" i="4" s="1"/>
  <c r="K73" i="4"/>
  <c r="K72" i="4" s="1"/>
  <c r="J73" i="4"/>
  <c r="J72" i="4" s="1"/>
  <c r="I73" i="4"/>
  <c r="I72" i="4" s="1"/>
  <c r="K70" i="4"/>
  <c r="K69" i="4" s="1"/>
  <c r="J70" i="4"/>
  <c r="J69" i="4" s="1"/>
  <c r="I70" i="4"/>
  <c r="I69" i="4" s="1"/>
  <c r="K67" i="4"/>
  <c r="K66" i="4" s="1"/>
  <c r="J67" i="4"/>
  <c r="J66" i="4" s="1"/>
  <c r="I67" i="4"/>
  <c r="I66" i="4" s="1"/>
  <c r="K62" i="4"/>
  <c r="J62" i="4"/>
  <c r="I62" i="4"/>
  <c r="K60" i="4"/>
  <c r="J60" i="4"/>
  <c r="I60" i="4"/>
  <c r="K57" i="4"/>
  <c r="K56" i="4" s="1"/>
  <c r="J57" i="4"/>
  <c r="J56" i="4" s="1"/>
  <c r="I57" i="4"/>
  <c r="I56" i="4" s="1"/>
  <c r="K53" i="4"/>
  <c r="J53" i="4"/>
  <c r="I53" i="4"/>
  <c r="K51" i="4"/>
  <c r="J51" i="4"/>
  <c r="I51" i="4"/>
  <c r="K46" i="4"/>
  <c r="K45" i="4" s="1"/>
  <c r="J46" i="4"/>
  <c r="J45" i="4" s="1"/>
  <c r="I46" i="4"/>
  <c r="I45" i="4" s="1"/>
  <c r="K27" i="4"/>
  <c r="K24" i="4" s="1"/>
  <c r="K23" i="4" s="1"/>
  <c r="K22" i="4" s="1"/>
  <c r="K21" i="4" s="1"/>
  <c r="J27" i="4"/>
  <c r="J24" i="4" s="1"/>
  <c r="J23" i="4" s="1"/>
  <c r="J22" i="4" s="1"/>
  <c r="J21" i="4" s="1"/>
  <c r="I27" i="4"/>
  <c r="I25" i="4"/>
  <c r="K19" i="4"/>
  <c r="K18" i="4" s="1"/>
  <c r="K17" i="4" s="1"/>
  <c r="K16" i="4" s="1"/>
  <c r="J19" i="4"/>
  <c r="J18" i="4" s="1"/>
  <c r="J17" i="4" s="1"/>
  <c r="J16" i="4" s="1"/>
  <c r="I19" i="4"/>
  <c r="I18" i="4" s="1"/>
  <c r="I17" i="4" s="1"/>
  <c r="I16" i="4" s="1"/>
  <c r="K419" i="4"/>
  <c r="K418" i="4" s="1"/>
  <c r="K417" i="4" s="1"/>
  <c r="K416" i="4" s="1"/>
  <c r="K415" i="4" s="1"/>
  <c r="K414" i="4" s="1"/>
  <c r="J419" i="4"/>
  <c r="J418" i="4" s="1"/>
  <c r="J417" i="4" s="1"/>
  <c r="J416" i="4" s="1"/>
  <c r="J415" i="4" s="1"/>
  <c r="J414" i="4" s="1"/>
  <c r="I419" i="4"/>
  <c r="I418" i="4" s="1"/>
  <c r="I417" i="4" s="1"/>
  <c r="I416" i="4" s="1"/>
  <c r="I415" i="4" s="1"/>
  <c r="I414" i="4" s="1"/>
  <c r="K405" i="4"/>
  <c r="J405" i="4"/>
  <c r="I405" i="4"/>
  <c r="K404" i="4"/>
  <c r="K403" i="4" s="1"/>
  <c r="K402" i="4" s="1"/>
  <c r="K401" i="4" s="1"/>
  <c r="J404" i="4"/>
  <c r="J403" i="4" s="1"/>
  <c r="J402" i="4" s="1"/>
  <c r="J401" i="4" s="1"/>
  <c r="I404" i="4"/>
  <c r="I403" i="4" s="1"/>
  <c r="I402" i="4" s="1"/>
  <c r="I401" i="4" s="1"/>
  <c r="K397" i="4"/>
  <c r="K396" i="4" s="1"/>
  <c r="K395" i="4" s="1"/>
  <c r="J397" i="4"/>
  <c r="J392" i="4" s="1"/>
  <c r="J391" i="4" s="1"/>
  <c r="I397" i="4"/>
  <c r="I396" i="4" s="1"/>
  <c r="I395" i="4" s="1"/>
  <c r="K389" i="4"/>
  <c r="K388" i="4" s="1"/>
  <c r="K387" i="4" s="1"/>
  <c r="K386" i="4" s="1"/>
  <c r="K385" i="4" s="1"/>
  <c r="K384" i="4" s="1"/>
  <c r="J389" i="4"/>
  <c r="J388" i="4" s="1"/>
  <c r="J387" i="4" s="1"/>
  <c r="J386" i="4" s="1"/>
  <c r="J385" i="4" s="1"/>
  <c r="J384" i="4" s="1"/>
  <c r="I389" i="4"/>
  <c r="I388" i="4" s="1"/>
  <c r="I387" i="4" s="1"/>
  <c r="I386" i="4" s="1"/>
  <c r="I385" i="4" s="1"/>
  <c r="I384" i="4" s="1"/>
  <c r="K382" i="4"/>
  <c r="J382" i="4"/>
  <c r="I382" i="4"/>
  <c r="K380" i="4"/>
  <c r="J380" i="4"/>
  <c r="I380" i="4"/>
  <c r="K314" i="4"/>
  <c r="J314" i="4"/>
  <c r="I314" i="4"/>
  <c r="K312" i="4"/>
  <c r="J312" i="4"/>
  <c r="I312" i="4"/>
  <c r="K305" i="4"/>
  <c r="K304" i="4" s="1"/>
  <c r="K303" i="4" s="1"/>
  <c r="K302" i="4" s="1"/>
  <c r="J305" i="4"/>
  <c r="J304" i="4" s="1"/>
  <c r="J303" i="4" s="1"/>
  <c r="J302" i="4" s="1"/>
  <c r="I305" i="4"/>
  <c r="I304" i="4" s="1"/>
  <c r="I303" i="4" s="1"/>
  <c r="I302" i="4" s="1"/>
  <c r="K300" i="4"/>
  <c r="K299" i="4" s="1"/>
  <c r="K298" i="4" s="1"/>
  <c r="K297" i="4" s="1"/>
  <c r="J300" i="4"/>
  <c r="J299" i="4" s="1"/>
  <c r="J298" i="4" s="1"/>
  <c r="J297" i="4" s="1"/>
  <c r="I300" i="4"/>
  <c r="I299" i="4" s="1"/>
  <c r="I298" i="4" s="1"/>
  <c r="I297" i="4" s="1"/>
  <c r="K295" i="4"/>
  <c r="K294" i="4" s="1"/>
  <c r="K293" i="4" s="1"/>
  <c r="K292" i="4" s="1"/>
  <c r="J295" i="4"/>
  <c r="J294" i="4" s="1"/>
  <c r="J293" i="4" s="1"/>
  <c r="J292" i="4" s="1"/>
  <c r="I295" i="4"/>
  <c r="I294" i="4" s="1"/>
  <c r="I293" i="4" s="1"/>
  <c r="I292" i="4" s="1"/>
  <c r="K280" i="4"/>
  <c r="J280" i="4"/>
  <c r="I280" i="4"/>
  <c r="K278" i="4"/>
  <c r="J278" i="4"/>
  <c r="I278" i="4"/>
  <c r="K272" i="4"/>
  <c r="K271" i="4" s="1"/>
  <c r="K270" i="4" s="1"/>
  <c r="K269" i="4" s="1"/>
  <c r="K268" i="4" s="1"/>
  <c r="K267" i="4" s="1"/>
  <c r="J272" i="4"/>
  <c r="J271" i="4" s="1"/>
  <c r="J270" i="4" s="1"/>
  <c r="J269" i="4" s="1"/>
  <c r="J268" i="4" s="1"/>
  <c r="J267" i="4" s="1"/>
  <c r="I272" i="4"/>
  <c r="I271" i="4" s="1"/>
  <c r="I270" i="4" s="1"/>
  <c r="I269" i="4" s="1"/>
  <c r="I268" i="4" s="1"/>
  <c r="I267" i="4" s="1"/>
  <c r="K287" i="4"/>
  <c r="K286" i="4" s="1"/>
  <c r="J287" i="4"/>
  <c r="J286" i="4" s="1"/>
  <c r="I287" i="4"/>
  <c r="I286" i="4" s="1"/>
  <c r="K284" i="4"/>
  <c r="K283" i="4" s="1"/>
  <c r="J284" i="4"/>
  <c r="J283" i="4" s="1"/>
  <c r="I284" i="4"/>
  <c r="I283" i="4" s="1"/>
  <c r="K265" i="4"/>
  <c r="K264" i="4" s="1"/>
  <c r="K263" i="4" s="1"/>
  <c r="J265" i="4"/>
  <c r="J264" i="4" s="1"/>
  <c r="J263" i="4" s="1"/>
  <c r="I265" i="4"/>
  <c r="I264" i="4" s="1"/>
  <c r="I263" i="4" s="1"/>
  <c r="I262" i="4" s="1"/>
  <c r="K259" i="4"/>
  <c r="K258" i="4" s="1"/>
  <c r="J259" i="4"/>
  <c r="J257" i="4" s="1"/>
  <c r="I259" i="4"/>
  <c r="I258" i="4" s="1"/>
  <c r="K255" i="4"/>
  <c r="K254" i="4" s="1"/>
  <c r="K253" i="4" s="1"/>
  <c r="J255" i="4"/>
  <c r="J254" i="4" s="1"/>
  <c r="J253" i="4" s="1"/>
  <c r="I255" i="4"/>
  <c r="I254" i="4" s="1"/>
  <c r="I253" i="4" s="1"/>
  <c r="K245" i="4"/>
  <c r="K244" i="4" s="1"/>
  <c r="J245" i="4"/>
  <c r="J244" i="4" s="1"/>
  <c r="I245" i="4"/>
  <c r="I244" i="4" s="1"/>
  <c r="K242" i="4"/>
  <c r="K241" i="4" s="1"/>
  <c r="J242" i="4"/>
  <c r="J241" i="4" s="1"/>
  <c r="I242" i="4"/>
  <c r="I241" i="4" s="1"/>
  <c r="K239" i="4"/>
  <c r="K238" i="4" s="1"/>
  <c r="J239" i="4"/>
  <c r="J238" i="4" s="1"/>
  <c r="I239" i="4"/>
  <c r="I238" i="4" s="1"/>
  <c r="K230" i="4"/>
  <c r="K229" i="4" s="1"/>
  <c r="J230" i="4"/>
  <c r="J229" i="4" s="1"/>
  <c r="I230" i="4"/>
  <c r="I229" i="4" s="1"/>
  <c r="K227" i="4"/>
  <c r="K226" i="4" s="1"/>
  <c r="J227" i="4"/>
  <c r="J226" i="4" s="1"/>
  <c r="I227" i="4"/>
  <c r="I226" i="4" s="1"/>
  <c r="K13" i="4"/>
  <c r="K12" i="4" s="1"/>
  <c r="K11" i="4" s="1"/>
  <c r="J13" i="4"/>
  <c r="J12" i="4" s="1"/>
  <c r="J11" i="4" s="1"/>
  <c r="I13" i="4"/>
  <c r="I12" i="4" s="1"/>
  <c r="I11" i="4" s="1"/>
  <c r="J189" i="4" l="1"/>
  <c r="J188" i="4" s="1"/>
  <c r="J187" i="4" s="1"/>
  <c r="I189" i="4"/>
  <c r="I188" i="4" s="1"/>
  <c r="I187" i="4" s="1"/>
  <c r="K65" i="4"/>
  <c r="I65" i="4"/>
  <c r="J65" i="4"/>
  <c r="I208" i="4"/>
  <c r="K208" i="4"/>
  <c r="J208" i="4"/>
  <c r="J412" i="5"/>
  <c r="J277" i="4"/>
  <c r="J276" i="4" s="1"/>
  <c r="I277" i="4"/>
  <c r="I276" i="4" s="1"/>
  <c r="K277" i="4"/>
  <c r="K276" i="4" s="1"/>
  <c r="J89" i="4"/>
  <c r="J88" i="4" s="1"/>
  <c r="J87" i="4" s="1"/>
  <c r="I89" i="4"/>
  <c r="I88" i="4" s="1"/>
  <c r="K89" i="4"/>
  <c r="K88" i="4" s="1"/>
  <c r="K86" i="4" s="1"/>
  <c r="J371" i="4"/>
  <c r="J370" i="4" s="1"/>
  <c r="J369" i="4" s="1"/>
  <c r="J358" i="4" s="1"/>
  <c r="I371" i="4"/>
  <c r="I370" i="4" s="1"/>
  <c r="I369" i="4" s="1"/>
  <c r="I358" i="4" s="1"/>
  <c r="K371" i="4"/>
  <c r="K370" i="4" s="1"/>
  <c r="K369" i="4" s="1"/>
  <c r="K358" i="4" s="1"/>
  <c r="J234" i="4"/>
  <c r="J233" i="4" s="1"/>
  <c r="I234" i="4"/>
  <c r="I233" i="4" s="1"/>
  <c r="K234" i="4"/>
  <c r="K233" i="4" s="1"/>
  <c r="J10" i="4"/>
  <c r="J9" i="4" s="1"/>
  <c r="K10" i="4"/>
  <c r="K9" i="4" s="1"/>
  <c r="K140" i="5"/>
  <c r="L140" i="5"/>
  <c r="I10" i="4"/>
  <c r="I9" i="4" s="1"/>
  <c r="J175" i="4"/>
  <c r="J174" i="4" s="1"/>
  <c r="J173" i="4" s="1"/>
  <c r="J172" i="4" s="1"/>
  <c r="K105" i="4"/>
  <c r="J105" i="4"/>
  <c r="I105" i="4"/>
  <c r="L72" i="3"/>
  <c r="L71" i="3" s="1"/>
  <c r="K175" i="4"/>
  <c r="K174" i="4" s="1"/>
  <c r="K173" i="4" s="1"/>
  <c r="K172" i="4" s="1"/>
  <c r="J140" i="5"/>
  <c r="K225" i="4"/>
  <c r="K224" i="4" s="1"/>
  <c r="K223" i="4" s="1"/>
  <c r="I225" i="4"/>
  <c r="I224" i="4" s="1"/>
  <c r="I223" i="4" s="1"/>
  <c r="J225" i="4"/>
  <c r="J224" i="4" s="1"/>
  <c r="J223" i="4" s="1"/>
  <c r="I144" i="4"/>
  <c r="K144" i="4"/>
  <c r="J144" i="4"/>
  <c r="J130" i="4"/>
  <c r="K130" i="4"/>
  <c r="I130" i="4"/>
  <c r="I400" i="4"/>
  <c r="I399" i="4" s="1"/>
  <c r="J400" i="4"/>
  <c r="J399" i="4" s="1"/>
  <c r="K400" i="4"/>
  <c r="K399" i="4" s="1"/>
  <c r="L412" i="5"/>
  <c r="K412" i="5"/>
  <c r="K137" i="4"/>
  <c r="I137" i="4"/>
  <c r="J137" i="4"/>
  <c r="I153" i="4"/>
  <c r="I152" i="4" s="1"/>
  <c r="I151" i="4" s="1"/>
  <c r="K153" i="4"/>
  <c r="K152" i="4" s="1"/>
  <c r="K151" i="4" s="1"/>
  <c r="J153" i="4"/>
  <c r="J152" i="4" s="1"/>
  <c r="J151" i="4" s="1"/>
  <c r="J252" i="4"/>
  <c r="I261" i="4"/>
  <c r="K262" i="4"/>
  <c r="K261" i="4" s="1"/>
  <c r="K324" i="4"/>
  <c r="K323" i="4" s="1"/>
  <c r="I282" i="4"/>
  <c r="J48" i="4"/>
  <c r="J44" i="4" s="1"/>
  <c r="I59" i="4"/>
  <c r="I55" i="4" s="1"/>
  <c r="I174" i="4"/>
  <c r="I173" i="4" s="1"/>
  <c r="I172" i="4" s="1"/>
  <c r="J262" i="4"/>
  <c r="J261" i="4" s="1"/>
  <c r="J324" i="4"/>
  <c r="J323" i="4" s="1"/>
  <c r="I324" i="4"/>
  <c r="I323" i="4" s="1"/>
  <c r="I48" i="4"/>
  <c r="I44" i="4" s="1"/>
  <c r="I24" i="4"/>
  <c r="I23" i="4" s="1"/>
  <c r="I22" i="4" s="1"/>
  <c r="I21" i="4" s="1"/>
  <c r="J394" i="4"/>
  <c r="J393" i="4" s="1"/>
  <c r="I257" i="4"/>
  <c r="K394" i="4"/>
  <c r="K393" i="4" s="1"/>
  <c r="K311" i="4"/>
  <c r="K310" i="4" s="1"/>
  <c r="K309" i="4" s="1"/>
  <c r="K308" i="4" s="1"/>
  <c r="K307" i="4" s="1"/>
  <c r="J396" i="4"/>
  <c r="J395" i="4" s="1"/>
  <c r="I379" i="4"/>
  <c r="I378" i="4" s="1"/>
  <c r="I377" i="4" s="1"/>
  <c r="I376" i="4" s="1"/>
  <c r="I375" i="4" s="1"/>
  <c r="J258" i="4"/>
  <c r="J311" i="4"/>
  <c r="J310" i="4" s="1"/>
  <c r="J309" i="4" s="1"/>
  <c r="J308" i="4" s="1"/>
  <c r="J307" i="4" s="1"/>
  <c r="I311" i="4"/>
  <c r="I310" i="4" s="1"/>
  <c r="I309" i="4" s="1"/>
  <c r="I308" i="4" s="1"/>
  <c r="K392" i="4"/>
  <c r="K391" i="4" s="1"/>
  <c r="J59" i="4"/>
  <c r="J55" i="4" s="1"/>
  <c r="K257" i="4"/>
  <c r="K282" i="4"/>
  <c r="J379" i="4"/>
  <c r="J378" i="4" s="1"/>
  <c r="J377" i="4" s="1"/>
  <c r="J376" i="4" s="1"/>
  <c r="J375" i="4" s="1"/>
  <c r="J282" i="4"/>
  <c r="K379" i="4"/>
  <c r="K378" i="4" s="1"/>
  <c r="K377" i="4" s="1"/>
  <c r="K376" i="4" s="1"/>
  <c r="K375" i="4" s="1"/>
  <c r="K59" i="4"/>
  <c r="K55" i="4" s="1"/>
  <c r="K48" i="4"/>
  <c r="K44" i="4" s="1"/>
  <c r="I394" i="4"/>
  <c r="I393" i="4" s="1"/>
  <c r="I392" i="4"/>
  <c r="I391" i="4" s="1"/>
  <c r="J232" i="4" l="1"/>
  <c r="K232" i="4"/>
  <c r="I232" i="4"/>
  <c r="K275" i="4"/>
  <c r="K274" i="4" s="1"/>
  <c r="I275" i="4"/>
  <c r="I274" i="4" s="1"/>
  <c r="J275" i="4"/>
  <c r="J274" i="4" s="1"/>
  <c r="I171" i="4"/>
  <c r="J171" i="4"/>
  <c r="J123" i="4"/>
  <c r="J122" i="4" s="1"/>
  <c r="J104" i="4" s="1"/>
  <c r="K123" i="4"/>
  <c r="K122" i="4" s="1"/>
  <c r="K104" i="4" s="1"/>
  <c r="I123" i="4"/>
  <c r="I122" i="4" s="1"/>
  <c r="I104" i="4" s="1"/>
  <c r="I307" i="4"/>
  <c r="K64" i="4"/>
  <c r="J64" i="4"/>
  <c r="I64" i="4"/>
  <c r="K252" i="4"/>
  <c r="K251" i="4" s="1"/>
  <c r="K291" i="4"/>
  <c r="K290" i="4" s="1"/>
  <c r="K289" i="4" s="1"/>
  <c r="I43" i="4"/>
  <c r="J291" i="4"/>
  <c r="J290" i="4" s="1"/>
  <c r="J289" i="4" s="1"/>
  <c r="J251" i="4"/>
  <c r="J43" i="4"/>
  <c r="K43" i="4"/>
  <c r="K316" i="4"/>
  <c r="I291" i="4"/>
  <c r="I290" i="4" s="1"/>
  <c r="J316" i="4"/>
  <c r="I316" i="4"/>
  <c r="I252" i="4"/>
  <c r="I251" i="4" s="1"/>
  <c r="K87" i="4"/>
  <c r="I86" i="4"/>
  <c r="J86" i="4"/>
  <c r="I87" i="4"/>
  <c r="K15" i="4" l="1"/>
  <c r="K8" i="4" s="1"/>
  <c r="I15" i="4"/>
  <c r="I8" i="4" s="1"/>
  <c r="J15" i="4"/>
  <c r="J8" i="4" s="1"/>
  <c r="J222" i="4"/>
  <c r="K222" i="4"/>
  <c r="I222" i="4"/>
  <c r="I289" i="4"/>
  <c r="L441" i="3"/>
  <c r="L439" i="3"/>
  <c r="L408" i="3"/>
  <c r="L406" i="3"/>
  <c r="L399" i="3"/>
  <c r="L398" i="3" s="1"/>
  <c r="L394" i="3"/>
  <c r="L393" i="3" s="1"/>
  <c r="L392" i="3" s="1"/>
  <c r="L391" i="3" s="1"/>
  <c r="L389" i="3"/>
  <c r="L388" i="3" s="1"/>
  <c r="L387" i="3" s="1"/>
  <c r="L386" i="3" s="1"/>
  <c r="L374" i="3"/>
  <c r="L372" i="3"/>
  <c r="L366" i="3"/>
  <c r="L365" i="3" s="1"/>
  <c r="L364" i="3" s="1"/>
  <c r="L363" i="3" s="1"/>
  <c r="L362" i="3" s="1"/>
  <c r="L361" i="3" s="1"/>
  <c r="L381" i="3"/>
  <c r="L380" i="3" s="1"/>
  <c r="L378" i="3"/>
  <c r="L377" i="3" s="1"/>
  <c r="L359" i="3"/>
  <c r="L358" i="3" s="1"/>
  <c r="L353" i="3"/>
  <c r="L351" i="3" s="1"/>
  <c r="L349" i="3"/>
  <c r="L348" i="3" s="1"/>
  <c r="L347" i="3" s="1"/>
  <c r="L339" i="3"/>
  <c r="L338" i="3" s="1"/>
  <c r="L336" i="3"/>
  <c r="L335" i="3" s="1"/>
  <c r="L333" i="3"/>
  <c r="L332" i="3" s="1"/>
  <c r="L324" i="3"/>
  <c r="L323" i="3" s="1"/>
  <c r="L321" i="3"/>
  <c r="L320" i="3" s="1"/>
  <c r="L314" i="3"/>
  <c r="L312" i="3"/>
  <c r="L303" i="3"/>
  <c r="L301" i="3"/>
  <c r="L298" i="3"/>
  <c r="L296" i="3"/>
  <c r="L294" i="3"/>
  <c r="L289" i="3"/>
  <c r="L287" i="3"/>
  <c r="L278" i="3"/>
  <c r="L276" i="3"/>
  <c r="L273" i="3"/>
  <c r="L272" i="3" s="1"/>
  <c r="L268" i="3"/>
  <c r="L265" i="3" s="1"/>
  <c r="L264" i="3" s="1"/>
  <c r="L263" i="3" s="1"/>
  <c r="L262" i="3" s="1"/>
  <c r="L260" i="3"/>
  <c r="L259" i="3" s="1"/>
  <c r="L258" i="3" s="1"/>
  <c r="L257" i="3" s="1"/>
  <c r="L252" i="3"/>
  <c r="L251" i="3" s="1"/>
  <c r="L250" i="3" s="1"/>
  <c r="L249" i="3" s="1"/>
  <c r="L248" i="3" s="1"/>
  <c r="L247" i="3" s="1"/>
  <c r="L238" i="3"/>
  <c r="L237" i="3"/>
  <c r="L236" i="3" s="1"/>
  <c r="L235" i="3" s="1"/>
  <c r="L234" i="3" s="1"/>
  <c r="L233" i="3" s="1"/>
  <c r="L232" i="3" s="1"/>
  <c r="L230" i="3"/>
  <c r="L227" i="3" s="1"/>
  <c r="L226" i="3" s="1"/>
  <c r="L222" i="3"/>
  <c r="L221" i="3" s="1"/>
  <c r="L220" i="3" s="1"/>
  <c r="L218" i="3" s="1"/>
  <c r="L217" i="3" s="1"/>
  <c r="L215" i="3"/>
  <c r="L212" i="3" s="1"/>
  <c r="L210" i="3"/>
  <c r="L209" i="3" s="1"/>
  <c r="L201" i="3"/>
  <c r="L194" i="3"/>
  <c r="L193" i="3" s="1"/>
  <c r="L192" i="3" s="1"/>
  <c r="L191" i="3" s="1"/>
  <c r="L190" i="3" s="1"/>
  <c r="L187" i="3"/>
  <c r="L186" i="3" s="1"/>
  <c r="L185" i="3" s="1"/>
  <c r="L184" i="3" s="1"/>
  <c r="L162" i="3"/>
  <c r="L161" i="3" s="1"/>
  <c r="L160" i="3" s="1"/>
  <c r="L159" i="3" s="1"/>
  <c r="L158" i="3" s="1"/>
  <c r="L148" i="3"/>
  <c r="L147" i="3" s="1"/>
  <c r="L146" i="3" s="1"/>
  <c r="L145" i="3" s="1"/>
  <c r="L144" i="3" s="1"/>
  <c r="L132" i="3"/>
  <c r="L131" i="3" s="1"/>
  <c r="L123" i="3"/>
  <c r="L122" i="3" s="1"/>
  <c r="L121" i="3" s="1"/>
  <c r="L120" i="3" s="1"/>
  <c r="L118" i="3"/>
  <c r="L117" i="3" s="1"/>
  <c r="L175" i="3"/>
  <c r="L173" i="3" s="1"/>
  <c r="L171" i="3" s="1"/>
  <c r="L164" i="3" s="1"/>
  <c r="L174" i="3"/>
  <c r="L172" i="3" s="1"/>
  <c r="L115" i="3"/>
  <c r="L114" i="3"/>
  <c r="L102" i="3"/>
  <c r="L101" i="3" s="1"/>
  <c r="L100" i="3" s="1"/>
  <c r="L69" i="3"/>
  <c r="L68" i="3"/>
  <c r="L67" i="3" s="1"/>
  <c r="L66" i="3" s="1"/>
  <c r="L65" i="3" s="1"/>
  <c r="L52" i="3"/>
  <c r="L51" i="3" s="1"/>
  <c r="L49" i="3"/>
  <c r="L48" i="3" s="1"/>
  <c r="L46" i="3"/>
  <c r="L45" i="3" s="1"/>
  <c r="L41" i="3"/>
  <c r="L39" i="3"/>
  <c r="L34" i="3"/>
  <c r="L33" i="3" s="1"/>
  <c r="K191" i="4" l="1"/>
  <c r="K190" i="4" s="1"/>
  <c r="K189" i="4" s="1"/>
  <c r="K188" i="4" s="1"/>
  <c r="K187" i="4" s="1"/>
  <c r="K171" i="4" s="1"/>
  <c r="K7" i="4" s="1"/>
  <c r="L127" i="3"/>
  <c r="L126" i="3" s="1"/>
  <c r="L125" i="3" s="1"/>
  <c r="L44" i="3"/>
  <c r="L143" i="3"/>
  <c r="L183" i="3"/>
  <c r="L157" i="3" s="1"/>
  <c r="L200" i="3"/>
  <c r="L199" i="3" s="1"/>
  <c r="L198" i="3" s="1"/>
  <c r="L197" i="3" s="1"/>
  <c r="L196" i="3" s="1"/>
  <c r="L600" i="5"/>
  <c r="L599" i="5" s="1"/>
  <c r="L598" i="5" s="1"/>
  <c r="L597" i="5" s="1"/>
  <c r="L596" i="5" s="1"/>
  <c r="L595" i="5" s="1"/>
  <c r="L462" i="5" s="1"/>
  <c r="I7" i="4"/>
  <c r="J7" i="4"/>
  <c r="L371" i="3"/>
  <c r="L370" i="3" s="1"/>
  <c r="L311" i="3"/>
  <c r="L310" i="3" s="1"/>
  <c r="L309" i="3" s="1"/>
  <c r="L308" i="3" s="1"/>
  <c r="L208" i="3"/>
  <c r="L207" i="3" s="1"/>
  <c r="L206" i="3" s="1"/>
  <c r="L328" i="3"/>
  <c r="L327" i="3" s="1"/>
  <c r="L113" i="3"/>
  <c r="L112" i="3" s="1"/>
  <c r="L111" i="3" s="1"/>
  <c r="L110" i="3" s="1"/>
  <c r="L319" i="3"/>
  <c r="L318" i="3" s="1"/>
  <c r="L317" i="3" s="1"/>
  <c r="L300" i="3"/>
  <c r="L346" i="3"/>
  <c r="K63" i="5"/>
  <c r="K62" i="5" s="1"/>
  <c r="K61" i="5" s="1"/>
  <c r="K60" i="5" s="1"/>
  <c r="K59" i="5" s="1"/>
  <c r="K22" i="5" s="1"/>
  <c r="L397" i="3"/>
  <c r="L396" i="3" s="1"/>
  <c r="L63" i="5"/>
  <c r="L62" i="5" s="1"/>
  <c r="L61" i="5" s="1"/>
  <c r="L60" i="5" s="1"/>
  <c r="L59" i="5" s="1"/>
  <c r="L22" i="5" s="1"/>
  <c r="J63" i="5"/>
  <c r="J62" i="5" s="1"/>
  <c r="J61" i="5" s="1"/>
  <c r="J60" i="5" s="1"/>
  <c r="J59" i="5" s="1"/>
  <c r="J22" i="5" s="1"/>
  <c r="L357" i="3"/>
  <c r="L356" i="3" s="1"/>
  <c r="L412" i="3"/>
  <c r="K461" i="5"/>
  <c r="J461" i="5"/>
  <c r="L13" i="3"/>
  <c r="L12" i="3" s="1"/>
  <c r="L286" i="3"/>
  <c r="L275" i="3"/>
  <c r="L271" i="3" s="1"/>
  <c r="L405" i="3"/>
  <c r="L404" i="3" s="1"/>
  <c r="L403" i="3" s="1"/>
  <c r="L402" i="3" s="1"/>
  <c r="L401" i="3" s="1"/>
  <c r="L376" i="3"/>
  <c r="L99" i="3"/>
  <c r="L98" i="3" s="1"/>
  <c r="L97" i="3" s="1"/>
  <c r="L438" i="3"/>
  <c r="L437" i="3" s="1"/>
  <c r="L436" i="3" s="1"/>
  <c r="L435" i="3" s="1"/>
  <c r="L434" i="3" s="1"/>
  <c r="L225" i="3"/>
  <c r="L224" i="3" s="1"/>
  <c r="L36" i="3"/>
  <c r="L32" i="3" s="1"/>
  <c r="L229" i="3"/>
  <c r="L228" i="3" s="1"/>
  <c r="L293" i="3"/>
  <c r="L219" i="3"/>
  <c r="L352" i="3"/>
  <c r="L461" i="5" l="1"/>
  <c r="J8" i="5"/>
  <c r="L11" i="3"/>
  <c r="L10" i="3" s="1"/>
  <c r="L8" i="5"/>
  <c r="K8" i="5"/>
  <c r="L270" i="3"/>
  <c r="L256" i="3" s="1"/>
  <c r="L385" i="3"/>
  <c r="L384" i="3" s="1"/>
  <c r="L383" i="3" s="1"/>
  <c r="L326" i="3"/>
  <c r="L109" i="3"/>
  <c r="L369" i="3"/>
  <c r="L368" i="3" s="1"/>
  <c r="L307" i="3"/>
  <c r="L282" i="3"/>
  <c r="L281" i="3" s="1"/>
  <c r="L280" i="3" s="1"/>
  <c r="L411" i="3"/>
  <c r="L410" i="3" s="1"/>
  <c r="L193" i="5"/>
  <c r="L192" i="5" s="1"/>
  <c r="L191" i="5" s="1"/>
  <c r="L190" i="5" s="1"/>
  <c r="L189" i="5" s="1"/>
  <c r="K193" i="5"/>
  <c r="K192" i="5" s="1"/>
  <c r="K191" i="5" s="1"/>
  <c r="K190" i="5" s="1"/>
  <c r="K189" i="5" s="1"/>
  <c r="J193" i="5"/>
  <c r="J192" i="5" s="1"/>
  <c r="J191" i="5" s="1"/>
  <c r="J190" i="5" s="1"/>
  <c r="J189" i="5" s="1"/>
  <c r="J177" i="5" s="1"/>
  <c r="J176" i="5" s="1"/>
  <c r="L43" i="3"/>
  <c r="L31" i="3"/>
  <c r="L355" i="3"/>
  <c r="L345" i="3" s="1"/>
  <c r="L205" i="3"/>
  <c r="L204" i="3" s="1"/>
  <c r="L203" i="3" s="1"/>
  <c r="L16" i="3" l="1"/>
  <c r="L9" i="3" s="1"/>
  <c r="L8" i="3" s="1"/>
  <c r="L255" i="3"/>
  <c r="L316" i="3"/>
  <c r="L177" i="5"/>
  <c r="L176" i="5" s="1"/>
  <c r="J167" i="5"/>
  <c r="J7" i="5" s="1"/>
  <c r="K177" i="5"/>
  <c r="K176" i="5" s="1"/>
  <c r="L254" i="3" l="1"/>
  <c r="L167" i="5"/>
  <c r="L7" i="5" s="1"/>
  <c r="K167" i="5"/>
  <c r="K7" i="5" s="1"/>
  <c r="L7" i="3" l="1"/>
</calcChain>
</file>

<file path=xl/sharedStrings.xml><?xml version="1.0" encoding="utf-8"?>
<sst xmlns="http://schemas.openxmlformats.org/spreadsheetml/2006/main" count="10066" uniqueCount="553">
  <si>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</si>
  <si>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</si>
  <si>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</si>
  <si>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</si>
  <si>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</si>
  <si>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</si>
  <si>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</si>
  <si>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</si>
  <si>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</si>
  <si>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</si>
  <si>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</si>
  <si>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</si>
  <si>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</si>
  <si>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</si>
  <si>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</si>
  <si>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</si>
  <si>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</si>
  <si>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</si>
  <si>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</si>
  <si>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</si>
  <si>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</si>
  <si>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</si>
  <si>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</si>
  <si>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Код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</si>
  <si>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</si>
  <si>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</si>
  <si>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</si>
  <si>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</si>
  <si>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2 02 10000 00 0000 150  </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</si>
  <si>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</si>
  <si>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</si>
  <si>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</si>
  <si>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</si>
  <si>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 xml:space="preserve">2 02 20000 00 0000 150 </t>
  </si>
  <si>
    <t>Субсидии бюджетам бюджетной системы Российской Федерации (межбюджетные субсидии)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</si>
  <si>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</si>
  <si>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</si>
  <si>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</si>
  <si>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</si>
  <si>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2 02 30000 00 0000 150</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</si>
  <si>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</si>
  <si>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</si>
  <si>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</si>
  <si>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</si>
  <si>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</si>
  <si>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</si>
  <si>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</si>
  <si>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</si>
  <si>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</si>
  <si>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</si>
  <si>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</si>
  <si>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</si>
  <si>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</si>
  <si>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</si>
  <si>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2 02 30027 00 0000 150</t>
  </si>
  <si>
    <t>2 02 30027 05 0000 150</t>
  </si>
  <si>
    <t>2 02 35082 00 0000 150</t>
  </si>
  <si>
    <t>2 02 35082 05 0000 150</t>
  </si>
  <si>
    <t>Субвенции бюджетам на государственную регистрацию актов гражданского состояния</t>
  </si>
  <si>
    <t>2 02 35930 05 0000 150</t>
  </si>
  <si>
    <t>Субвенции бюджетам муниципальных районов на государственную регистрацию актов гражданского состояния</t>
  </si>
  <si>
    <t>2 02 39998 00 0000 150</t>
  </si>
  <si>
    <t>Единая субвенция местным бюджетам</t>
  </si>
  <si>
    <t>2 02 39998 05 0000 150</t>
  </si>
  <si>
    <t>Единая субвенция бюджетам муниципальных районов</t>
  </si>
  <si>
    <t>Иные межбюджетные трансферты</t>
  </si>
  <si>
    <t>900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</si>
  <si>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</si>
  <si>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</si>
  <si>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</si>
  <si>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</si>
  <si>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 xml:space="preserve">Высшее должностное лицо </t>
  </si>
  <si>
    <t>Расходы на выплаты по оплате труда высшего должностного лица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</si>
  <si>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</si>
  <si>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</si>
  <si>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04</t>
  </si>
  <si>
    <t>Муниципальная программа "Укрепление общественного порядка и обеспечение общественной безопасности в Ромодановском муниципальном районе "</t>
  </si>
  <si>
    <t>Основное мероприятие "Мероприятия по укреплению общественного порядка и обеспечению общественной безопасности в сфере охраны прав и интересов несовершеннолетних. Профилактика и предупреждение безнадзорности и беспризорности несовершеннолетних"</t>
  </si>
  <si>
    <t>Мероприятия по укреплению общественного порядка и обеспечению общественной безопасности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</si>
  <si>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</si>
  <si>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</si>
  <si>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Основное мероприятие "Мероприятия по укреплению общественного порядка и обеспечению общественной безопасности в сфере оборота наркотических и психотропных средств"</t>
  </si>
  <si>
    <t>Основное мероприятие "Мероприятия по укреплению общественного порядка и обеспечению общественной безопасности в сфере безопасности дорожного движения"</t>
  </si>
  <si>
    <t>Обеспечение деятельности Администрации района</t>
  </si>
  <si>
    <t xml:space="preserve">Расходы на выплаты по оплате труда работников органов местного самоуправления </t>
  </si>
  <si>
    <t>Иные бюджетные ассигнования</t>
  </si>
  <si>
    <t>Уплата налогов, сборов и иных платежей</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</si>
  <si>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</si>
  <si>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</si>
  <si>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</si>
  <si>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</si>
  <si>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07</t>
  </si>
  <si>
    <t xml:space="preserve">Резервные фонды </t>
  </si>
  <si>
    <t>Резервные средства</t>
  </si>
  <si>
    <t xml:space="preserve">11 </t>
  </si>
  <si>
    <t>Другие общегосударственные вопросы</t>
  </si>
  <si>
    <t>13</t>
  </si>
  <si>
    <t>Национальная безопасность и правоохранительная деятельность</t>
  </si>
  <si>
    <t>03</t>
  </si>
  <si>
    <t>Органы юстиции</t>
  </si>
  <si>
    <t>Национальная экономика</t>
  </si>
  <si>
    <t>Сельское хозяйство и рыболовство</t>
  </si>
  <si>
    <t>Основное мероприятие "Стимулирование обучения и закрепления молодых специалистов в сельскохозяйственном производстве"</t>
  </si>
  <si>
    <t>Социальное обеспечение и иные выплаты населению</t>
  </si>
  <si>
    <t>Иные выплаты населению</t>
  </si>
  <si>
    <t>08</t>
  </si>
  <si>
    <t>Дорожное хозяйство (дорожные фонды)</t>
  </si>
  <si>
    <t>09</t>
  </si>
  <si>
    <t>Капитальные вложения в объекты государственной (муниципальной) собственности</t>
  </si>
  <si>
    <t>Бюджетные инвестиции</t>
  </si>
  <si>
    <t>Основное мероприятие "Улучшение состояния дорог и тротуаров на территории Ромодановского муниципального района"</t>
  </si>
  <si>
    <t>Капитальный ремонт автомобильных дорог общего пользования местного значения и искусственных сооружений на них</t>
  </si>
  <si>
    <t>Жилищно-коммунальное хозяйство</t>
  </si>
  <si>
    <t>Жилищное хозяйство</t>
  </si>
  <si>
    <t>Муниципальная программа Ромодановского муниципального района «Комплексное развитие сельских территорий»</t>
  </si>
  <si>
    <t>Основное мероприятие "Ремонт многоквартирных домов по Программе "Капитальный ремонт многоквартирных домов"</t>
  </si>
  <si>
    <t>Взнос на капитальный ремонт общего имущества в многоквартирном доме</t>
  </si>
  <si>
    <t>Социальная политика</t>
  </si>
  <si>
    <t xml:space="preserve"> Пенсионное обеспечение</t>
  </si>
  <si>
    <t>Доплаты к пенсиям муниципальных служащих Республики Мордовия</t>
  </si>
  <si>
    <t>Публичные нормативные социальные выплаты гражданам</t>
  </si>
  <si>
    <t>Социальное обеспечение населения</t>
  </si>
  <si>
    <t>Социальные выплаты гражданам, кроме публичных нормативных социальных выплат</t>
  </si>
  <si>
    <t>Охрана семьи и детства</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</si>
  <si>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</si>
  <si>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</si>
  <si>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</si>
  <si>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 xml:space="preserve">Бюджетные инвестиции </t>
  </si>
  <si>
    <t>Средства массовой информации</t>
  </si>
  <si>
    <t>Периодическая печать и издательства</t>
  </si>
  <si>
    <t>Субсидии на поддержку социально ориентированных некоммерческих организаций</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</si>
  <si>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</si>
  <si>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</si>
  <si>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t>
  </si>
  <si>
    <t xml:space="preserve">Обеспечение деятельности финансовых, налоговых и таможенных органов и органов финансового (финансово-бюджетного) надзора </t>
  </si>
  <si>
    <t>06</t>
  </si>
  <si>
    <t xml:space="preserve">Муниципальная программа повышения эффективности управления муниципальными финансами в Ромодановском муниципальном районе  Республики Мордовия </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</si>
  <si>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</si>
  <si>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Ромодановского муниципального района на очередной финансовый год и на плановый период»</t>
  </si>
  <si>
    <t xml:space="preserve">Расходы на выплаты по оплате труда работников  органов местного самоуправления  </t>
  </si>
  <si>
    <t>00</t>
  </si>
  <si>
    <t>Межбюджетные трансферты</t>
  </si>
  <si>
    <t>Муниципальная программа "Развитие культуры и туризма  Ромодановского муниципального района"</t>
  </si>
  <si>
    <t>Подпрограмма «Патриотическое воспитание граждан, проживающих на территории Ромодановского муниципального района Республики Мордовия»</t>
  </si>
  <si>
    <t>Обслуживание государственного (муниципального) долга</t>
  </si>
  <si>
    <t>Муниципальная программа повышения эффективности управления муниципальными финансами в Ромодановском муниципальном районе  Республики Мордовия</t>
  </si>
  <si>
    <t>Подпрограмма «Управление муниципальным долгом Ромодановского  муниципального района»</t>
  </si>
  <si>
    <t xml:space="preserve">Основное мероприятие «Обеспечение своевременности исполнения долговых обязательств Ромодановского муниципального района" </t>
  </si>
  <si>
    <t>Процентные платежи по муниципальному долгу</t>
  </si>
  <si>
    <t>Обслуживание муниципального долга</t>
  </si>
  <si>
    <t xml:space="preserve">Межбюджетные трансферты общего характера бюджетам бюджетной системы Российской Федерации </t>
  </si>
  <si>
    <t>14</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</si>
  <si>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</si>
  <si>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Ромодановского муниципального района"</t>
  </si>
  <si>
    <t>Дотации на выравнивание бюджетной обеспеченности поселений</t>
  </si>
  <si>
    <t>Дотации</t>
  </si>
  <si>
    <t>Условно утвержденные расходы</t>
  </si>
  <si>
    <t>Основное мероприятие "Развитие общего образования"</t>
  </si>
  <si>
    <t>907</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</si>
  <si>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</si>
  <si>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</si>
  <si>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Непрограммные расходы в рамках обеспечения деятельности Администрации района</t>
  </si>
  <si>
    <t>Учреждения по обеспечению хозяйственного обслуживания</t>
  </si>
  <si>
    <t>Расходы на выплаты персоналу казенных учреждений</t>
  </si>
  <si>
    <t>Архивные учреждения</t>
  </si>
  <si>
    <t>Централизованные бухгалтерии</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</si>
  <si>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</si>
  <si>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"Общие мероприятия по укреплению общественного порядка, обеспечению общественной безопасности и предупреждению терроризма" </t>
  </si>
  <si>
    <t xml:space="preserve"> Учреждения по защите населения и территории от чрезвычайных ситуаций  природного и техногенного характера, гражданской обороне </t>
  </si>
  <si>
    <t>Образование</t>
  </si>
  <si>
    <t>Дошкольное образование</t>
  </si>
  <si>
    <t>Основное мероприятие "Развитие дошкольного образования"</t>
  </si>
  <si>
    <t>Субсидии бюджетным учреждениям</t>
  </si>
  <si>
    <t>Дошкольные образовательные организации</t>
  </si>
  <si>
    <t>Общее образование</t>
  </si>
  <si>
    <t>Основное мероприятие «Развитие общего образования»</t>
  </si>
  <si>
    <t>Школы-детские сады, школы начальные, неполные средние и средние</t>
  </si>
  <si>
    <t xml:space="preserve">907  </t>
  </si>
  <si>
    <t>Дополнительное образование детей</t>
  </si>
  <si>
    <t>Основное мероприятие "Развитие дополнительного образования детей"</t>
  </si>
  <si>
    <t>Учреждения по внешкольной работе с детьми</t>
  </si>
  <si>
    <t>Основное мероприятие "Развитие дополнительного образования детей ДЮШС"</t>
  </si>
  <si>
    <t>Подпрограмма "Культура. Развитие. Творчество"</t>
  </si>
  <si>
    <t xml:space="preserve">Основное мероприятие "Развитие системы дополнительного образования в сфере искусства, совершенствование системы работы с детьми"
  </t>
  </si>
  <si>
    <t xml:space="preserve">Учреждения по внешкольной работе с детьми  </t>
  </si>
  <si>
    <t xml:space="preserve">Молодежная политика  </t>
  </si>
  <si>
    <t>Основное мероприятие "Организация отдыха, оздоровления и занятости детей и подростков"</t>
  </si>
  <si>
    <t xml:space="preserve">Подпрограмма «Патриотическое воспитание граждан, проживающих на территории Ромодановского  муниципального  района Республики Мордовия» </t>
  </si>
  <si>
    <t>Основное мероприятие "Воспитание гражданственности и патриотизма, духовно-нравственное воспитание молодежи"</t>
  </si>
  <si>
    <t>Мероприятия в области молодежной политики</t>
  </si>
  <si>
    <t>Другие вопросы в области образования</t>
  </si>
  <si>
    <t>Основное мероприятие "Обеспечение деятельности МКУ "Центр информационно-методического обеспечения муниципальных бюджетных образовательных учреждений Ромодановского муниципального района  РМ" и реализации прочих мероприятий в области образования</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</si>
  <si>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</si>
  <si>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Культура, кинематография</t>
  </si>
  <si>
    <t>Культура</t>
  </si>
  <si>
    <t>Подпрограмма "Развитие музейного дела и сохранение культурного наследия"</t>
  </si>
  <si>
    <t>Основное мероприятие: «Организация культурно-просветительской работы; проведение лекториев, круглых столов, устных журналов, экскурсий, выставок; пополнение экспозиций»</t>
  </si>
  <si>
    <t>Музеи и постоянные выставки</t>
  </si>
  <si>
    <t>Подпрограмма "Сохранение, возрождение и развитие традиционной народной культуры, поддержка народного творчества и культурно-досуговой деятельности"</t>
  </si>
  <si>
    <t>Основное мероприятие "Организация досуга населения, проведение культурно-досуговых мероприятий"</t>
  </si>
  <si>
    <t>Дворцы и дома культуры, другие учреждения культуры и средств массовой информации</t>
  </si>
  <si>
    <t>Подпрограмма "Развитие библиотечного дела"</t>
  </si>
  <si>
    <t>Библиотеки</t>
  </si>
  <si>
    <t>Другие вопросы в области культуры, кинематографии</t>
  </si>
  <si>
    <t>Основное мероприятие "Организация досуга населения"</t>
  </si>
  <si>
    <t>Материальная помощь гражданам, оказавшимся в трудной жизненной ситуации</t>
  </si>
  <si>
    <t>Физическая культура и спорт</t>
  </si>
  <si>
    <t xml:space="preserve">Физическая культура </t>
  </si>
  <si>
    <t xml:space="preserve">Основное мероприятие "Физическое воспитание и обеспечение организации и проведения физкультурных мероприятий и массовых спортных мероприятий" </t>
  </si>
  <si>
    <t>Мероприятия в области спорта и физической культуры</t>
  </si>
  <si>
    <t>100</t>
  </si>
  <si>
    <t>120</t>
  </si>
  <si>
    <t>200</t>
  </si>
  <si>
    <t>240</t>
  </si>
  <si>
    <t>800</t>
  </si>
  <si>
    <t>850</t>
  </si>
  <si>
    <t>870</t>
  </si>
  <si>
    <t>300</t>
  </si>
  <si>
    <t>360</t>
  </si>
  <si>
    <t>400</t>
  </si>
  <si>
    <t>410</t>
  </si>
  <si>
    <t>310</t>
  </si>
  <si>
    <t>320</t>
  </si>
  <si>
    <t>600</t>
  </si>
  <si>
    <t>630</t>
  </si>
  <si>
    <t>500</t>
  </si>
  <si>
    <t>540</t>
  </si>
  <si>
    <t>700</t>
  </si>
  <si>
    <t>730</t>
  </si>
  <si>
    <t>510</t>
  </si>
  <si>
    <t>110</t>
  </si>
  <si>
    <t>610</t>
  </si>
  <si>
    <t>41150</t>
  </si>
  <si>
    <t>42300</t>
  </si>
  <si>
    <t>41110</t>
  </si>
  <si>
    <t>41120</t>
  </si>
  <si>
    <t>77020</t>
  </si>
  <si>
    <t>77030</t>
  </si>
  <si>
    <t>77150</t>
  </si>
  <si>
    <t>89</t>
  </si>
  <si>
    <t>77510</t>
  </si>
  <si>
    <t>77540</t>
  </si>
  <si>
    <t>77560</t>
  </si>
  <si>
    <t>0</t>
  </si>
  <si>
    <t>41180</t>
  </si>
  <si>
    <t>77160</t>
  </si>
  <si>
    <t>77190</t>
  </si>
  <si>
    <t>77200</t>
  </si>
  <si>
    <t>77220</t>
  </si>
  <si>
    <t>22</t>
  </si>
  <si>
    <t>27</t>
  </si>
  <si>
    <t>42360</t>
  </si>
  <si>
    <t>03010</t>
  </si>
  <si>
    <t>77180</t>
  </si>
  <si>
    <t>91010</t>
  </si>
  <si>
    <t>17</t>
  </si>
  <si>
    <t>41240</t>
  </si>
  <si>
    <t>44010</t>
  </si>
  <si>
    <t>41990</t>
  </si>
  <si>
    <t>77550</t>
  </si>
  <si>
    <t>65</t>
  </si>
  <si>
    <t>61020</t>
  </si>
  <si>
    <t>61030</t>
  </si>
  <si>
    <t>61230</t>
  </si>
  <si>
    <t>61040</t>
  </si>
  <si>
    <t>61100</t>
  </si>
  <si>
    <t>77090</t>
  </si>
  <si>
    <t>61090</t>
  </si>
  <si>
    <t>77080</t>
  </si>
  <si>
    <t>L3040</t>
  </si>
  <si>
    <t>61080</t>
  </si>
  <si>
    <t>42030</t>
  </si>
  <si>
    <t>77210</t>
  </si>
  <si>
    <t>42110</t>
  </si>
  <si>
    <t>61120</t>
  </si>
  <si>
    <t>61150</t>
  </si>
  <si>
    <t>61140</t>
  </si>
  <si>
    <t>61160</t>
  </si>
  <si>
    <t>77070</t>
  </si>
  <si>
    <t>01160</t>
  </si>
  <si>
    <t>42040</t>
  </si>
  <si>
    <t>59300</t>
  </si>
  <si>
    <t xml:space="preserve">Осуществление переданных  полномочий Российской Федерации на государственную регистрацию актов гражданского состояния </t>
  </si>
  <si>
    <t>77580</t>
  </si>
  <si>
    <t>Дотации на выравнивание бюджетной обеспеченности субъектов Российской Федерации и муниципальных образований</t>
  </si>
  <si>
    <t>99</t>
  </si>
  <si>
    <t>Жилищно- коммунальное хозяйство</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</si>
  <si>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</si>
  <si>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поселений субъектов Российской Федерации и муниципальных образований</t>
  </si>
  <si>
    <t>Обслуживание государственного (муниципального) внутреннего долга</t>
  </si>
  <si>
    <t>2 02 35930 00 0000 150</t>
  </si>
  <si>
    <t>Администрация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</si>
  <si>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</si>
  <si>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</si>
  <si>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41210</t>
  </si>
  <si>
    <t>Муниципальная программа "Укрепление общественного порядка и обеспечение общественной безопасности в Ромодановском муниципальном районе"</t>
  </si>
  <si>
    <t>Мероприятия, связанные с муниципальным управлением</t>
  </si>
  <si>
    <t>Основное мероприятие "Развитие дополнительного образования детей ДЮСШ"</t>
  </si>
  <si>
    <t>42200</t>
  </si>
  <si>
    <t>Оценка недвижимости, признание прав и регулирование отношений по муниципальной собственности</t>
  </si>
  <si>
    <t>42370</t>
  </si>
  <si>
    <t>Мероприятия по землеустройству и землепользованию</t>
  </si>
  <si>
    <t>42470</t>
  </si>
  <si>
    <t xml:space="preserve">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 </t>
  </si>
  <si>
    <t>Другие вопросы в области национальной экономики</t>
  </si>
  <si>
    <t>Мероприятия по землеустройству и земплепользованию</t>
  </si>
  <si>
    <t>42050</t>
  </si>
  <si>
    <t>Мероприятия в области охраны окружающей среды</t>
  </si>
  <si>
    <t>Охрана окружающей среды</t>
  </si>
  <si>
    <t>Другие вопросы в области охраны окружающей среды</t>
  </si>
  <si>
    <t>02040</t>
  </si>
  <si>
    <t>Улучшение жилищных условий граждан, проживающих на сельских территориях</t>
  </si>
  <si>
    <t xml:space="preserve">Подпрограмма «Создание условий для обеспечения доступным и комфортным жильем сельского населения» </t>
  </si>
  <si>
    <t>Основное мероприятие «Улучшение жилищных условий граждан, проживающих на сельских территориях»</t>
  </si>
  <si>
    <t>Непрограммные расходы главных распорядителей средств бюджета Ромодановского муниципального района Республики Мордовия</t>
  </si>
  <si>
    <t>Непрограммные расходы в рамках обеспечения деятельности главных распорядителей  средств бюджета Ромодановского муниципального района Республики Мордовия</t>
  </si>
  <si>
    <t>МКУ "Финансовое управление администрации Ромодановского муниципального района Республики Мордовия "</t>
  </si>
  <si>
    <t>МКУ "Управление по социальной работе администрации Ромодановского муниципального района Республики Мордовия "</t>
  </si>
  <si>
    <t>Пушкинское сельское поселение</t>
  </si>
  <si>
    <t>Поселение</t>
  </si>
  <si>
    <t>Белозерьевское сельское поселение</t>
  </si>
  <si>
    <t>Салминское сельское поселение</t>
  </si>
  <si>
    <t>Ромодановское сельское поселение</t>
  </si>
  <si>
    <t>Трофимовщинское сельское поселение</t>
  </si>
  <si>
    <t>Набережное сельское поселение</t>
  </si>
  <si>
    <t>Кочуновское сельское поселение</t>
  </si>
  <si>
    <t>Пятинское сельское поселение</t>
  </si>
  <si>
    <t>Липкинское сельское поселение</t>
  </si>
  <si>
    <t>Константиновское сельское поселение</t>
  </si>
  <si>
    <t>Анненковское сельское поселение</t>
  </si>
  <si>
    <t>Алтарское сельское поселение</t>
  </si>
  <si>
    <t>Таблица 2</t>
  </si>
  <si>
    <t>Таблица 1</t>
  </si>
  <si>
    <t>Итого источников внутреннего финансирования дефицита бюджета Ромодановского муниципального района</t>
  </si>
  <si>
    <t>000 01 00 00 00 00 0000 000</t>
  </si>
  <si>
    <t>Уменьшение прочих остатков денежных средств бюджетов муниципальных районов</t>
  </si>
  <si>
    <t>000 01 05 02 01 05 0000 610</t>
  </si>
  <si>
    <t>Уменьшение прочих остатков денежных средств бюджетов</t>
  </si>
  <si>
    <t>000 01 05 02 01 00 0000 610</t>
  </si>
  <si>
    <t>Уменьшение прочих остатков средств бюджетов</t>
  </si>
  <si>
    <t>000 01 05 02 00 00 0000 600</t>
  </si>
  <si>
    <t>Увеличение прочих остатков денежных средств бюджетов муниципальных районов</t>
  </si>
  <si>
    <t>000 01 05 02 01 05 0000 510</t>
  </si>
  <si>
    <t>Увеличение прочих остатков денежных средств бюджетов</t>
  </si>
  <si>
    <t>000 01 05 02 01 00 0000 510</t>
  </si>
  <si>
    <t>Увеличение прочих остатков средств бюджетов</t>
  </si>
  <si>
    <t>000 01 05 02 00 00 0000 500</t>
  </si>
  <si>
    <t>Изменения остатков средств на счетах по учету средств бюджета</t>
  </si>
  <si>
    <t>000 01 05 00 00 00 0000 000</t>
  </si>
  <si>
    <t xml:space="preserve">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t>
  </si>
  <si>
    <t>000 01 06 05 02 05 0000 640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</si>
  <si>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</si>
  <si>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</si>
  <si>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Бюджетные кредиты, предоставленные внутри страны в валюте Российской Федерации</t>
  </si>
  <si>
    <t>000 01 06 05 00 00 0000 000</t>
  </si>
  <si>
    <t>Иные источники внутреннего финансирования дефицитов бюджетов</t>
  </si>
  <si>
    <t>000 01 06 00 00 00 0000 000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</si>
  <si>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</si>
  <si>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</si>
  <si>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</si>
  <si>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</si>
  <si>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Бюджетные кредиты из других бюджетов бюджетной системы Российской Федерации в валюте Российской Федерации</t>
  </si>
  <si>
    <t>000 01 03 01 00 00 0000 000</t>
  </si>
  <si>
    <t>Бюджетные кредиты из других бюджетов бюджетной системы Российской Федерации</t>
  </si>
  <si>
    <t>000 01 03 00 00 00 0000 000</t>
  </si>
  <si>
    <t xml:space="preserve">Привлечение кредитов от кредитных организаций бюджетами муниципальных районов в валюте Российской Федерации
</t>
  </si>
  <si>
    <t>000 01 02 00 00 05 0000 710</t>
  </si>
  <si>
    <t xml:space="preserve">Привлечение кредитов от кредитных организаций в валюте Российской Федерации
</t>
  </si>
  <si>
    <t>000 01 02 00 00 00 0000 700</t>
  </si>
  <si>
    <t>Кредиты кредитных организаций в валюте Российской Федерации</t>
  </si>
  <si>
    <t>000 01 02 00 00 00 0000 000</t>
  </si>
  <si>
    <t>ИСТОЧНИКИ ВНУТРЕННЕГО ФИНАНСИРОВАНИЯ ДЕФИЦИТОВ БЮДЖЕТОВ</t>
  </si>
  <si>
    <t>Сумма (тыс. руб.)</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</si>
  <si>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</si>
  <si>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</si>
  <si>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</si>
  <si>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Приложение 1</t>
  </si>
  <si>
    <t>Наименование дохода</t>
  </si>
  <si>
    <t>Местные бюджеты,%</t>
  </si>
  <si>
    <t>Бюджет муниципального района</t>
  </si>
  <si>
    <t>Бюджеты поселений</t>
  </si>
  <si>
    <t>Доходы от федеральных налогов и сборов</t>
  </si>
  <si>
    <t>В части погашения задолженности и перерасчетов по отмененным налогам, сборам и иным обязательным платежам</t>
  </si>
  <si>
    <t>Налог с продаж</t>
  </si>
  <si>
    <t>Налог на рекламу</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</si>
  <si>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</si>
  <si>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</si>
  <si>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</si>
  <si>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Прочие доходы от оказания платных услуг (работ) получателями средств бюджетов муниципальных районов</t>
  </si>
  <si>
    <t>Прочие доходы от компенсации затрат бюджетов муниципальных районов</t>
  </si>
  <si>
    <t>В части административных платежей и сборов</t>
  </si>
  <si>
    <t>Платежи, взимаемые органами местного самоуправления (организациями) муниципальных районов за выполнение определенных функций</t>
  </si>
  <si>
    <t>В части штрафов, санкций, возмещение ущерба</t>
  </si>
  <si>
    <t>В части прочих неналоговых доходов</t>
  </si>
  <si>
    <t>Невыясненные поступления, зачисляемые в бюджеты муниципальных районов</t>
  </si>
  <si>
    <t>Прочие неналоговые доходы бюджетов муниципальных районов</t>
  </si>
  <si>
    <t>Прочие неналоговые доходы бюджетов поселений</t>
  </si>
  <si>
    <t>2025 год</t>
  </si>
  <si>
    <t xml:space="preserve">Основное мероприятие" Мроприятия по обеспечению жильем
отдельных категорий граждан" </t>
  </si>
  <si>
    <t>Муниципальная  программа "Развитие физической культуры и спорта в Ромодановском муниципальном районе Республики Мордовия "</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</si>
  <si>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</si>
  <si>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</si>
  <si>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"Общие мероприятия по укреплению общественного порядка, обеспечению общественной безопасности и предупреждению терроризма"</t>
  </si>
  <si>
    <t>2 02 25497 00 0000 150</t>
  </si>
  <si>
    <t>Субсидии бюджетам на реализацию мероприятий по обеспечению жильем молодых семей</t>
  </si>
  <si>
    <t>2 02 25497 05 0000 150</t>
  </si>
  <si>
    <t>Предоставление молодым семьям социальных выплат на строительство или приобретение жилья</t>
  </si>
  <si>
    <t>L4970</t>
  </si>
  <si>
    <t xml:space="preserve"> Подпрограмма «Обеспечение жильем молодых семей» </t>
  </si>
  <si>
    <t>Основное мероприятие "Обеспечение доступным и комфортным жильем и коммунальными услугами граждан Российской Федерации "</t>
  </si>
  <si>
    <t xml:space="preserve">Подпрограмма «Обеспечение жильем молодых семей» </t>
  </si>
  <si>
    <t>2 02 40000 00 0000 150</t>
  </si>
  <si>
    <t>2 02 45179 00 0000 150</t>
  </si>
  <si>
    <t>2 02 45179 05 0000 150</t>
  </si>
  <si>
    <t>2 02 45303 00 0000 150</t>
  </si>
  <si>
    <t>2 02 45303 05 0000 150</t>
  </si>
  <si>
    <t>Ремонт автомобильных дорог общего пользования местного значения и искусственных сооружений на них</t>
  </si>
  <si>
    <t>53030</t>
  </si>
  <si>
    <t>Региональный проект "Патриотическое воспитание граждан Российской Федерации"</t>
  </si>
  <si>
    <t>ЕВ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</si>
  <si>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</si>
  <si>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</si>
  <si>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42650</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</si>
  <si>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</si>
  <si>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Присмотр и уход за детьми военнослужащих в муниципальных образовательных организациях, реализующих образовательную программу дошкольного образования</t>
  </si>
  <si>
    <t>42660</t>
  </si>
  <si>
    <t xml:space="preserve">Основное мероприятие "Физическое воспитание и обеспечение организации и проведения физкультурных мероприятий и массовых спортивных мероприятий"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</si>
  <si>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</si>
  <si>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</si>
  <si>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</si>
  <si>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</si>
  <si>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Приложение 9</t>
  </si>
  <si>
    <t>№ п/п</t>
  </si>
  <si>
    <t>ВИДЫ ЗАИМСТВОВАНИЙ</t>
  </si>
  <si>
    <t>Сумма (тыс. рублей)</t>
  </si>
  <si>
    <t>I</t>
  </si>
  <si>
    <t>в том числе</t>
  </si>
  <si>
    <t>Объем привлечения</t>
  </si>
  <si>
    <t>Объем средств, напрвляемых на погашение основной суммы долга</t>
  </si>
  <si>
    <t>Бюджетные кредиты от других бюджетов бюджетной системы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</si>
  <si>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местного бюджета</t>
  </si>
  <si>
    <t>Y9300</t>
  </si>
  <si>
    <t>Муниципальная программа   "Жилище" на 2020-2026 годы  Ромодановского муниципального района</t>
  </si>
  <si>
    <t>Д0820</t>
  </si>
  <si>
    <t>2026 год</t>
  </si>
  <si>
    <t>Судебная система</t>
  </si>
  <si>
    <t>Основное мероприятие "Организационные мероприятия"</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</si>
  <si>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</si>
  <si>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</si>
  <si>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t>
  </si>
  <si>
    <t xml:space="preserve">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 </t>
  </si>
  <si>
    <t>В части доходов от использования имущества, находящегося в государственной собственности</t>
  </si>
  <si>
    <t>Прочие доходы от оказания платных услуг (работ) получателями средств бюджетов сельских поселений</t>
  </si>
  <si>
    <t>Прочие доходы от компенсации затрат бюджетов сельских поселений</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</si>
  <si>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</si>
  <si>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Возмещение ущерба при возникновении страховых случаев, когда выгодоприобретателями выступают получатели средств бюджета сельского поселения</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</si>
  <si>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</si>
  <si>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</si>
  <si>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</si>
  <si>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</si>
  <si>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</si>
  <si>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</si>
  <si>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</si>
  <si>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Платежи в целях возмещения ущерба при расторжении муниципального контракта, финансируемого за счет средств муниципального дорожного фонда муниципального района, в связи с односторонним отказом исполнителя (подрядчика) от его исполнения</t>
  </si>
  <si>
    <t>Платежи в целях возмещения ущерба при расторжении муниципального контракта, заключенного с муниципальным органом сельского поселения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</si>
  <si>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Платежи в целях возмещения ущерба при расторжении муниципального контракта, финансируемого за счет средств муниципального дорожного фонда сельского поселения, в связи с односторонним отказом исполнителя (подрядчика) от его исполнения</t>
  </si>
  <si>
    <t>Невыясненные поступления, зачисляемые в бюджеты сельских поселений</t>
  </si>
  <si>
    <t>Средства самообложения граждан, зачисляемые в бюджеты муниципальных районов</t>
  </si>
  <si>
    <t>Средства самообложения граждан, зачисляемые в бюджеты сельских поселений</t>
  </si>
  <si>
    <t>Земельный налог (по обязательствам, возникшим до 1 января 2006 года), мобилизуемый на территориях сельских поселений</t>
  </si>
  <si>
    <t>Платежи, взимаемые органами местного самоуправления (организациями) сельских поселений за выполнение определенных функций</t>
  </si>
  <si>
    <t>Доходы, поступающие в порядке возмещения расходов, понесенных в связи с эксплуатацией имущества сельских поселений</t>
  </si>
  <si>
    <t>Доходы, поступающие в порядке возмещения расходов, понесенных в связи с эксплуатацией имущества муниципальных районов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</si>
  <si>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</si>
  <si>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</si>
  <si>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</si>
  <si>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</si>
  <si>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</si>
  <si>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</si>
  <si>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Основное мероприятие "Мероприятия по обеспечению жильем
отдельных категорий граждан" </t>
  </si>
  <si>
    <t xml:space="preserve">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t>
  </si>
  <si>
    <t>Функционирование Правительства Российской Федерации, высших исполнительных органов субъектов Российской Федерации, местных администраций</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</si>
  <si>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</si>
  <si>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</si>
  <si>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</si>
  <si>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</si>
  <si>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</si>
  <si>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</si>
  <si>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</si>
  <si>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</si>
  <si>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</si>
  <si>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</si>
  <si>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</si>
  <si>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</si>
  <si>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Таблица 3</t>
  </si>
  <si>
    <t xml:space="preserve">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
</t>
  </si>
  <si>
    <t>НОРМАТИВЫ 
РАСПРЕДЕЛЕНИЯ ДОХОДОВ МЕЖДУ БЮДЖЕТОМ РОМОДАНОВСКОГО МУНИЦИПАЛЬНОГО РАЙОНА РЕСПУБЛИКИ МОРДОВИЯ И БЮДЖЕТАМИ ПОСЕЛЕНИЙ НА 2025 ГОД И НА ПЛАНОВЫЙ ПЕРИОД 2026 И 2027 ГОДОВ
 (в процентах от сумм, зачисляемых в консолидированный бюджет  
Ромодановского муниципального района Республики Мордовия)</t>
  </si>
  <si>
    <t>Приложение 2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</si>
  <si>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 xml:space="preserve">ОБЪЕМ 
БЕЗВОЗМЕЗДНЫХ ПОСТУПЛЕНИЙ В БЮДЖЕТ РОМОДАНОВСКОГО МУНИЦИПАЛЬНОГО РАЙОНА  РЕСПУБЛИКИ МОРДОВИЯ НА 2025 ГОД И НА ПЛАНОВЫЙ ПЕРИОД 2026 И 2027 ГОДОВ
</t>
  </si>
  <si>
    <t>2027 год</t>
  </si>
  <si>
    <t>Приложение 3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</si>
  <si>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ВЕДОМСТВЕННАЯ СТРУКТУРА 
РАСХОДОВ БЮДЖЕТА РОМОДАНОВСКОГО МУНИЦИПАЛЬНОГО РАЙОНА РЕСПУБЛИКИ МОРДОВИЯ НА 2025 ГОД И НА ПЛАНОВЫЙ ПЕРИОД 2026 И 2027 ГОДОВ</t>
  </si>
  <si>
    <t>Приложение 4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</si>
  <si>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РАСПРЕДЕЛЕНИЕ 
БЮДЖЕТНЫХ АССИГНОВАНИЙ БЮДЖЕТА РОМОДАНОВСКОГО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2025 ГОД И НА ПЛАНОВЫЙ ПЕРИОД
2026 И 2027 ГОДОВ</t>
  </si>
  <si>
    <t>Приложение 5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</si>
  <si>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РАСПРЕДЕЛЕНИЕ 
БЮДЖЕТНЫХ АССИГНОВАНИЙ БЮДЖЕТА РОМОДАНОВСКОГО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НА 2025 ГОД И НА ПЛАНОВЫЙ ПЕРИОД 2026 И 2027 ГОДОВ</t>
  </si>
  <si>
    <t>Приложение 6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</si>
  <si>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РАСПРЕДЕЛЕНИЕ 
БЮДЖЕТНЫХ АССИГНОВАНИЙ БЮДЖЕТА РОМОДАНОВСКОГО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2025 ГОД И НА ПЛАНОВЫЙ ПЕРИОД 2026 И 2027 ГОДОВ</t>
  </si>
  <si>
    <t xml:space="preserve">Приложение 7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
</t>
  </si>
  <si>
    <t>РАСПРЕДЕЛЕНИЕ 
ДОТАЦИЙ НА ВЫРАВНИВАНИЕ БЮДЖЕТНОЙ ОБЕСПЕЧЕННОСТИ ПОСЕЛЕНИЙ НА 2025 ГОД И НА ПЛАНОВЫЙ ПЕРИОД 2026 И 2027 ГОДОВ</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</si>
  <si>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2025 год и плановый период 2026 и 2027 годов</t>
  </si>
  <si>
    <t xml:space="preserve">Приложение 8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
</t>
  </si>
  <si>
    <t xml:space="preserve">ПРОГРАММА 
МУНИЦИПАЛЬНЫХ ВНУТРЕННИХ ЗАИМСТВОВАНИЙ РОМОДАНОВСКОГО МУНИЦИПАЛЬНОГО РАЙОНА РЕСПУБЛИКИ МОРДОВИЯ НА 2025 ГОД И 
НА ПЛАНОВЫЙ ПЕРИОД 2026 И 2027 ГОДОВ </t>
  </si>
  <si>
    <t>19</t>
  </si>
  <si>
    <t>Основное мероприятие "Профилактика  административных правонарушений"</t>
  </si>
  <si>
    <t>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t>
  </si>
  <si>
    <t>Подпрограмма "Поддержка и развитие кадрового потенциала"</t>
  </si>
  <si>
    <t>Расходы на обеспечение выполнения функций органов местного самоуправления</t>
  </si>
  <si>
    <t xml:space="preserve">Расходы на обеспечение выполнения функций органов местного самоуправления </t>
  </si>
  <si>
    <t>Мероприятия по обеспечению организации отдыха детей в каникулярное время, включая мероприятия по обеспечению безопасности их жизни и здоровья</t>
  </si>
  <si>
    <t>9Д182</t>
  </si>
  <si>
    <t>9Д183</t>
  </si>
  <si>
    <t xml:space="preserve">Муниципальная программа «Повышение безопасности дорожного движения на территории Ромодановского муниципального района на 2024-2030гг.» </t>
  </si>
  <si>
    <t>Муниципальная программа "Жилище" на  2024-2030 годы  Ромодановского муниципального района</t>
  </si>
  <si>
    <t>Основное мероприятие "Обеспечение доступным и комфортным жильем и коммунальными услугами граждан Российской Федерации"</t>
  </si>
  <si>
    <t>9Д184</t>
  </si>
  <si>
    <t>9Д190</t>
  </si>
  <si>
    <t>Проектирование и строительство (реконструкция) автомобильных дорог местного значения и искусственных сооружений на них, проектно-изыскательские работы</t>
  </si>
  <si>
    <t>Прочие межбюджетные трансферты общего характера</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</si>
  <si>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</si>
  <si>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</si>
  <si>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</si>
  <si>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</si>
  <si>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</si>
  <si>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Основное мероприятие "Перечисление бюджетам сельских поселений иных межбюджетных трансфертов, выплачиваемых в зависимости от выполнения социально-экономических показателей"</t>
  </si>
  <si>
    <t>РАСПРЕДЕЛЕНИЕ 
СУБСИДИЙ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2025 ГОД  И НА ПЛАНОВЫЙ ПЕРИОД 2026 И 2027 ГОДОВ</t>
  </si>
  <si>
    <t>Муниципальная программа
«Развитие жилищно-коммунального хозяйства в Ромодановском муниципальном районе» на 2024 - 2030 годы</t>
  </si>
  <si>
    <t>Дотации бюджетам бюджетной системы Российской Федерации</t>
  </si>
  <si>
    <t>Субсидии бюджетам муниципальных районов на реализацию мероприятий по обеспечению жильем молодых семей</t>
  </si>
  <si>
    <t>Субвенции бюджетам бюджетной системы Российской Федерации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</si>
  <si>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</si>
  <si>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</si>
  <si>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ИСТОЧНИКИ 
ВНУТРЕННЕГО ФИНАНСИРОВАНИЯ ДЕФИЦИТА БЮДЖЕТА РОМОДАНОВСКОГО МУНИЦИПАЛЬНОГО РАЙОНА РЕСПУБЛИКИ МОРДОВИЯ НА 2025 ГОД И НА ПЛАНОВЫЙ ПЕРИОД 2026 и 2027 ГОДОВ</t>
  </si>
  <si>
    <t>Муниципальная программа  "Развитие образования в Ромодановском муниципальном районе  на 2016-2027  годы"</t>
  </si>
  <si>
    <t>Муниципальная программа  "Развитие образования в Ромодановском муниципальном районе  на 2016-2027 годы"</t>
  </si>
  <si>
    <t>Муниципальная программа  "Развитие образования в Ромодановском муниципальном районе на 2016-2027 годы"</t>
  </si>
  <si>
    <t xml:space="preserve">Основное мероприятие" Мероприятия по обеспечению жильем
отдельных категорий граждан" </t>
  </si>
  <si>
    <t xml:space="preserve">Основное мероприятие" Мероприятия по обеспечению жильем
отдельных категорий граждан" 
</t>
  </si>
  <si>
    <t>Муниципальная программа   "Жилище" на 2024-2030 годы  Ромодановского муниципального района</t>
  </si>
  <si>
    <t>Ежемесячное денежное вознаграждение за классное руководство педагогическим работникам муниципальных общеобразовательных организаций</t>
  </si>
  <si>
    <t>Резервный фонд администрации Ромодановского муниципального района Республики Мордовия</t>
  </si>
  <si>
    <t>Подпрограмма «Развитие жилищного строительства и жилищно-коммунального хозяйства в Ромодановском муниципальном районе на 2024-2030 гг.»</t>
  </si>
  <si>
    <t>Набережное сельскон поселение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</si>
</sst>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_-* #,##0.00&quot;р.&quot;_-;\-* #,##0.00&quot;р.&quot;_-;_-* &quot;-&quot;??&quot;р.&quot;_-;_-@_-"/>
    <numFmt numFmtId="166" formatCode="#,##0.0"/>
    <numFmt numFmtId="167" formatCode="_-* #,##0.0_р_._-;\-* #,##0.0_р_._-;_-* &quot;-&quot;?_р_._-;_-@_-"/>
    <numFmt numFmtId="168" formatCode="0.0"/>
    <numFmt numFmtId="169" formatCode="_-* #,##0.0_р_._-;\-* #,##0.0_р_._-;_-* &quot;-&quot;??_р_._-;_-@_-"/>
    <numFmt numFmtId="170" formatCode="#,##0.0_ ;\-#,##0.0\ "/>
    <numFmt numFmtId="171" formatCode="_(* #,##0.00_);_(* \(#,##0.00\);_(* &quot;-&quot;??_);_(@_)"/>
  </numFmts>
  <fonts count="92">
    <font>
      <sz val="10"/>
      <color rgb="FF000000"/>
      <name val="Times New Roman"/>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2"/>
      <name val="Times New Roman"/>
      <family val="1"/>
      <charset val="204"/>
    </font>
    <font>
      <sz val="11"/>
      <color indexed="8"/>
      <name val="Times New Roman"/>
      <family val="1"/>
      <charset val="204"/>
    </font>
    <font>
      <sz val="12"/>
      <color indexed="8"/>
      <name val="Times New Roman"/>
      <family val="1"/>
      <charset val="204"/>
    </font>
    <font>
      <sz val="10"/>
      <color rgb="FF000000"/>
      <name val="Arial"/>
      <family val="2"/>
      <charset val="204"/>
    </font>
    <font>
      <sz val="10"/>
      <name val="Arial"/>
      <family val="2"/>
      <charset val="204"/>
    </font>
    <font>
      <sz val="11"/>
      <color rgb="FF000000"/>
      <name val="Times New Roman"/>
      <family val="1"/>
      <charset val="204"/>
    </font>
    <font>
      <sz val="10"/>
      <color theme="1"/>
      <name val="Times New Roman"/>
      <family val="1"/>
      <charset val="204"/>
    </font>
    <font>
      <sz val="10"/>
      <name val="Arial"/>
      <family val="2"/>
      <charset val="204"/>
    </font>
    <font>
      <sz val="11"/>
      <color theme="1"/>
      <name val="Calibri"/>
      <family val="2"/>
      <scheme val="minor"/>
    </font>
    <font>
      <sz val="10"/>
      <color indexed="63"/>
      <name val="Arial"/>
      <family val="2"/>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2"/>
      <color theme="1"/>
      <name val="Times New Roman"/>
      <family val="1"/>
      <charset val="204"/>
    </font>
    <font>
      <b/>
      <sz val="12"/>
      <color rgb="FFC00000"/>
      <name val="Times New Roman"/>
      <family val="1"/>
      <charset val="204"/>
    </font>
    <font>
      <sz val="10"/>
      <color rgb="FF000000"/>
      <name val="Times New Roman"/>
      <family val="1"/>
      <charset val="204"/>
    </font>
    <font>
      <sz val="9"/>
      <name val="Times New Roman"/>
      <family val="1"/>
      <charset val="204"/>
    </font>
    <font>
      <b/>
      <sz val="9"/>
      <name val="Times New Roman"/>
      <family val="1"/>
      <charset val="204"/>
    </font>
    <font>
      <sz val="10"/>
      <color rgb="FFFF0000"/>
      <name val="Times New Roman"/>
      <family val="1"/>
      <charset val="204"/>
    </font>
    <font>
      <sz val="10"/>
      <color indexed="8"/>
      <name val="Times New Roman"/>
      <family val="1"/>
      <charset val="204"/>
    </font>
    <font>
      <sz val="9"/>
      <color theme="1"/>
      <name val="Times New Roman"/>
      <family val="1"/>
      <charset val="204"/>
    </font>
    <font>
      <sz val="9"/>
      <color rgb="FFFF0000"/>
      <name val="Times New Roman"/>
      <family val="1"/>
      <charset val="204"/>
    </font>
    <font>
      <sz val="9"/>
      <color indexed="8"/>
      <name val="Times New Roman"/>
      <family val="1"/>
      <charset val="204"/>
    </font>
    <font>
      <b/>
      <sz val="8"/>
      <color rgb="FF000000"/>
      <name val="Times New Roman"/>
      <family val="1"/>
      <charset val="204"/>
    </font>
    <font>
      <sz val="8"/>
      <color rgb="FF000000"/>
      <name val="Times New Roman"/>
      <family val="1"/>
      <charset val="204"/>
    </font>
    <font>
      <sz val="8"/>
      <name val="Times New Roman"/>
      <family val="1"/>
      <charset val="204"/>
    </font>
    <font>
      <sz val="10"/>
      <color rgb="FF000000"/>
      <name val="Times New Roman"/>
      <family val="1"/>
      <charset val="204"/>
    </font>
    <font>
      <sz val="10"/>
      <name val="Arial Cyr"/>
      <charset val="1"/>
    </font>
    <font>
      <sz val="11"/>
      <color indexed="9"/>
      <name val="Calibri"/>
      <family val="2"/>
      <charset val="204"/>
    </font>
    <font>
      <sz val="10"/>
      <color indexed="63"/>
      <name val="Arial"/>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8"/>
      <color indexed="8"/>
      <name val="Arial"/>
      <family val="2"/>
      <charset val="204"/>
    </font>
    <font>
      <sz val="10"/>
      <color indexed="8"/>
      <name val="Arial"/>
      <family val="2"/>
      <charset val="204"/>
    </font>
    <font>
      <sz val="8"/>
      <color indexed="8"/>
      <name val="Arial"/>
      <family val="2"/>
      <charset val="204"/>
    </font>
    <font>
      <sz val="8"/>
      <color rgb="FF000000"/>
      <name val="Arial"/>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97D"/>
      <name val="Calibri"/>
      <family val="2"/>
      <charset val="204"/>
    </font>
    <font>
      <b/>
      <sz val="13"/>
      <color rgb="FF1F497D"/>
      <name val="Calibri"/>
      <family val="2"/>
      <charset val="204"/>
    </font>
    <font>
      <b/>
      <sz val="11"/>
      <color rgb="FF1F497D"/>
      <name val="Calibri"/>
      <family val="2"/>
      <charset val="204"/>
    </font>
    <font>
      <b/>
      <sz val="18"/>
      <color rgb="FF1F497D"/>
      <name val="Cambria"/>
      <family val="1"/>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b/>
      <sz val="11"/>
      <name val="Times New Roman"/>
      <family val="1"/>
      <charset val="204"/>
    </font>
    <font>
      <sz val="10"/>
      <name val="Arial Cyr"/>
      <family val="2"/>
      <charset val="204"/>
    </font>
    <font>
      <sz val="22"/>
      <name val="Times New Roman"/>
      <family val="1"/>
      <charset val="204"/>
    </font>
    <font>
      <sz val="20"/>
      <name val="Times New Roman"/>
      <family val="1"/>
      <charset val="204"/>
    </font>
    <font>
      <b/>
      <sz val="20"/>
      <name val="Times New Roman"/>
      <family val="1"/>
      <charset val="204"/>
    </font>
    <font>
      <b/>
      <sz val="2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Verdana"/>
      <family val="2"/>
      <charset val="204"/>
    </font>
    <font>
      <b/>
      <sz val="14"/>
      <name val="Times New Roman"/>
      <family val="1"/>
      <charset val="204"/>
    </font>
    <font>
      <sz val="14"/>
      <name val="Times New Roman"/>
      <family val="1"/>
      <charset val="204"/>
    </font>
    <font>
      <sz val="14"/>
      <color indexed="8"/>
      <name val="Times New Roman"/>
      <family val="1"/>
      <charset val="204"/>
    </font>
    <font>
      <b/>
      <sz val="12"/>
      <color indexed="8"/>
      <name val="Times New Roman"/>
      <family val="1"/>
      <charset val="204"/>
    </font>
    <font>
      <b/>
      <sz val="14"/>
      <color rgb="FF000000"/>
      <name val="Times New Roman"/>
      <family val="1"/>
      <charset val="204"/>
    </font>
    <font>
      <sz val="24"/>
      <name val="Times New Roman"/>
      <family val="1"/>
      <charset val="204"/>
    </font>
    <font>
      <b/>
      <sz val="13"/>
      <name val="Times New Roman"/>
      <family val="1"/>
      <charset val="204"/>
    </font>
    <font>
      <sz val="10"/>
      <color rgb="FF000000"/>
      <name val="Times New Roman"/>
      <family val="1"/>
      <charset val="204"/>
    </font>
    <font>
      <i/>
      <sz val="10"/>
      <color theme="1"/>
      <name val="Times New Roman"/>
      <family val="1"/>
      <charset val="204"/>
    </font>
    <font>
      <sz val="12"/>
      <color rgb="FF000000"/>
      <name val="Times New Roman"/>
      <family val="1"/>
      <charset val="204"/>
    </font>
    <font>
      <b/>
      <sz val="8"/>
      <name val="Times New Roman"/>
      <family val="1"/>
      <charset val="204"/>
    </font>
  </fonts>
  <fills count="20">
    <fill>
      <patternFill patternType="none"/>
    </fill>
    <fill>
      <patternFill patternType="gray125"/>
    </fill>
    <fill>
      <patternFill patternType="solid">
        <fgColor rgb="FFFFFFFF"/>
        <bgColor indexed="64"/>
      </patternFill>
    </fill>
    <fill>
      <patternFill patternType="solid">
        <fgColor rgb="FFCCCCCC"/>
        <bgColor indexed="64"/>
      </patternFill>
    </fill>
    <fill>
      <patternFill patternType="solid">
        <fgColor indexed="47"/>
        <bgColor indexed="64"/>
      </patternFill>
    </fill>
    <fill>
      <patternFill patternType="solid">
        <fgColor indexed="26"/>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FF00"/>
        <bgColor indexed="64"/>
      </patternFill>
    </fill>
    <fill>
      <patternFill patternType="solid">
        <fgColor indexed="9"/>
        <bgColor indexed="26"/>
      </patternFill>
    </fill>
    <fill>
      <patternFill patternType="solid">
        <fgColor rgb="FF92D050"/>
        <bgColor indexed="64"/>
      </patternFill>
    </fill>
  </fills>
  <borders count="7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8"/>
      </left>
      <right style="medium">
        <color indexed="8"/>
      </right>
      <top style="thin">
        <color indexed="8"/>
      </top>
      <bottom style="thin">
        <color indexed="8"/>
      </bottom>
      <diagonal/>
    </border>
    <border>
      <left/>
      <right/>
      <top/>
      <bottom style="thick">
        <color rgb="FF4F81BD"/>
      </bottom>
      <diagonal/>
    </border>
    <border>
      <left/>
      <right/>
      <top/>
      <bottom style="thick">
        <color rgb="FFA7C0DE"/>
      </bottom>
      <diagonal/>
    </border>
    <border>
      <left/>
      <right/>
      <top/>
      <bottom style="medium">
        <color rgb="FF96B3D7"/>
      </bottom>
      <diagonal/>
    </border>
    <border>
      <left/>
      <right/>
      <top style="thin">
        <color rgb="FF4F81BD"/>
      </top>
      <bottom style="double">
        <color rgb="FF4F81BD"/>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s>
  <cellStyleXfs count="360">
    <xf numFmtId="165" fontId="0" fillId="0" borderId="0">
      <alignment vertical="top" wrapText="1"/>
    </xf>
    <xf numFmtId="0" fontId="12" fillId="0" borderId="0"/>
    <xf numFmtId="0" fontId="10" fillId="0" borderId="0"/>
    <xf numFmtId="0" fontId="19" fillId="0" borderId="0"/>
    <xf numFmtId="0" fontId="20" fillId="0" borderId="0"/>
    <xf numFmtId="0" fontId="4" fillId="0" borderId="0"/>
    <xf numFmtId="0" fontId="3" fillId="0" borderId="0"/>
    <xf numFmtId="0" fontId="23" fillId="0" borderId="0"/>
    <xf numFmtId="0" fontId="24" fillId="0" borderId="0"/>
    <xf numFmtId="0" fontId="19" fillId="0" borderId="0">
      <alignment horizontal="left"/>
    </xf>
    <xf numFmtId="0" fontId="19" fillId="0" borderId="0">
      <alignment horizontal="left"/>
    </xf>
    <xf numFmtId="0" fontId="25" fillId="0" borderId="0"/>
    <xf numFmtId="0" fontId="20" fillId="0" borderId="0"/>
    <xf numFmtId="0" fontId="20" fillId="0" borderId="0"/>
    <xf numFmtId="0" fontId="19" fillId="0" borderId="0">
      <alignment horizontal="left"/>
    </xf>
    <xf numFmtId="4" fontId="26" fillId="0" borderId="10">
      <alignment horizontal="right"/>
    </xf>
    <xf numFmtId="4" fontId="26" fillId="0" borderId="11">
      <alignment horizontal="right"/>
    </xf>
    <xf numFmtId="49" fontId="26" fillId="0" borderId="0">
      <alignment horizontal="right"/>
    </xf>
    <xf numFmtId="0" fontId="26" fillId="0" borderId="12">
      <alignment horizontal="left" wrapText="1"/>
    </xf>
    <xf numFmtId="0" fontId="26" fillId="0" borderId="13">
      <alignment horizontal="left" wrapText="1" indent="1"/>
    </xf>
    <xf numFmtId="0" fontId="27" fillId="0" borderId="14">
      <alignment horizontal="left" wrapText="1"/>
    </xf>
    <xf numFmtId="0" fontId="26" fillId="2" borderId="0"/>
    <xf numFmtId="0" fontId="26" fillId="0" borderId="4"/>
    <xf numFmtId="0" fontId="26" fillId="0" borderId="0">
      <alignment horizontal="center"/>
    </xf>
    <xf numFmtId="0" fontId="20" fillId="0" borderId="4"/>
    <xf numFmtId="4" fontId="26" fillId="0" borderId="15">
      <alignment horizontal="right"/>
    </xf>
    <xf numFmtId="49" fontId="26" fillId="0" borderId="14">
      <alignment horizontal="center"/>
    </xf>
    <xf numFmtId="4" fontId="26" fillId="0" borderId="16">
      <alignment horizontal="right"/>
    </xf>
    <xf numFmtId="0" fontId="27" fillId="0" borderId="0">
      <alignment horizontal="center"/>
    </xf>
    <xf numFmtId="0" fontId="27" fillId="0" borderId="4"/>
    <xf numFmtId="0" fontId="26" fillId="0" borderId="17">
      <alignment horizontal="left" wrapText="1"/>
    </xf>
    <xf numFmtId="0" fontId="26" fillId="0" borderId="18">
      <alignment horizontal="left" wrapText="1" indent="1"/>
    </xf>
    <xf numFmtId="0" fontId="26" fillId="0" borderId="17">
      <alignment horizontal="left" wrapText="1" indent="2"/>
    </xf>
    <xf numFmtId="0" fontId="26" fillId="0" borderId="12">
      <alignment horizontal="left" wrapText="1" indent="2"/>
    </xf>
    <xf numFmtId="0" fontId="26" fillId="0" borderId="0">
      <alignment horizontal="center" wrapText="1"/>
    </xf>
    <xf numFmtId="49" fontId="26" fillId="0" borderId="4">
      <alignment horizontal="left"/>
    </xf>
    <xf numFmtId="49" fontId="26" fillId="0" borderId="19">
      <alignment horizontal="center" wrapText="1"/>
    </xf>
    <xf numFmtId="49" fontId="26" fillId="0" borderId="19">
      <alignment horizontal="left" wrapText="1"/>
    </xf>
    <xf numFmtId="49" fontId="26" fillId="0" borderId="19">
      <alignment horizontal="center" shrinkToFit="1"/>
    </xf>
    <xf numFmtId="49" fontId="26" fillId="0" borderId="10">
      <alignment horizontal="center" shrinkToFit="1"/>
    </xf>
    <xf numFmtId="0" fontId="26" fillId="0" borderId="13">
      <alignment horizontal="left" wrapText="1"/>
    </xf>
    <xf numFmtId="0" fontId="26" fillId="0" borderId="12">
      <alignment horizontal="left" wrapText="1" indent="1"/>
    </xf>
    <xf numFmtId="0" fontId="26" fillId="0" borderId="13">
      <alignment horizontal="left" wrapText="1" indent="2"/>
    </xf>
    <xf numFmtId="0" fontId="20" fillId="0" borderId="20"/>
    <xf numFmtId="0" fontId="20" fillId="0" borderId="21"/>
    <xf numFmtId="49" fontId="26" fillId="0" borderId="15">
      <alignment horizontal="center"/>
    </xf>
    <xf numFmtId="0" fontId="27" fillId="0" borderId="3">
      <alignment horizontal="center" vertical="center" textRotation="90" wrapText="1"/>
    </xf>
    <xf numFmtId="0" fontId="27" fillId="0" borderId="21">
      <alignment horizontal="center" vertical="center" textRotation="90" wrapText="1"/>
    </xf>
    <xf numFmtId="0" fontId="26" fillId="0" borderId="0">
      <alignment vertical="center"/>
    </xf>
    <xf numFmtId="0" fontId="27" fillId="0" borderId="0">
      <alignment horizontal="center" vertical="center" textRotation="90" wrapText="1"/>
    </xf>
    <xf numFmtId="0" fontId="27" fillId="0" borderId="22">
      <alignment horizontal="center" vertical="center" textRotation="90" wrapText="1"/>
    </xf>
    <xf numFmtId="0" fontId="27" fillId="0" borderId="0">
      <alignment horizontal="center" vertical="center" textRotation="90"/>
    </xf>
    <xf numFmtId="0" fontId="27" fillId="0" borderId="22">
      <alignment horizontal="center" vertical="center" textRotation="90"/>
    </xf>
    <xf numFmtId="0" fontId="27" fillId="0" borderId="1">
      <alignment horizontal="center" vertical="center" textRotation="90"/>
    </xf>
    <xf numFmtId="0" fontId="11" fillId="0" borderId="4">
      <alignment wrapText="1"/>
    </xf>
    <xf numFmtId="0" fontId="11" fillId="0" borderId="1">
      <alignment wrapText="1"/>
    </xf>
    <xf numFmtId="0" fontId="11" fillId="0" borderId="21">
      <alignment wrapText="1"/>
    </xf>
    <xf numFmtId="0" fontId="26" fillId="0" borderId="1">
      <alignment horizontal="center" vertical="top" wrapText="1"/>
    </xf>
    <xf numFmtId="0" fontId="27" fillId="0" borderId="23"/>
    <xf numFmtId="49" fontId="28" fillId="0" borderId="24">
      <alignment horizontal="left" vertical="center" wrapText="1"/>
    </xf>
    <xf numFmtId="49" fontId="26" fillId="0" borderId="13">
      <alignment horizontal="left" vertical="center" wrapText="1" indent="2"/>
    </xf>
    <xf numFmtId="49" fontId="26" fillId="0" borderId="12">
      <alignment horizontal="left" vertical="center" wrapText="1" indent="3"/>
    </xf>
    <xf numFmtId="49" fontId="26" fillId="0" borderId="24">
      <alignment horizontal="left" vertical="center" wrapText="1" indent="3"/>
    </xf>
    <xf numFmtId="49" fontId="26" fillId="0" borderId="25">
      <alignment horizontal="left" vertical="center" wrapText="1" indent="3"/>
    </xf>
    <xf numFmtId="0" fontId="28" fillId="0" borderId="23">
      <alignment horizontal="left" vertical="center" wrapText="1"/>
    </xf>
    <xf numFmtId="49" fontId="26" fillId="0" borderId="21">
      <alignment horizontal="left" vertical="center" wrapText="1" indent="3"/>
    </xf>
    <xf numFmtId="49" fontId="26" fillId="0" borderId="0">
      <alignment horizontal="left" vertical="center" wrapText="1" indent="3"/>
    </xf>
    <xf numFmtId="49" fontId="26" fillId="0" borderId="4">
      <alignment horizontal="left" vertical="center" wrapText="1" indent="3"/>
    </xf>
    <xf numFmtId="49" fontId="28" fillId="0" borderId="23">
      <alignment horizontal="left" vertical="center" wrapText="1"/>
    </xf>
    <xf numFmtId="0" fontId="26" fillId="0" borderId="24">
      <alignment horizontal="left" vertical="center" wrapText="1"/>
    </xf>
    <xf numFmtId="0" fontId="26" fillId="0" borderId="25">
      <alignment horizontal="left" vertical="center" wrapText="1"/>
    </xf>
    <xf numFmtId="49" fontId="28" fillId="0" borderId="26">
      <alignment horizontal="left" vertical="center" wrapText="1"/>
    </xf>
    <xf numFmtId="49" fontId="26" fillId="0" borderId="27">
      <alignment horizontal="left" vertical="center" wrapText="1"/>
    </xf>
    <xf numFmtId="49" fontId="26" fillId="0" borderId="28">
      <alignment horizontal="left" vertical="center" wrapText="1"/>
    </xf>
    <xf numFmtId="49" fontId="27" fillId="0" borderId="29">
      <alignment horizontal="center"/>
    </xf>
    <xf numFmtId="49" fontId="27" fillId="0" borderId="30">
      <alignment horizontal="center" vertical="center" wrapText="1"/>
    </xf>
    <xf numFmtId="49" fontId="26" fillId="0" borderId="31">
      <alignment horizontal="center" vertical="center" wrapText="1"/>
    </xf>
    <xf numFmtId="49" fontId="26" fillId="0" borderId="19">
      <alignment horizontal="center" vertical="center" wrapText="1"/>
    </xf>
    <xf numFmtId="49" fontId="26" fillId="0" borderId="30">
      <alignment horizontal="center" vertical="center" wrapText="1"/>
    </xf>
    <xf numFmtId="49" fontId="26" fillId="0" borderId="21">
      <alignment horizontal="center" vertical="center" wrapText="1"/>
    </xf>
    <xf numFmtId="49" fontId="26" fillId="0" borderId="0">
      <alignment horizontal="center" vertical="center" wrapText="1"/>
    </xf>
    <xf numFmtId="49" fontId="26" fillId="0" borderId="4">
      <alignment horizontal="center" vertical="center" wrapText="1"/>
    </xf>
    <xf numFmtId="49" fontId="27" fillId="0" borderId="29">
      <alignment horizontal="center" vertical="center" wrapText="1"/>
    </xf>
    <xf numFmtId="49" fontId="26" fillId="0" borderId="32">
      <alignment horizontal="center" vertical="center" wrapText="1"/>
    </xf>
    <xf numFmtId="0" fontId="20" fillId="0" borderId="33"/>
    <xf numFmtId="0" fontId="26" fillId="0" borderId="29">
      <alignment horizontal="center" vertical="center"/>
    </xf>
    <xf numFmtId="0" fontId="26" fillId="0" borderId="31">
      <alignment horizontal="center" vertical="center"/>
    </xf>
    <xf numFmtId="0" fontId="26" fillId="0" borderId="19">
      <alignment horizontal="center" vertical="center"/>
    </xf>
    <xf numFmtId="0" fontId="26" fillId="0" borderId="30">
      <alignment horizontal="center" vertical="center"/>
    </xf>
    <xf numFmtId="49" fontId="26" fillId="0" borderId="11">
      <alignment horizontal="center" vertical="center"/>
    </xf>
    <xf numFmtId="49" fontId="26" fillId="0" borderId="9">
      <alignment horizontal="center" vertical="center"/>
    </xf>
    <xf numFmtId="49" fontId="26" fillId="0" borderId="10">
      <alignment horizontal="center" vertical="center"/>
    </xf>
    <xf numFmtId="49" fontId="26" fillId="0" borderId="1">
      <alignment horizontal="center" vertical="center"/>
    </xf>
    <xf numFmtId="49" fontId="26" fillId="0" borderId="4">
      <alignment horizontal="center"/>
    </xf>
    <xf numFmtId="0" fontId="26" fillId="0" borderId="21">
      <alignment horizontal="center"/>
    </xf>
    <xf numFmtId="0" fontId="26" fillId="0" borderId="0">
      <alignment horizontal="center"/>
    </xf>
    <xf numFmtId="49" fontId="26" fillId="0" borderId="4"/>
    <xf numFmtId="0" fontId="26" fillId="0" borderId="1">
      <alignment horizontal="center" vertical="top"/>
    </xf>
    <xf numFmtId="49" fontId="26" fillId="0" borderId="1">
      <alignment horizontal="center" vertical="top" wrapText="1"/>
    </xf>
    <xf numFmtId="0" fontId="26" fillId="0" borderId="9"/>
    <xf numFmtId="4" fontId="26" fillId="0" borderId="21">
      <alignment horizontal="right"/>
    </xf>
    <xf numFmtId="4" fontId="26" fillId="0" borderId="0">
      <alignment horizontal="right" shrinkToFit="1"/>
    </xf>
    <xf numFmtId="4" fontId="26" fillId="0" borderId="4">
      <alignment horizontal="right"/>
    </xf>
    <xf numFmtId="4" fontId="26" fillId="0" borderId="34">
      <alignment horizontal="right"/>
    </xf>
    <xf numFmtId="0" fontId="26" fillId="0" borderId="21"/>
    <xf numFmtId="0" fontId="26" fillId="0" borderId="1">
      <alignment horizontal="center" vertical="top" wrapText="1"/>
    </xf>
    <xf numFmtId="0" fontId="26" fillId="0" borderId="4">
      <alignment horizontal="center"/>
    </xf>
    <xf numFmtId="49" fontId="26" fillId="0" borderId="21">
      <alignment horizontal="center"/>
    </xf>
    <xf numFmtId="49" fontId="26" fillId="0" borderId="0">
      <alignment horizontal="left"/>
    </xf>
    <xf numFmtId="4" fontId="26" fillId="0" borderId="9">
      <alignment horizontal="right"/>
    </xf>
    <xf numFmtId="0" fontId="26" fillId="0" borderId="1">
      <alignment horizontal="center" vertical="top"/>
    </xf>
    <xf numFmtId="4" fontId="26" fillId="0" borderId="35">
      <alignment horizontal="right"/>
    </xf>
    <xf numFmtId="0" fontId="26" fillId="0" borderId="35"/>
    <xf numFmtId="4" fontId="26" fillId="0" borderId="36">
      <alignment horizontal="right"/>
    </xf>
    <xf numFmtId="0" fontId="20" fillId="3" borderId="0"/>
    <xf numFmtId="0" fontId="27" fillId="0" borderId="0"/>
    <xf numFmtId="0" fontId="29" fillId="0" borderId="0"/>
    <xf numFmtId="0" fontId="26" fillId="0" borderId="0">
      <alignment horizontal="left"/>
    </xf>
    <xf numFmtId="0" fontId="26" fillId="0" borderId="0"/>
    <xf numFmtId="0" fontId="30" fillId="0" borderId="0"/>
    <xf numFmtId="0" fontId="20" fillId="0" borderId="0"/>
    <xf numFmtId="0" fontId="20" fillId="3" borderId="4"/>
    <xf numFmtId="49" fontId="26" fillId="0" borderId="1">
      <alignment horizontal="center" vertical="center" wrapText="1"/>
    </xf>
    <xf numFmtId="49" fontId="26" fillId="0" borderId="1">
      <alignment horizontal="center" vertical="center" wrapText="1"/>
    </xf>
    <xf numFmtId="0" fontId="20" fillId="3" borderId="2"/>
    <xf numFmtId="0" fontId="26" fillId="0" borderId="37">
      <alignment horizontal="left" wrapText="1"/>
    </xf>
    <xf numFmtId="0" fontId="26" fillId="0" borderId="17">
      <alignment horizontal="left" wrapText="1" indent="1"/>
    </xf>
    <xf numFmtId="0" fontId="26" fillId="0" borderId="23">
      <alignment horizontal="left" wrapText="1" indent="2"/>
    </xf>
    <xf numFmtId="0" fontId="20" fillId="3" borderId="38"/>
    <xf numFmtId="0" fontId="31" fillId="0" borderId="0">
      <alignment horizontal="center" wrapText="1"/>
    </xf>
    <xf numFmtId="0" fontId="32" fillId="0" borderId="0">
      <alignment horizontal="center" vertical="top"/>
    </xf>
    <xf numFmtId="0" fontId="26" fillId="0" borderId="4">
      <alignment wrapText="1"/>
    </xf>
    <xf numFmtId="0" fontId="26" fillId="0" borderId="2">
      <alignment wrapText="1"/>
    </xf>
    <xf numFmtId="0" fontId="26" fillId="0" borderId="21">
      <alignment horizontal="left"/>
    </xf>
    <xf numFmtId="0" fontId="20" fillId="3" borderId="39"/>
    <xf numFmtId="49" fontId="26" fillId="0" borderId="29">
      <alignment horizontal="center" wrapText="1"/>
    </xf>
    <xf numFmtId="49" fontId="26" fillId="0" borderId="31">
      <alignment horizontal="center" wrapText="1"/>
    </xf>
    <xf numFmtId="49" fontId="26" fillId="0" borderId="30">
      <alignment horizontal="center"/>
    </xf>
    <xf numFmtId="0" fontId="20" fillId="3" borderId="21"/>
    <xf numFmtId="0" fontId="20" fillId="3" borderId="40"/>
    <xf numFmtId="0" fontId="26" fillId="0" borderId="33"/>
    <xf numFmtId="0" fontId="26" fillId="0" borderId="0">
      <alignment horizontal="left"/>
    </xf>
    <xf numFmtId="49" fontId="26" fillId="0" borderId="21"/>
    <xf numFmtId="49" fontId="26" fillId="0" borderId="0"/>
    <xf numFmtId="49" fontId="26" fillId="0" borderId="11">
      <alignment horizontal="center"/>
    </xf>
    <xf numFmtId="49" fontId="26" fillId="0" borderId="9">
      <alignment horizontal="center"/>
    </xf>
    <xf numFmtId="49" fontId="26" fillId="0" borderId="1">
      <alignment horizontal="center"/>
    </xf>
    <xf numFmtId="49" fontId="26" fillId="0" borderId="1">
      <alignment horizontal="center" vertical="center" wrapText="1"/>
    </xf>
    <xf numFmtId="49" fontId="26" fillId="0" borderId="34">
      <alignment horizontal="center" vertical="center" wrapText="1"/>
    </xf>
    <xf numFmtId="0" fontId="20" fillId="3" borderId="41"/>
    <xf numFmtId="4" fontId="26" fillId="0" borderId="1">
      <alignment horizontal="right"/>
    </xf>
    <xf numFmtId="0" fontId="26" fillId="2" borderId="33"/>
    <xf numFmtId="0" fontId="31" fillId="0" borderId="0">
      <alignment horizontal="center" wrapText="1"/>
    </xf>
    <xf numFmtId="0" fontId="33" fillId="0" borderId="22"/>
    <xf numFmtId="49" fontId="34" fillId="0" borderId="42">
      <alignment horizontal="right"/>
    </xf>
    <xf numFmtId="0" fontId="26" fillId="0" borderId="42">
      <alignment horizontal="right"/>
    </xf>
    <xf numFmtId="0" fontId="33" fillId="0" borderId="4"/>
    <xf numFmtId="0" fontId="26" fillId="0" borderId="34">
      <alignment horizontal="center"/>
    </xf>
    <xf numFmtId="49" fontId="20" fillId="0" borderId="43">
      <alignment horizontal="center"/>
    </xf>
    <xf numFmtId="14" fontId="26" fillId="0" borderId="44">
      <alignment horizontal="center"/>
    </xf>
    <xf numFmtId="0" fontId="26" fillId="0" borderId="45">
      <alignment horizontal="center"/>
    </xf>
    <xf numFmtId="49" fontId="26" fillId="0" borderId="46">
      <alignment horizontal="center"/>
    </xf>
    <xf numFmtId="49" fontId="26" fillId="0" borderId="44">
      <alignment horizontal="center"/>
    </xf>
    <xf numFmtId="0" fontId="26" fillId="0" borderId="44">
      <alignment horizontal="center"/>
    </xf>
    <xf numFmtId="49" fontId="26" fillId="0" borderId="47">
      <alignment horizontal="center"/>
    </xf>
    <xf numFmtId="0" fontId="30" fillId="0" borderId="33"/>
    <xf numFmtId="0" fontId="33" fillId="0" borderId="0"/>
    <xf numFmtId="0" fontId="20" fillId="0" borderId="48"/>
    <xf numFmtId="0" fontId="20" fillId="0" borderId="49"/>
    <xf numFmtId="0" fontId="26" fillId="0" borderId="14">
      <alignment horizontal="left" wrapText="1"/>
    </xf>
    <xf numFmtId="49" fontId="26" fillId="0" borderId="35">
      <alignment horizontal="center"/>
    </xf>
    <xf numFmtId="0" fontId="31" fillId="0" borderId="0">
      <alignment horizontal="left" wrapText="1"/>
    </xf>
    <xf numFmtId="49" fontId="20" fillId="0" borderId="0"/>
    <xf numFmtId="0" fontId="26" fillId="0" borderId="0">
      <alignment horizontal="right"/>
    </xf>
    <xf numFmtId="49" fontId="26" fillId="0" borderId="0">
      <alignment horizontal="right"/>
    </xf>
    <xf numFmtId="4" fontId="26" fillId="0" borderId="14">
      <alignment horizontal="right"/>
    </xf>
    <xf numFmtId="0" fontId="26" fillId="0" borderId="0">
      <alignment horizontal="left" wrapText="1"/>
    </xf>
    <xf numFmtId="0" fontId="26" fillId="0" borderId="4">
      <alignment horizontal="left"/>
    </xf>
    <xf numFmtId="0" fontId="26" fillId="0" borderId="18">
      <alignment horizontal="left" wrapText="1"/>
    </xf>
    <xf numFmtId="0" fontId="26" fillId="0" borderId="2"/>
    <xf numFmtId="0" fontId="27" fillId="0" borderId="50">
      <alignment horizontal="left" wrapText="1"/>
    </xf>
    <xf numFmtId="0" fontId="26" fillId="0" borderId="15">
      <alignment horizontal="left" wrapText="1" indent="2"/>
    </xf>
    <xf numFmtId="49" fontId="26" fillId="0" borderId="0">
      <alignment horizontal="center" wrapText="1"/>
    </xf>
    <xf numFmtId="49" fontId="26" fillId="0" borderId="30">
      <alignment horizontal="center" wrapText="1"/>
    </xf>
    <xf numFmtId="0" fontId="26" fillId="0" borderId="51"/>
    <xf numFmtId="0" fontId="26" fillId="0" borderId="52">
      <alignment horizontal="center" wrapText="1"/>
    </xf>
    <xf numFmtId="0" fontId="20" fillId="3" borderId="33"/>
    <xf numFmtId="49" fontId="26" fillId="0" borderId="19">
      <alignment horizontal="center"/>
    </xf>
    <xf numFmtId="49" fontId="26" fillId="0" borderId="0">
      <alignment horizontal="center"/>
    </xf>
    <xf numFmtId="49" fontId="26" fillId="0" borderId="10">
      <alignment horizontal="center" wrapText="1"/>
    </xf>
    <xf numFmtId="49" fontId="26" fillId="0" borderId="53">
      <alignment horizontal="center" wrapText="1"/>
    </xf>
    <xf numFmtId="49" fontId="26" fillId="0" borderId="10">
      <alignment horizontal="center"/>
    </xf>
    <xf numFmtId="49" fontId="26" fillId="0" borderId="4"/>
    <xf numFmtId="171" fontId="20" fillId="0" borderId="0" applyFont="0" applyFill="0" applyBorder="0" applyAlignment="0" applyProtection="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 fillId="0" borderId="0"/>
    <xf numFmtId="165" fontId="37" fillId="0" borderId="0">
      <alignment vertical="top" wrapText="1"/>
    </xf>
    <xf numFmtId="164" fontId="9" fillId="0" borderId="0" applyFont="0" applyFill="0" applyBorder="0" applyAlignment="0" applyProtection="0"/>
    <xf numFmtId="0" fontId="2" fillId="0" borderId="0"/>
    <xf numFmtId="0" fontId="2" fillId="0" borderId="0"/>
    <xf numFmtId="0" fontId="20" fillId="0" borderId="0"/>
    <xf numFmtId="0" fontId="1" fillId="0" borderId="0"/>
    <xf numFmtId="0" fontId="49" fillId="0" borderId="0"/>
    <xf numFmtId="0" fontId="51" fillId="0" borderId="0"/>
    <xf numFmtId="0" fontId="58" fillId="0" borderId="12">
      <alignment horizontal="left" wrapText="1" indent="2"/>
    </xf>
    <xf numFmtId="49" fontId="58" fillId="0" borderId="10">
      <alignment horizontal="center" shrinkToFit="1"/>
    </xf>
    <xf numFmtId="0" fontId="58" fillId="0" borderId="14">
      <alignment horizontal="left" wrapText="1" indent="2"/>
    </xf>
    <xf numFmtId="0" fontId="55" fillId="0" borderId="60">
      <alignment horizontal="left" wrapText="1" indent="2"/>
    </xf>
    <xf numFmtId="0" fontId="57" fillId="0" borderId="60">
      <alignment horizontal="left" wrapText="1" indent="2"/>
    </xf>
    <xf numFmtId="49" fontId="58" fillId="0" borderId="1">
      <alignment horizontal="center"/>
    </xf>
    <xf numFmtId="49" fontId="57" fillId="0" borderId="54">
      <alignment horizontal="center"/>
    </xf>
    <xf numFmtId="49" fontId="55" fillId="0" borderId="54">
      <alignment horizontal="center"/>
    </xf>
    <xf numFmtId="0" fontId="50" fillId="6" borderId="0" applyNumberFormat="0" applyBorder="0" applyAlignment="0" applyProtection="0"/>
    <xf numFmtId="0" fontId="50" fillId="7" borderId="0" applyNumberFormat="0" applyBorder="0" applyAlignment="0" applyProtection="0"/>
    <xf numFmtId="0" fontId="50" fillId="8"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9" fillId="4" borderId="55" applyNumberFormat="0" applyAlignment="0" applyProtection="0"/>
    <xf numFmtId="0" fontId="60" fillId="12" borderId="56" applyNumberFormat="0" applyAlignment="0" applyProtection="0"/>
    <xf numFmtId="0" fontId="61" fillId="12" borderId="55" applyNumberFormat="0" applyAlignment="0" applyProtection="0"/>
    <xf numFmtId="0" fontId="62" fillId="0" borderId="61" applyNumberFormat="0" applyFill="0" applyAlignment="0" applyProtection="0"/>
    <xf numFmtId="0" fontId="63" fillId="0" borderId="62" applyNumberFormat="0" applyFill="0" applyAlignment="0" applyProtection="0"/>
    <xf numFmtId="0" fontId="64" fillId="0" borderId="63" applyNumberFormat="0" applyFill="0" applyAlignment="0" applyProtection="0"/>
    <xf numFmtId="0" fontId="64" fillId="0" borderId="0" applyNumberFormat="0" applyFill="0" applyBorder="0" applyAlignment="0" applyProtection="0"/>
    <xf numFmtId="0" fontId="52" fillId="0" borderId="64" applyNumberFormat="0" applyFill="0" applyAlignment="0" applyProtection="0"/>
    <xf numFmtId="0" fontId="53" fillId="13" borderId="58" applyNumberFormat="0" applyAlignment="0" applyProtection="0"/>
    <xf numFmtId="0" fontId="65" fillId="0" borderId="0" applyNumberFormat="0" applyFill="0" applyBorder="0" applyAlignment="0" applyProtection="0"/>
    <xf numFmtId="0" fontId="66" fillId="14" borderId="0" applyNumberFormat="0" applyBorder="0" applyAlignment="0" applyProtection="0"/>
    <xf numFmtId="0" fontId="10" fillId="0" borderId="0"/>
    <xf numFmtId="0" fontId="10" fillId="0" borderId="0"/>
    <xf numFmtId="0" fontId="20" fillId="0" borderId="0"/>
    <xf numFmtId="0" fontId="19" fillId="0" borderId="0"/>
    <xf numFmtId="0" fontId="10" fillId="0" borderId="0"/>
    <xf numFmtId="0" fontId="56" fillId="0" borderId="0"/>
    <xf numFmtId="0" fontId="56" fillId="0" borderId="0"/>
    <xf numFmtId="0" fontId="20" fillId="0" borderId="0" applyNumberFormat="0" applyFont="0" applyFill="0" applyBorder="0" applyAlignment="0" applyProtection="0">
      <alignment vertical="top"/>
    </xf>
    <xf numFmtId="165" fontId="9" fillId="0" borderId="0">
      <alignment vertical="top" wrapText="1"/>
    </xf>
    <xf numFmtId="0" fontId="56" fillId="0" borderId="0" applyNumberFormat="0" applyFont="0" applyFill="0" applyBorder="0" applyAlignment="0" applyProtection="0">
      <alignment vertical="top"/>
    </xf>
    <xf numFmtId="0" fontId="20" fillId="0" borderId="0" applyNumberFormat="0" applyFont="0" applyFill="0" applyBorder="0" applyAlignment="0" applyProtection="0">
      <alignment vertical="top"/>
    </xf>
    <xf numFmtId="0" fontId="56" fillId="0" borderId="0" applyNumberFormat="0" applyFont="0" applyFill="0" applyBorder="0" applyAlignment="0" applyProtection="0">
      <alignment vertical="top"/>
    </xf>
    <xf numFmtId="0" fontId="10" fillId="0" borderId="0"/>
    <xf numFmtId="165" fontId="48" fillId="0" borderId="0">
      <alignment vertical="top" wrapText="1"/>
    </xf>
    <xf numFmtId="0" fontId="67" fillId="15" borderId="0" applyNumberFormat="0" applyBorder="0" applyAlignment="0" applyProtection="0"/>
    <xf numFmtId="0" fontId="68" fillId="0" borderId="0" applyNumberFormat="0" applyFill="0" applyBorder="0" applyAlignment="0" applyProtection="0"/>
    <xf numFmtId="0" fontId="49" fillId="5" borderId="59" applyNumberFormat="0" applyFont="0" applyAlignment="0" applyProtection="0"/>
    <xf numFmtId="0" fontId="69" fillId="0" borderId="57" applyNumberFormat="0" applyFill="0" applyAlignment="0" applyProtection="0"/>
    <xf numFmtId="0" fontId="54" fillId="0" borderId="0" applyNumberFormat="0" applyFill="0" applyBorder="0" applyAlignment="0" applyProtection="0"/>
    <xf numFmtId="170" fontId="20" fillId="0" borderId="0" applyFont="0" applyFill="0" applyBorder="0" applyAlignment="0" applyProtection="0"/>
    <xf numFmtId="0" fontId="20" fillId="0" borderId="0" applyFont="0" applyFill="0" applyBorder="0" applyAlignment="0" applyProtection="0"/>
    <xf numFmtId="0" fontId="56" fillId="0" borderId="0" applyFont="0" applyFill="0" applyBorder="0" applyAlignment="0" applyProtection="0"/>
    <xf numFmtId="166" fontId="20" fillId="0" borderId="0" applyFont="0" applyFill="0" applyBorder="0" applyAlignment="0" applyProtection="0"/>
    <xf numFmtId="0" fontId="70" fillId="16" borderId="0" applyNumberFormat="0" applyBorder="0" applyAlignment="0" applyProtection="0"/>
    <xf numFmtId="0" fontId="55" fillId="0" borderId="60">
      <alignment horizontal="left" wrapText="1" indent="2"/>
    </xf>
    <xf numFmtId="49" fontId="55" fillId="0" borderId="54">
      <alignment horizontal="center"/>
    </xf>
    <xf numFmtId="165" fontId="9" fillId="0" borderId="0">
      <alignment vertical="top" wrapText="1"/>
    </xf>
    <xf numFmtId="0" fontId="20" fillId="0" borderId="0" applyNumberFormat="0" applyFont="0" applyFill="0" applyBorder="0" applyAlignment="0" applyProtection="0">
      <alignment vertical="top"/>
    </xf>
    <xf numFmtId="0" fontId="72" fillId="0" borderId="0"/>
    <xf numFmtId="0" fontId="72" fillId="0" borderId="0"/>
    <xf numFmtId="164" fontId="88" fillId="0" borderId="0" applyFont="0" applyFill="0" applyBorder="0" applyAlignment="0" applyProtection="0"/>
  </cellStyleXfs>
  <cellXfs count="451">
    <xf numFmtId="165" fontId="0" fillId="0" borderId="0" xfId="0">
      <alignment vertical="top" wrapText="1"/>
    </xf>
    <xf numFmtId="0" fontId="7" fillId="0" borderId="1" xfId="0" applyNumberFormat="1" applyFont="1" applyBorder="1" applyAlignment="1">
      <alignment horizontal="left" wrapText="1"/>
    </xf>
    <xf numFmtId="0" fontId="8" fillId="0" borderId="1" xfId="0" applyNumberFormat="1" applyFont="1" applyBorder="1" applyAlignment="1">
      <alignment horizontal="left" wrapText="1"/>
    </xf>
    <xf numFmtId="165" fontId="13" fillId="0" borderId="0" xfId="0" applyFont="1" applyAlignment="1">
      <alignment horizontal="left"/>
    </xf>
    <xf numFmtId="166" fontId="13" fillId="0" borderId="0" xfId="0" applyNumberFormat="1" applyFont="1" applyAlignment="1"/>
    <xf numFmtId="167" fontId="13" fillId="0" borderId="0" xfId="0" applyNumberFormat="1" applyFont="1" applyAlignment="1"/>
    <xf numFmtId="165" fontId="13" fillId="0" borderId="0" xfId="0" applyFont="1" applyAlignment="1"/>
    <xf numFmtId="165" fontId="14" fillId="0" borderId="0" xfId="0" applyFont="1" applyAlignment="1">
      <alignment horizontal="left" wrapText="1"/>
    </xf>
    <xf numFmtId="165" fontId="14" fillId="0" borderId="0" xfId="0" applyFont="1" applyAlignment="1">
      <alignment horizontal="center"/>
    </xf>
    <xf numFmtId="166" fontId="13" fillId="0" borderId="0" xfId="0" applyNumberFormat="1" applyFont="1" applyAlignment="1">
      <alignment horizontal="right"/>
    </xf>
    <xf numFmtId="49" fontId="14" fillId="0" borderId="5" xfId="0" applyNumberFormat="1" applyFont="1" applyBorder="1" applyAlignment="1">
      <alignment horizontal="center"/>
    </xf>
    <xf numFmtId="49" fontId="13" fillId="0" borderId="0" xfId="0" applyNumberFormat="1" applyFont="1" applyAlignment="1"/>
    <xf numFmtId="0" fontId="6" fillId="0" borderId="1" xfId="0" applyNumberFormat="1" applyFont="1" applyBorder="1" applyAlignment="1">
      <alignment horizontal="center" wrapText="1"/>
    </xf>
    <xf numFmtId="49" fontId="8" fillId="0" borderId="1" xfId="0" applyNumberFormat="1" applyFont="1" applyBorder="1" applyAlignment="1">
      <alignment horizontal="left" wrapText="1"/>
    </xf>
    <xf numFmtId="49" fontId="7" fillId="0" borderId="1" xfId="0" applyNumberFormat="1" applyFont="1" applyBorder="1" applyAlignment="1">
      <alignment horizontal="left" wrapText="1"/>
    </xf>
    <xf numFmtId="49" fontId="0" fillId="0" borderId="0" xfId="0" applyNumberFormat="1">
      <alignment vertical="top" wrapText="1"/>
    </xf>
    <xf numFmtId="0" fontId="6" fillId="0" borderId="9" xfId="0" applyNumberFormat="1" applyFont="1" applyBorder="1" applyAlignment="1">
      <alignment horizontal="center" vertical="top" wrapText="1"/>
    </xf>
    <xf numFmtId="169" fontId="16" fillId="0" borderId="5" xfId="0" applyNumberFormat="1" applyFont="1" applyBorder="1" applyAlignment="1">
      <alignment horizontal="center"/>
    </xf>
    <xf numFmtId="165" fontId="15" fillId="0" borderId="0" xfId="0" applyFont="1" applyAlignment="1">
      <alignment horizontal="left" vertical="center" wrapText="1"/>
    </xf>
    <xf numFmtId="166" fontId="15" fillId="0" borderId="0" xfId="0" applyNumberFormat="1" applyFont="1" applyAlignment="1">
      <alignment horizontal="left" vertical="center" wrapText="1"/>
    </xf>
    <xf numFmtId="165" fontId="35" fillId="0" borderId="0" xfId="0" applyFont="1" applyAlignment="1">
      <alignment horizontal="left" vertical="center" wrapText="1"/>
    </xf>
    <xf numFmtId="165" fontId="5" fillId="0" borderId="0" xfId="0" applyFont="1" applyAlignment="1">
      <alignment horizontal="left" vertical="center" wrapText="1"/>
    </xf>
    <xf numFmtId="165" fontId="36" fillId="0" borderId="0" xfId="0" applyFont="1" applyAlignment="1">
      <alignment horizontal="left" vertical="center" wrapText="1"/>
    </xf>
    <xf numFmtId="49" fontId="14" fillId="0" borderId="5" xfId="4" applyNumberFormat="1" applyFont="1" applyBorder="1" applyAlignment="1">
      <alignment horizontal="center"/>
    </xf>
    <xf numFmtId="0" fontId="9" fillId="0" borderId="1" xfId="0" applyNumberFormat="1" applyFont="1" applyBorder="1" applyAlignment="1">
      <alignment horizontal="left" wrapText="1"/>
    </xf>
    <xf numFmtId="166" fontId="14" fillId="0" borderId="5" xfId="4" applyNumberFormat="1" applyFont="1" applyBorder="1" applyAlignment="1">
      <alignment horizontal="center"/>
    </xf>
    <xf numFmtId="49" fontId="14" fillId="0" borderId="5" xfId="4" applyNumberFormat="1" applyFont="1" applyBorder="1" applyAlignment="1">
      <alignment horizontal="left"/>
    </xf>
    <xf numFmtId="49" fontId="13" fillId="0" borderId="5" xfId="4" applyNumberFormat="1" applyFont="1" applyBorder="1" applyAlignment="1">
      <alignment horizontal="left"/>
    </xf>
    <xf numFmtId="49" fontId="6" fillId="0" borderId="1" xfId="0" applyNumberFormat="1" applyFont="1" applyBorder="1" applyAlignment="1">
      <alignment horizontal="left" wrapText="1"/>
    </xf>
    <xf numFmtId="49" fontId="13" fillId="0" borderId="5" xfId="4" applyNumberFormat="1" applyFont="1" applyBorder="1"/>
    <xf numFmtId="166" fontId="13" fillId="0" borderId="5" xfId="4" applyNumberFormat="1" applyFont="1" applyBorder="1" applyAlignment="1">
      <alignment horizontal="center"/>
    </xf>
    <xf numFmtId="1" fontId="13" fillId="0" borderId="5" xfId="4" applyNumberFormat="1" applyFont="1" applyBorder="1" applyAlignment="1">
      <alignment horizontal="left" vertical="top" wrapText="1"/>
    </xf>
    <xf numFmtId="49" fontId="9" fillId="0" borderId="1" xfId="0" applyNumberFormat="1" applyFont="1" applyBorder="1" applyAlignment="1">
      <alignment horizontal="left" wrapText="1"/>
    </xf>
    <xf numFmtId="49" fontId="13" fillId="0" borderId="5" xfId="4" applyNumberFormat="1" applyFont="1" applyBorder="1" applyAlignment="1">
      <alignment horizontal="left" wrapText="1"/>
    </xf>
    <xf numFmtId="168" fontId="13" fillId="0" borderId="5" xfId="4" applyNumberFormat="1" applyFont="1" applyBorder="1" applyAlignment="1">
      <alignment horizontal="center"/>
    </xf>
    <xf numFmtId="0" fontId="13" fillId="0" borderId="5" xfId="4" applyFont="1" applyBorder="1" applyAlignment="1">
      <alignment horizontal="left" vertical="top" wrapText="1"/>
    </xf>
    <xf numFmtId="49" fontId="40" fillId="0" borderId="5" xfId="4" applyNumberFormat="1" applyFont="1" applyBorder="1"/>
    <xf numFmtId="49" fontId="13" fillId="0" borderId="5" xfId="4" applyNumberFormat="1" applyFont="1" applyBorder="1" applyAlignment="1">
      <alignment vertical="center"/>
    </xf>
    <xf numFmtId="166" fontId="13" fillId="0" borderId="5" xfId="4" applyNumberFormat="1" applyFont="1" applyBorder="1" applyAlignment="1">
      <alignment horizontal="center" vertical="center"/>
    </xf>
    <xf numFmtId="0" fontId="22" fillId="0" borderId="5" xfId="4" applyFont="1" applyBorder="1" applyAlignment="1">
      <alignment horizontal="left" vertical="top" wrapText="1"/>
    </xf>
    <xf numFmtId="49" fontId="13" fillId="0" borderId="6" xfId="4" applyNumberFormat="1" applyFont="1" applyBorder="1" applyAlignment="1">
      <alignment horizontal="left"/>
    </xf>
    <xf numFmtId="49" fontId="22" fillId="0" borderId="6" xfId="4" applyNumberFormat="1" applyFont="1" applyBorder="1" applyAlignment="1">
      <alignment horizontal="left"/>
    </xf>
    <xf numFmtId="49" fontId="22" fillId="0" borderId="5" xfId="4" applyNumberFormat="1" applyFont="1" applyBorder="1" applyAlignment="1">
      <alignment horizontal="left"/>
    </xf>
    <xf numFmtId="49" fontId="13" fillId="0" borderId="5" xfId="4" applyNumberFormat="1" applyFont="1" applyBorder="1" applyAlignment="1">
      <alignment horizontal="center"/>
    </xf>
    <xf numFmtId="0" fontId="13" fillId="0" borderId="5" xfId="4" applyFont="1" applyBorder="1" applyAlignment="1">
      <alignment horizontal="left"/>
    </xf>
    <xf numFmtId="4" fontId="13" fillId="0" borderId="5" xfId="4" applyNumberFormat="1" applyFont="1" applyBorder="1" applyAlignment="1">
      <alignment horizontal="center"/>
    </xf>
    <xf numFmtId="1" fontId="38" fillId="0" borderId="5" xfId="4" applyNumberFormat="1" applyFont="1" applyBorder="1" applyAlignment="1">
      <alignment horizontal="left" vertical="top" wrapText="1"/>
    </xf>
    <xf numFmtId="0" fontId="38" fillId="0" borderId="0" xfId="5" applyFont="1" applyAlignment="1">
      <alignment horizontal="left" vertical="top" wrapText="1"/>
    </xf>
    <xf numFmtId="49" fontId="38" fillId="0" borderId="5" xfId="4" applyNumberFormat="1" applyFont="1" applyBorder="1" applyAlignment="1">
      <alignment horizontal="left"/>
    </xf>
    <xf numFmtId="49" fontId="38" fillId="0" borderId="5" xfId="4" applyNumberFormat="1" applyFont="1" applyBorder="1"/>
    <xf numFmtId="0" fontId="38" fillId="0" borderId="5" xfId="4" applyFont="1" applyBorder="1" applyAlignment="1">
      <alignment horizontal="left" vertical="top" wrapText="1"/>
    </xf>
    <xf numFmtId="166" fontId="38" fillId="0" borderId="5" xfId="4" applyNumberFormat="1" applyFont="1" applyBorder="1" applyAlignment="1">
      <alignment horizontal="center"/>
    </xf>
    <xf numFmtId="1" fontId="42" fillId="0" borderId="5" xfId="4" applyNumberFormat="1" applyFont="1" applyBorder="1" applyAlignment="1">
      <alignment horizontal="left" vertical="top" wrapText="1"/>
    </xf>
    <xf numFmtId="49" fontId="38" fillId="0" borderId="5" xfId="3" applyNumberFormat="1" applyFont="1" applyBorder="1" applyAlignment="1">
      <alignment vertical="center" wrapText="1"/>
    </xf>
    <xf numFmtId="0" fontId="42" fillId="0" borderId="5" xfId="224" applyFont="1" applyBorder="1" applyAlignment="1">
      <alignment horizontal="left" vertical="top" wrapText="1"/>
    </xf>
    <xf numFmtId="0" fontId="42" fillId="0" borderId="5" xfId="5" applyFont="1" applyBorder="1" applyAlignment="1">
      <alignment horizontal="left" vertical="top" wrapText="1"/>
    </xf>
    <xf numFmtId="0" fontId="45" fillId="0" borderId="5" xfId="0" applyNumberFormat="1" applyFont="1" applyBorder="1" applyAlignment="1">
      <alignment horizontal="left" wrapText="1"/>
    </xf>
    <xf numFmtId="0" fontId="46" fillId="0" borderId="5" xfId="0" applyNumberFormat="1" applyFont="1" applyBorder="1" applyAlignment="1">
      <alignment horizontal="left" wrapText="1"/>
    </xf>
    <xf numFmtId="166" fontId="45" fillId="0" borderId="5" xfId="0" applyNumberFormat="1" applyFont="1" applyBorder="1" applyAlignment="1">
      <alignment horizontal="right" wrapText="1"/>
    </xf>
    <xf numFmtId="49" fontId="46" fillId="0" borderId="5" xfId="0" applyNumberFormat="1" applyFont="1" applyBorder="1" applyAlignment="1"/>
    <xf numFmtId="49" fontId="46" fillId="0" borderId="5" xfId="196" applyNumberFormat="1" applyFont="1" applyBorder="1" applyAlignment="1">
      <alignment horizontal="left" wrapText="1"/>
    </xf>
    <xf numFmtId="166" fontId="46" fillId="0" borderId="5" xfId="0" applyNumberFormat="1" applyFont="1" applyBorder="1" applyAlignment="1">
      <alignment horizontal="right" wrapText="1"/>
    </xf>
    <xf numFmtId="49" fontId="46" fillId="0" borderId="5" xfId="198" applyNumberFormat="1" applyFont="1" applyBorder="1" applyAlignment="1">
      <alignment horizontal="left" wrapText="1"/>
    </xf>
    <xf numFmtId="49" fontId="47" fillId="0" borderId="5" xfId="197" applyNumberFormat="1" applyFont="1" applyBorder="1"/>
    <xf numFmtId="49" fontId="46" fillId="0" borderId="5" xfId="200" applyNumberFormat="1" applyFont="1" applyBorder="1" applyAlignment="1">
      <alignment horizontal="left" wrapText="1"/>
    </xf>
    <xf numFmtId="49" fontId="46" fillId="0" borderId="5" xfId="204" applyNumberFormat="1" applyFont="1" applyBorder="1" applyAlignment="1">
      <alignment horizontal="left" wrapText="1"/>
    </xf>
    <xf numFmtId="49" fontId="46" fillId="0" borderId="5" xfId="206" applyNumberFormat="1" applyFont="1" applyBorder="1" applyAlignment="1">
      <alignment horizontal="left" wrapText="1"/>
    </xf>
    <xf numFmtId="49" fontId="46" fillId="0" borderId="5" xfId="210" applyNumberFormat="1" applyFont="1" applyBorder="1" applyAlignment="1">
      <alignment horizontal="left" wrapText="1"/>
    </xf>
    <xf numFmtId="49" fontId="46" fillId="0" borderId="5" xfId="212" applyNumberFormat="1" applyFont="1" applyBorder="1" applyAlignment="1">
      <alignment horizontal="left" wrapText="1"/>
    </xf>
    <xf numFmtId="49" fontId="46" fillId="0" borderId="5" xfId="214" applyNumberFormat="1" applyFont="1" applyBorder="1" applyAlignment="1">
      <alignment horizontal="left" wrapText="1"/>
    </xf>
    <xf numFmtId="49" fontId="46" fillId="0" borderId="5" xfId="216" applyNumberFormat="1" applyFont="1" applyBorder="1" applyAlignment="1">
      <alignment horizontal="left" wrapText="1"/>
    </xf>
    <xf numFmtId="49" fontId="46" fillId="0" borderId="5" xfId="218" applyNumberFormat="1" applyFont="1" applyBorder="1" applyAlignment="1">
      <alignment horizontal="left" wrapText="1"/>
    </xf>
    <xf numFmtId="49" fontId="45" fillId="0" borderId="5" xfId="218" applyNumberFormat="1" applyFont="1" applyBorder="1" applyAlignment="1">
      <alignment horizontal="left" wrapText="1"/>
    </xf>
    <xf numFmtId="49" fontId="46" fillId="0" borderId="5" xfId="226" applyNumberFormat="1" applyFont="1" applyBorder="1" applyAlignment="1">
      <alignment horizontal="left" wrapText="1"/>
    </xf>
    <xf numFmtId="49" fontId="46" fillId="0" borderId="5" xfId="229" applyNumberFormat="1" applyFont="1" applyBorder="1" applyAlignment="1">
      <alignment horizontal="left" wrapText="1"/>
    </xf>
    <xf numFmtId="49" fontId="47" fillId="0" borderId="5" xfId="228" applyNumberFormat="1" applyFont="1" applyBorder="1"/>
    <xf numFmtId="49" fontId="46" fillId="0" borderId="5" xfId="233" applyNumberFormat="1" applyFont="1" applyBorder="1" applyAlignment="1">
      <alignment horizontal="left" wrapText="1"/>
    </xf>
    <xf numFmtId="49" fontId="46" fillId="0" borderId="5" xfId="236" applyNumberFormat="1" applyFont="1" applyBorder="1" applyAlignment="1">
      <alignment horizontal="left" wrapText="1"/>
    </xf>
    <xf numFmtId="49" fontId="46" fillId="0" borderId="5" xfId="241" applyNumberFormat="1" applyFont="1" applyBorder="1" applyAlignment="1">
      <alignment horizontal="left" wrapText="1"/>
    </xf>
    <xf numFmtId="49" fontId="46" fillId="0" borderId="5" xfId="243" applyNumberFormat="1" applyFont="1" applyBorder="1" applyAlignment="1">
      <alignment horizontal="left" wrapText="1"/>
    </xf>
    <xf numFmtId="49" fontId="46" fillId="0" borderId="5" xfId="245" applyNumberFormat="1" applyFont="1" applyBorder="1" applyAlignment="1">
      <alignment horizontal="left" wrapText="1"/>
    </xf>
    <xf numFmtId="49" fontId="46" fillId="0" borderId="5" xfId="249" applyNumberFormat="1" applyFont="1" applyBorder="1" applyAlignment="1">
      <alignment horizontal="left" wrapText="1"/>
    </xf>
    <xf numFmtId="49" fontId="47" fillId="0" borderId="5" xfId="248" applyNumberFormat="1" applyFont="1" applyBorder="1"/>
    <xf numFmtId="2" fontId="46" fillId="0" borderId="5" xfId="0" applyNumberFormat="1" applyFont="1" applyBorder="1" applyAlignment="1">
      <alignment horizontal="right" wrapText="1"/>
    </xf>
    <xf numFmtId="49" fontId="46" fillId="0" borderId="5" xfId="254" applyNumberFormat="1" applyFont="1" applyBorder="1" applyAlignment="1">
      <alignment horizontal="left" wrapText="1"/>
    </xf>
    <xf numFmtId="49" fontId="46" fillId="0" borderId="5" xfId="262" applyNumberFormat="1" applyFont="1" applyBorder="1" applyAlignment="1">
      <alignment horizontal="left" wrapText="1"/>
    </xf>
    <xf numFmtId="49" fontId="46" fillId="0" borderId="5" xfId="264" applyNumberFormat="1" applyFont="1" applyBorder="1" applyAlignment="1">
      <alignment horizontal="left" wrapText="1"/>
    </xf>
    <xf numFmtId="49" fontId="47" fillId="0" borderId="5" xfId="263" applyNumberFormat="1" applyFont="1" applyBorder="1"/>
    <xf numFmtId="49" fontId="46" fillId="0" borderId="5" xfId="266" applyNumberFormat="1" applyFont="1" applyBorder="1" applyAlignment="1">
      <alignment horizontal="left" wrapText="1"/>
    </xf>
    <xf numFmtId="49" fontId="46" fillId="0" borderId="5" xfId="267" applyNumberFormat="1" applyFont="1" applyBorder="1" applyAlignment="1">
      <alignment horizontal="left" wrapText="1"/>
    </xf>
    <xf numFmtId="49" fontId="46" fillId="0" borderId="5" xfId="271" applyNumberFormat="1" applyFont="1" applyBorder="1" applyAlignment="1">
      <alignment horizontal="left" wrapText="1"/>
    </xf>
    <xf numFmtId="49" fontId="46" fillId="0" borderId="1" xfId="0" applyNumberFormat="1" applyFont="1" applyBorder="1" applyAlignment="1">
      <alignment horizontal="left" wrapText="1"/>
    </xf>
    <xf numFmtId="49" fontId="46" fillId="0" borderId="5" xfId="275" applyNumberFormat="1" applyFont="1" applyBorder="1" applyAlignment="1">
      <alignment horizontal="left" wrapText="1"/>
    </xf>
    <xf numFmtId="49" fontId="46" fillId="0" borderId="5" xfId="281" applyNumberFormat="1" applyFont="1" applyBorder="1" applyAlignment="1">
      <alignment horizontal="left" wrapText="1"/>
    </xf>
    <xf numFmtId="49" fontId="47" fillId="0" borderId="5" xfId="280" applyNumberFormat="1" applyFont="1" applyBorder="1"/>
    <xf numFmtId="168" fontId="46" fillId="0" borderId="5" xfId="0" applyNumberFormat="1" applyFont="1" applyBorder="1" applyAlignment="1">
      <alignment horizontal="right" wrapText="1"/>
    </xf>
    <xf numFmtId="49" fontId="46" fillId="0" borderId="5" xfId="285" applyNumberFormat="1" applyFont="1" applyBorder="1" applyAlignment="1">
      <alignment horizontal="left" wrapText="1"/>
    </xf>
    <xf numFmtId="49" fontId="46" fillId="0" borderId="5" xfId="287" applyNumberFormat="1" applyFont="1" applyBorder="1" applyAlignment="1">
      <alignment horizontal="left" wrapText="1"/>
    </xf>
    <xf numFmtId="49" fontId="46" fillId="0" borderId="5" xfId="289" applyNumberFormat="1" applyFont="1" applyBorder="1" applyAlignment="1">
      <alignment horizontal="left" wrapText="1"/>
    </xf>
    <xf numFmtId="1" fontId="47" fillId="0" borderId="5" xfId="4" applyNumberFormat="1" applyFont="1" applyBorder="1" applyAlignment="1">
      <alignment horizontal="left" vertical="top" wrapText="1"/>
    </xf>
    <xf numFmtId="49" fontId="46" fillId="0" borderId="5" xfId="292" applyNumberFormat="1" applyFont="1" applyBorder="1" applyAlignment="1">
      <alignment horizontal="left" wrapText="1"/>
    </xf>
    <xf numFmtId="49" fontId="47" fillId="0" borderId="5" xfId="290" applyNumberFormat="1" applyFont="1" applyBorder="1"/>
    <xf numFmtId="49" fontId="46" fillId="0" borderId="5" xfId="296" applyNumberFormat="1" applyFont="1" applyBorder="1" applyAlignment="1"/>
    <xf numFmtId="168" fontId="46" fillId="0" borderId="5" xfId="296" applyNumberFormat="1" applyFont="1" applyBorder="1" applyAlignment="1">
      <alignment horizontal="right" wrapText="1"/>
    </xf>
    <xf numFmtId="49" fontId="46" fillId="0" borderId="5" xfId="294" applyNumberFormat="1" applyFont="1" applyBorder="1" applyAlignment="1">
      <alignment horizontal="left" wrapText="1"/>
    </xf>
    <xf numFmtId="49" fontId="47" fillId="0" borderId="5" xfId="293" applyNumberFormat="1" applyFont="1" applyBorder="1"/>
    <xf numFmtId="49" fontId="47" fillId="0" borderId="5" xfId="290" applyNumberFormat="1" applyFont="1" applyBorder="1" applyAlignment="1">
      <alignment horizontal="left"/>
    </xf>
    <xf numFmtId="49" fontId="47" fillId="0" borderId="5" xfId="290" applyNumberFormat="1" applyFont="1" applyBorder="1" applyAlignment="1">
      <alignment horizontal="center"/>
    </xf>
    <xf numFmtId="166" fontId="38" fillId="0" borderId="7" xfId="4" applyNumberFormat="1" applyFont="1" applyBorder="1" applyAlignment="1">
      <alignment horizontal="center"/>
    </xf>
    <xf numFmtId="49" fontId="47" fillId="0" borderId="5" xfId="4" applyNumberFormat="1" applyFont="1" applyBorder="1"/>
    <xf numFmtId="49" fontId="46" fillId="0" borderId="5" xfId="238" applyNumberFormat="1" applyFont="1" applyBorder="1" applyAlignment="1">
      <alignment horizontal="left" wrapText="1"/>
    </xf>
    <xf numFmtId="49" fontId="47" fillId="0" borderId="5" xfId="237" applyNumberFormat="1" applyFont="1" applyBorder="1"/>
    <xf numFmtId="49" fontId="47" fillId="0" borderId="5" xfId="274" applyNumberFormat="1" applyFont="1" applyBorder="1"/>
    <xf numFmtId="49" fontId="46" fillId="0" borderId="5" xfId="222" applyNumberFormat="1" applyFont="1" applyBorder="1" applyAlignment="1">
      <alignment horizontal="left" wrapText="1"/>
    </xf>
    <xf numFmtId="165" fontId="9" fillId="0" borderId="0" xfId="0" applyFont="1">
      <alignment vertical="top" wrapText="1"/>
    </xf>
    <xf numFmtId="49" fontId="39" fillId="0" borderId="5" xfId="4" applyNumberFormat="1" applyFont="1" applyBorder="1" applyAlignment="1">
      <alignment horizontal="center"/>
    </xf>
    <xf numFmtId="166" fontId="39" fillId="0" borderId="5" xfId="4" applyNumberFormat="1" applyFont="1" applyBorder="1" applyAlignment="1">
      <alignment horizontal="center"/>
    </xf>
    <xf numFmtId="1" fontId="39" fillId="0" borderId="5" xfId="4" applyNumberFormat="1" applyFont="1" applyBorder="1" applyAlignment="1">
      <alignment horizontal="left" vertical="top" wrapText="1"/>
    </xf>
    <xf numFmtId="49" fontId="39" fillId="0" borderId="5" xfId="4" applyNumberFormat="1" applyFont="1" applyBorder="1" applyAlignment="1">
      <alignment horizontal="left"/>
    </xf>
    <xf numFmtId="49" fontId="8" fillId="0" borderId="5" xfId="3" applyNumberFormat="1" applyFont="1" applyBorder="1" applyAlignment="1">
      <alignment horizontal="left" vertical="top" wrapText="1"/>
    </xf>
    <xf numFmtId="49" fontId="42" fillId="0" borderId="5" xfId="4" applyNumberFormat="1" applyFont="1" applyBorder="1" applyAlignment="1">
      <alignment horizontal="left"/>
    </xf>
    <xf numFmtId="0" fontId="42" fillId="0" borderId="5" xfId="4" applyFont="1" applyBorder="1" applyAlignment="1">
      <alignment horizontal="left" vertical="top" wrapText="1"/>
    </xf>
    <xf numFmtId="2" fontId="8" fillId="0" borderId="5" xfId="3" applyNumberFormat="1" applyFont="1" applyBorder="1" applyAlignment="1">
      <alignment horizontal="left" vertical="top" wrapText="1"/>
    </xf>
    <xf numFmtId="49" fontId="38" fillId="0" borderId="5" xfId="4" applyNumberFormat="1" applyFont="1" applyBorder="1" applyAlignment="1">
      <alignment horizontal="left" wrapText="1"/>
    </xf>
    <xf numFmtId="168" fontId="38" fillId="0" borderId="5" xfId="4" applyNumberFormat="1" applyFont="1" applyBorder="1" applyAlignment="1">
      <alignment horizontal="center"/>
    </xf>
    <xf numFmtId="49" fontId="34" fillId="0" borderId="5" xfId="4" applyNumberFormat="1" applyFont="1" applyBorder="1" applyAlignment="1">
      <alignment horizontal="center"/>
    </xf>
    <xf numFmtId="49" fontId="43" fillId="0" borderId="5" xfId="4" applyNumberFormat="1" applyFont="1" applyBorder="1"/>
    <xf numFmtId="0" fontId="8" fillId="0" borderId="5" xfId="4" applyFont="1" applyBorder="1" applyAlignment="1">
      <alignment horizontal="left" vertical="top" wrapText="1"/>
    </xf>
    <xf numFmtId="2" fontId="38" fillId="0" borderId="5" xfId="3" applyNumberFormat="1" applyFont="1" applyBorder="1" applyAlignment="1">
      <alignment horizontal="left" vertical="top" wrapText="1"/>
    </xf>
    <xf numFmtId="49" fontId="38" fillId="0" borderId="5" xfId="4" applyNumberFormat="1" applyFont="1" applyBorder="1" applyAlignment="1">
      <alignment horizontal="left" vertical="center"/>
    </xf>
    <xf numFmtId="49" fontId="38" fillId="0" borderId="5" xfId="4" applyNumberFormat="1" applyFont="1" applyBorder="1" applyAlignment="1">
      <alignment vertical="center"/>
    </xf>
    <xf numFmtId="166" fontId="38" fillId="0" borderId="5" xfId="4" applyNumberFormat="1" applyFont="1" applyBorder="1" applyAlignment="1">
      <alignment horizontal="center" vertical="center"/>
    </xf>
    <xf numFmtId="0" fontId="39" fillId="0" borderId="5" xfId="4" applyFont="1" applyBorder="1" applyAlignment="1">
      <alignment horizontal="left" vertical="top" wrapText="1"/>
    </xf>
    <xf numFmtId="0" fontId="42" fillId="0" borderId="0" xfId="5" applyFont="1" applyAlignment="1">
      <alignment horizontal="left" vertical="top" wrapText="1"/>
    </xf>
    <xf numFmtId="0" fontId="38" fillId="0" borderId="5" xfId="4" applyFont="1" applyBorder="1" applyAlignment="1">
      <alignment horizontal="left"/>
    </xf>
    <xf numFmtId="1" fontId="8" fillId="0" borderId="5" xfId="4" applyNumberFormat="1" applyFont="1" applyBorder="1" applyAlignment="1">
      <alignment horizontal="left" vertical="top" wrapText="1"/>
    </xf>
    <xf numFmtId="0" fontId="44" fillId="0" borderId="5" xfId="4" applyFont="1" applyBorder="1" applyAlignment="1">
      <alignment horizontal="left" vertical="top" wrapText="1"/>
    </xf>
    <xf numFmtId="1" fontId="47" fillId="0" borderId="5" xfId="194" applyNumberFormat="1" applyFont="1" applyBorder="1" applyAlignment="1">
      <alignment horizontal="left" vertical="top" wrapText="1"/>
    </xf>
    <xf numFmtId="49" fontId="47" fillId="0" borderId="5" xfId="195" applyNumberFormat="1" applyFont="1" applyBorder="1"/>
    <xf numFmtId="49" fontId="47" fillId="0" borderId="5" xfId="197" applyNumberFormat="1" applyFont="1" applyBorder="1" applyAlignment="1">
      <alignment horizontal="left"/>
    </xf>
    <xf numFmtId="49" fontId="47" fillId="0" borderId="5" xfId="199" applyNumberFormat="1" applyFont="1" applyBorder="1"/>
    <xf numFmtId="49" fontId="47" fillId="0" borderId="5" xfId="203" applyNumberFormat="1" applyFont="1" applyBorder="1"/>
    <xf numFmtId="49" fontId="47" fillId="0" borderId="5" xfId="203" applyNumberFormat="1" applyFont="1" applyBorder="1" applyAlignment="1">
      <alignment horizontal="left"/>
    </xf>
    <xf numFmtId="49" fontId="47" fillId="0" borderId="5" xfId="205" applyNumberFormat="1" applyFont="1" applyBorder="1"/>
    <xf numFmtId="49" fontId="47" fillId="0" borderId="5" xfId="205" applyNumberFormat="1" applyFont="1" applyBorder="1" applyAlignment="1">
      <alignment horizontal="left"/>
    </xf>
    <xf numFmtId="49" fontId="47" fillId="0" borderId="5" xfId="209" applyNumberFormat="1" applyFont="1" applyBorder="1"/>
    <xf numFmtId="49" fontId="47" fillId="0" borderId="5" xfId="211" applyNumberFormat="1" applyFont="1" applyBorder="1"/>
    <xf numFmtId="49" fontId="47" fillId="0" borderId="5" xfId="213" applyNumberFormat="1" applyFont="1" applyBorder="1"/>
    <xf numFmtId="49" fontId="47" fillId="0" borderId="5" xfId="215" applyNumberFormat="1" applyFont="1" applyBorder="1"/>
    <xf numFmtId="49" fontId="47" fillId="0" borderId="5" xfId="217" applyNumberFormat="1" applyFont="1" applyBorder="1"/>
    <xf numFmtId="49" fontId="47" fillId="0" borderId="5" xfId="221" applyNumberFormat="1" applyFont="1" applyBorder="1"/>
    <xf numFmtId="49" fontId="47" fillId="0" borderId="5" xfId="225" applyNumberFormat="1" applyFont="1" applyBorder="1"/>
    <xf numFmtId="49" fontId="47" fillId="0" borderId="5" xfId="232" applyNumberFormat="1" applyFont="1" applyBorder="1"/>
    <xf numFmtId="49" fontId="47" fillId="0" borderId="5" xfId="235" applyNumberFormat="1" applyFont="1" applyBorder="1"/>
    <xf numFmtId="49" fontId="47" fillId="0" borderId="5" xfId="240" applyNumberFormat="1" applyFont="1" applyBorder="1"/>
    <xf numFmtId="49" fontId="47" fillId="0" borderId="5" xfId="242" applyNumberFormat="1" applyFont="1" applyBorder="1"/>
    <xf numFmtId="49" fontId="47" fillId="0" borderId="5" xfId="244" applyNumberFormat="1" applyFont="1" applyBorder="1"/>
    <xf numFmtId="49" fontId="47" fillId="0" borderId="5" xfId="248" applyNumberFormat="1" applyFont="1" applyBorder="1" applyAlignment="1">
      <alignment horizontal="left"/>
    </xf>
    <xf numFmtId="49" fontId="47" fillId="0" borderId="5" xfId="253" applyNumberFormat="1" applyFont="1" applyBorder="1"/>
    <xf numFmtId="49" fontId="47" fillId="0" borderId="5" xfId="255" applyNumberFormat="1" applyFont="1" applyBorder="1"/>
    <xf numFmtId="49" fontId="47" fillId="0" borderId="5" xfId="257" applyNumberFormat="1" applyFont="1" applyBorder="1"/>
    <xf numFmtId="49" fontId="47" fillId="0" borderId="5" xfId="259" applyNumberFormat="1" applyFont="1" applyBorder="1"/>
    <xf numFmtId="49" fontId="47" fillId="0" borderId="5" xfId="261" applyNumberFormat="1" applyFont="1" applyBorder="1"/>
    <xf numFmtId="49" fontId="47" fillId="0" borderId="5" xfId="261" applyNumberFormat="1" applyFont="1" applyBorder="1" applyAlignment="1">
      <alignment vertical="center"/>
    </xf>
    <xf numFmtId="49" fontId="47" fillId="0" borderId="5" xfId="265" applyNumberFormat="1" applyFont="1" applyBorder="1"/>
    <xf numFmtId="49" fontId="47" fillId="0" borderId="5" xfId="268" applyNumberFormat="1" applyFont="1" applyBorder="1"/>
    <xf numFmtId="49" fontId="47" fillId="0" borderId="5" xfId="270" applyNumberFormat="1" applyFont="1" applyBorder="1"/>
    <xf numFmtId="49" fontId="47" fillId="0" borderId="5" xfId="284" applyNumberFormat="1" applyFont="1" applyBorder="1" applyAlignment="1">
      <alignment horizontal="left"/>
    </xf>
    <xf numFmtId="49" fontId="47" fillId="0" borderId="5" xfId="286" applyNumberFormat="1" applyFont="1" applyBorder="1"/>
    <xf numFmtId="49" fontId="47" fillId="0" borderId="5" xfId="288" applyNumberFormat="1" applyFont="1" applyBorder="1"/>
    <xf numFmtId="0" fontId="9" fillId="0" borderId="0" xfId="0" applyNumberFormat="1" applyFont="1" applyAlignment="1">
      <alignment horizontal="right" vertical="top" wrapText="1"/>
    </xf>
    <xf numFmtId="1" fontId="14" fillId="0" borderId="5" xfId="0" applyNumberFormat="1" applyFont="1" applyBorder="1" applyAlignment="1">
      <alignment horizontal="left" vertical="top" wrapText="1"/>
    </xf>
    <xf numFmtId="1" fontId="13" fillId="0" borderId="5" xfId="0" applyNumberFormat="1" applyFont="1" applyBorder="1" applyAlignment="1">
      <alignment horizontal="left" vertical="top" wrapText="1"/>
    </xf>
    <xf numFmtId="1" fontId="22" fillId="0" borderId="5" xfId="0" applyNumberFormat="1" applyFont="1" applyBorder="1" applyAlignment="1">
      <alignment horizontal="left" vertical="top" wrapText="1"/>
    </xf>
    <xf numFmtId="1" fontId="38" fillId="0" borderId="5" xfId="0" applyNumberFormat="1" applyFont="1" applyBorder="1" applyAlignment="1">
      <alignment horizontal="left" vertical="top" wrapText="1"/>
    </xf>
    <xf numFmtId="49" fontId="9" fillId="0" borderId="5" xfId="0" applyNumberFormat="1" applyFont="1" applyBorder="1" applyAlignment="1">
      <alignment horizontal="left" vertical="top" wrapText="1"/>
    </xf>
    <xf numFmtId="0" fontId="13" fillId="0" borderId="0" xfId="0" applyNumberFormat="1" applyFont="1" applyAlignment="1">
      <alignment horizontal="left" vertical="top" wrapText="1"/>
    </xf>
    <xf numFmtId="0" fontId="13" fillId="0" borderId="5" xfId="0" applyNumberFormat="1" applyFont="1" applyBorder="1" applyAlignment="1">
      <alignment horizontal="left" vertical="top" wrapText="1"/>
    </xf>
    <xf numFmtId="2" fontId="9" fillId="0" borderId="5" xfId="0" applyNumberFormat="1" applyFont="1" applyBorder="1" applyAlignment="1">
      <alignment horizontal="left" vertical="top" wrapText="1"/>
    </xf>
    <xf numFmtId="0" fontId="9" fillId="0" borderId="5" xfId="0" applyNumberFormat="1" applyFont="1" applyBorder="1" applyAlignment="1">
      <alignment horizontal="left" vertical="top" wrapText="1"/>
    </xf>
    <xf numFmtId="2" fontId="13" fillId="0" borderId="5" xfId="0" applyNumberFormat="1" applyFont="1" applyBorder="1" applyAlignment="1">
      <alignment horizontal="left" vertical="top" wrapText="1"/>
    </xf>
    <xf numFmtId="0" fontId="22" fillId="0" borderId="5" xfId="0" applyNumberFormat="1" applyFont="1" applyBorder="1" applyAlignment="1">
      <alignment horizontal="left" vertical="top" wrapText="1"/>
    </xf>
    <xf numFmtId="49" fontId="13" fillId="0" borderId="5" xfId="0" applyNumberFormat="1" applyFont="1" applyBorder="1" applyAlignment="1">
      <alignment horizontal="left" vertical="top" wrapText="1"/>
    </xf>
    <xf numFmtId="1" fontId="42" fillId="0" borderId="5" xfId="0" applyNumberFormat="1" applyFont="1" applyBorder="1" applyAlignment="1">
      <alignment horizontal="left" vertical="top" wrapText="1"/>
    </xf>
    <xf numFmtId="0" fontId="14" fillId="0" borderId="5" xfId="0" applyNumberFormat="1" applyFont="1" applyBorder="1" applyAlignment="1">
      <alignment horizontal="left" vertical="top" wrapText="1"/>
    </xf>
    <xf numFmtId="0" fontId="22" fillId="0" borderId="0" xfId="0" applyNumberFormat="1" applyFont="1" applyAlignment="1">
      <alignment horizontal="left" vertical="top" wrapText="1"/>
    </xf>
    <xf numFmtId="1" fontId="9" fillId="0" borderId="5" xfId="0" applyNumberFormat="1" applyFont="1" applyBorder="1" applyAlignment="1">
      <alignment horizontal="left" vertical="top" wrapText="1"/>
    </xf>
    <xf numFmtId="0" fontId="41" fillId="0" borderId="5" xfId="0" applyNumberFormat="1" applyFont="1" applyBorder="1" applyAlignment="1">
      <alignment horizontal="left" vertical="top" wrapText="1"/>
    </xf>
    <xf numFmtId="49" fontId="13" fillId="0" borderId="0" xfId="0" applyNumberFormat="1" applyFont="1" applyAlignment="1">
      <alignment vertical="center" wrapText="1"/>
    </xf>
    <xf numFmtId="166" fontId="8" fillId="0" borderId="5" xfId="0" applyNumberFormat="1" applyFont="1" applyBorder="1" applyAlignment="1">
      <alignment horizontal="right" wrapText="1"/>
    </xf>
    <xf numFmtId="49" fontId="0" fillId="0" borderId="5" xfId="0" applyNumberFormat="1" applyBorder="1" applyAlignment="1"/>
    <xf numFmtId="49" fontId="8" fillId="0" borderId="5" xfId="218" applyNumberFormat="1" applyFont="1" applyBorder="1" applyAlignment="1">
      <alignment horizontal="left" wrapText="1"/>
    </xf>
    <xf numFmtId="2" fontId="21" fillId="0" borderId="5" xfId="3" applyNumberFormat="1" applyFont="1" applyBorder="1" applyAlignment="1">
      <alignment horizontal="left" vertical="top" wrapText="1"/>
    </xf>
    <xf numFmtId="0" fontId="7" fillId="0" borderId="5" xfId="0" applyNumberFormat="1" applyFont="1" applyBorder="1" applyAlignment="1">
      <alignment horizontal="left" wrapText="1"/>
    </xf>
    <xf numFmtId="0" fontId="8" fillId="0" borderId="5" xfId="0" applyNumberFormat="1" applyFont="1" applyBorder="1" applyAlignment="1">
      <alignment horizontal="left" wrapText="1"/>
    </xf>
    <xf numFmtId="49" fontId="8" fillId="0" borderId="5" xfId="0" applyNumberFormat="1" applyFont="1" applyBorder="1" applyAlignment="1">
      <alignment horizontal="left" wrapText="1"/>
    </xf>
    <xf numFmtId="166" fontId="7" fillId="0" borderId="9" xfId="0" applyNumberFormat="1" applyFont="1" applyBorder="1" applyAlignment="1">
      <alignment horizontal="right" wrapText="1"/>
    </xf>
    <xf numFmtId="0" fontId="7" fillId="0" borderId="9" xfId="0" applyNumberFormat="1" applyFont="1" applyBorder="1" applyAlignment="1">
      <alignment horizontal="left" wrapText="1"/>
    </xf>
    <xf numFmtId="168" fontId="13" fillId="0" borderId="5" xfId="0" applyNumberFormat="1" applyFont="1" applyBorder="1" applyAlignment="1"/>
    <xf numFmtId="165" fontId="13" fillId="0" borderId="5" xfId="0" applyFont="1" applyBorder="1" applyAlignment="1"/>
    <xf numFmtId="0" fontId="16" fillId="0" borderId="5" xfId="0" applyNumberFormat="1" applyFont="1" applyBorder="1" applyAlignment="1">
      <alignment horizontal="left" vertical="center"/>
    </xf>
    <xf numFmtId="166" fontId="36" fillId="0" borderId="0" xfId="0" applyNumberFormat="1" applyFont="1" applyAlignment="1">
      <alignment horizontal="left" vertical="center" wrapText="1"/>
    </xf>
    <xf numFmtId="0" fontId="13" fillId="0" borderId="0" xfId="357" applyFont="1"/>
    <xf numFmtId="0" fontId="13" fillId="0" borderId="0" xfId="357" applyFont="1" applyAlignment="1">
      <alignment horizontal="left"/>
    </xf>
    <xf numFmtId="168" fontId="73" fillId="0" borderId="5" xfId="357" applyNumberFormat="1" applyFont="1" applyBorder="1" applyAlignment="1">
      <alignment horizontal="center"/>
    </xf>
    <xf numFmtId="166" fontId="73" fillId="0" borderId="5" xfId="357" applyNumberFormat="1" applyFont="1" applyBorder="1" applyAlignment="1">
      <alignment horizontal="center"/>
    </xf>
    <xf numFmtId="0" fontId="74" fillId="0" borderId="66" xfId="357" applyFont="1" applyBorder="1" applyAlignment="1">
      <alignment horizontal="left" wrapText="1"/>
    </xf>
    <xf numFmtId="49" fontId="75" fillId="0" borderId="68" xfId="357" applyNumberFormat="1" applyFont="1" applyBorder="1" applyAlignment="1">
      <alignment horizontal="center" vertical="justify"/>
    </xf>
    <xf numFmtId="0" fontId="73" fillId="0" borderId="0" xfId="357" applyFont="1"/>
    <xf numFmtId="0" fontId="73" fillId="0" borderId="0" xfId="357" applyFont="1" applyAlignment="1">
      <alignment horizontal="left"/>
    </xf>
    <xf numFmtId="49" fontId="74" fillId="0" borderId="69" xfId="357" applyNumberFormat="1" applyFont="1" applyBorder="1" applyAlignment="1">
      <alignment horizontal="left" wrapText="1"/>
    </xf>
    <xf numFmtId="49" fontId="74" fillId="0" borderId="68" xfId="357" applyNumberFormat="1" applyFont="1" applyBorder="1" applyAlignment="1">
      <alignment horizontal="center" vertical="center"/>
    </xf>
    <xf numFmtId="0" fontId="74" fillId="0" borderId="67" xfId="357" applyFont="1" applyBorder="1" applyAlignment="1">
      <alignment horizontal="left" vertical="top" wrapText="1"/>
    </xf>
    <xf numFmtId="49" fontId="74" fillId="0" borderId="5" xfId="357" applyNumberFormat="1" applyFont="1" applyBorder="1" applyAlignment="1">
      <alignment horizontal="center" vertical="center"/>
    </xf>
    <xf numFmtId="0" fontId="74" fillId="0" borderId="70" xfId="357" applyFont="1" applyBorder="1" applyAlignment="1">
      <alignment horizontal="left" vertical="top" wrapText="1"/>
    </xf>
    <xf numFmtId="49" fontId="74" fillId="0" borderId="71" xfId="357" applyNumberFormat="1" applyFont="1" applyBorder="1" applyAlignment="1">
      <alignment horizontal="center" vertical="center"/>
    </xf>
    <xf numFmtId="0" fontId="76" fillId="0" borderId="0" xfId="357" applyFont="1"/>
    <xf numFmtId="0" fontId="76" fillId="0" borderId="0" xfId="357" applyFont="1" applyAlignment="1">
      <alignment horizontal="left"/>
    </xf>
    <xf numFmtId="168" fontId="76" fillId="0" borderId="5" xfId="357" applyNumberFormat="1" applyFont="1" applyBorder="1" applyAlignment="1">
      <alignment horizontal="center"/>
    </xf>
    <xf numFmtId="0" fontId="75" fillId="0" borderId="72" xfId="357" applyFont="1" applyBorder="1" applyAlignment="1">
      <alignment horizontal="left" vertical="top" wrapText="1"/>
    </xf>
    <xf numFmtId="49" fontId="75" fillId="0" borderId="54" xfId="357" applyNumberFormat="1" applyFont="1" applyBorder="1" applyAlignment="1">
      <alignment horizontal="center" vertical="center"/>
    </xf>
    <xf numFmtId="0" fontId="74" fillId="0" borderId="72" xfId="357" applyFont="1" applyBorder="1" applyAlignment="1">
      <alignment horizontal="left" vertical="top" wrapText="1"/>
    </xf>
    <xf numFmtId="49" fontId="74" fillId="0" borderId="54" xfId="357" applyNumberFormat="1" applyFont="1" applyBorder="1" applyAlignment="1">
      <alignment horizontal="center" vertical="center"/>
    </xf>
    <xf numFmtId="0" fontId="75" fillId="0" borderId="73" xfId="357" applyFont="1" applyBorder="1" applyAlignment="1">
      <alignment horizontal="left" vertical="top" wrapText="1"/>
    </xf>
    <xf numFmtId="0" fontId="77" fillId="0" borderId="0" xfId="357" applyFont="1"/>
    <xf numFmtId="0" fontId="77" fillId="0" borderId="0" xfId="357" applyFont="1" applyAlignment="1">
      <alignment horizontal="left"/>
    </xf>
    <xf numFmtId="168" fontId="76" fillId="0" borderId="6" xfId="357" applyNumberFormat="1" applyFont="1" applyBorder="1" applyAlignment="1">
      <alignment horizontal="center"/>
    </xf>
    <xf numFmtId="49" fontId="75" fillId="0" borderId="5" xfId="357" applyNumberFormat="1" applyFont="1" applyBorder="1" applyAlignment="1">
      <alignment horizontal="left" vertical="center" wrapText="1"/>
    </xf>
    <xf numFmtId="49" fontId="74" fillId="0" borderId="72" xfId="357" applyNumberFormat="1" applyFont="1" applyBorder="1" applyAlignment="1">
      <alignment horizontal="center" vertical="center"/>
    </xf>
    <xf numFmtId="49" fontId="74" fillId="0" borderId="5" xfId="357" applyNumberFormat="1" applyFont="1" applyBorder="1" applyAlignment="1">
      <alignment horizontal="left" wrapText="1"/>
    </xf>
    <xf numFmtId="168" fontId="76" fillId="0" borderId="7" xfId="357" applyNumberFormat="1" applyFont="1" applyBorder="1" applyAlignment="1">
      <alignment horizontal="center"/>
    </xf>
    <xf numFmtId="49" fontId="74" fillId="0" borderId="71" xfId="357" applyNumberFormat="1" applyFont="1" applyBorder="1" applyAlignment="1">
      <alignment horizontal="left" wrapText="1"/>
    </xf>
    <xf numFmtId="168" fontId="76" fillId="0" borderId="72" xfId="357" applyNumberFormat="1" applyFont="1" applyBorder="1" applyAlignment="1">
      <alignment horizontal="center"/>
    </xf>
    <xf numFmtId="49" fontId="74" fillId="0" borderId="54" xfId="357" applyNumberFormat="1" applyFont="1" applyBorder="1" applyAlignment="1">
      <alignment horizontal="left" wrapText="1"/>
    </xf>
    <xf numFmtId="49" fontId="74" fillId="0" borderId="72" xfId="357" applyNumberFormat="1" applyFont="1" applyBorder="1" applyAlignment="1">
      <alignment horizontal="left" wrapText="1"/>
    </xf>
    <xf numFmtId="0" fontId="74" fillId="0" borderId="6" xfId="357" applyFont="1" applyBorder="1" applyAlignment="1">
      <alignment horizontal="left" wrapText="1"/>
    </xf>
    <xf numFmtId="0" fontId="74" fillId="0" borderId="68" xfId="357" applyFont="1" applyBorder="1" applyAlignment="1">
      <alignment horizontal="center" vertical="justify"/>
    </xf>
    <xf numFmtId="0" fontId="74" fillId="0" borderId="6" xfId="357" applyFont="1" applyBorder="1" applyAlignment="1">
      <alignment horizontal="left" vertical="top" wrapText="1"/>
    </xf>
    <xf numFmtId="168" fontId="76" fillId="0" borderId="73" xfId="357" applyNumberFormat="1" applyFont="1" applyBorder="1" applyAlignment="1">
      <alignment horizontal="center"/>
    </xf>
    <xf numFmtId="49" fontId="77" fillId="0" borderId="69" xfId="357" applyNumberFormat="1" applyFont="1" applyBorder="1" applyAlignment="1">
      <alignment horizontal="left" wrapText="1"/>
    </xf>
    <xf numFmtId="1" fontId="78" fillId="0" borderId="5" xfId="357" applyNumberFormat="1" applyFont="1" applyBorder="1" applyAlignment="1">
      <alignment horizontal="center"/>
    </xf>
    <xf numFmtId="49" fontId="78" fillId="0" borderId="5" xfId="357" applyNumberFormat="1" applyFont="1" applyBorder="1" applyAlignment="1">
      <alignment horizontal="center"/>
    </xf>
    <xf numFmtId="49" fontId="78" fillId="0" borderId="5" xfId="357" applyNumberFormat="1" applyFont="1" applyBorder="1" applyAlignment="1">
      <alignment horizontal="center" vertical="top"/>
    </xf>
    <xf numFmtId="0" fontId="79" fillId="0" borderId="7" xfId="300" applyFont="1" applyBorder="1" applyAlignment="1">
      <alignment horizontal="center" vertical="center" wrapText="1"/>
    </xf>
    <xf numFmtId="0" fontId="16" fillId="0" borderId="74" xfId="357" applyFont="1" applyBorder="1"/>
    <xf numFmtId="0" fontId="16" fillId="0" borderId="0" xfId="357" applyFont="1"/>
    <xf numFmtId="0" fontId="79" fillId="0" borderId="0" xfId="357" applyFont="1" applyAlignment="1">
      <alignment horizontal="left" wrapText="1"/>
    </xf>
    <xf numFmtId="0" fontId="16" fillId="0" borderId="0" xfId="300" applyFont="1" applyAlignment="1">
      <alignment vertical="center" wrapText="1"/>
    </xf>
    <xf numFmtId="0" fontId="72" fillId="0" borderId="0" xfId="357"/>
    <xf numFmtId="0" fontId="80" fillId="0" borderId="0" xfId="357" applyFont="1" applyAlignment="1">
      <alignment horizontal="left"/>
    </xf>
    <xf numFmtId="166" fontId="13" fillId="0" borderId="0" xfId="0" applyNumberFormat="1" applyFont="1" applyAlignment="1">
      <alignment horizontal="left" vertical="top"/>
    </xf>
    <xf numFmtId="0" fontId="6" fillId="0" borderId="0" xfId="0" applyNumberFormat="1" applyFont="1" applyAlignment="1">
      <alignment horizontal="center" vertical="top" wrapText="1"/>
    </xf>
    <xf numFmtId="165" fontId="15" fillId="0" borderId="65" xfId="0" applyFont="1" applyBorder="1" applyAlignment="1">
      <alignment horizontal="left" vertical="center" wrapText="1"/>
    </xf>
    <xf numFmtId="1" fontId="71" fillId="0" borderId="5" xfId="4" applyNumberFormat="1" applyFont="1" applyBorder="1" applyAlignment="1">
      <alignment horizontal="left" vertical="top" wrapText="1"/>
    </xf>
    <xf numFmtId="0" fontId="9" fillId="0" borderId="5" xfId="1" applyFont="1" applyBorder="1" applyAlignment="1">
      <alignment wrapText="1"/>
    </xf>
    <xf numFmtId="166" fontId="13" fillId="0" borderId="5" xfId="1" applyNumberFormat="1" applyFont="1" applyBorder="1"/>
    <xf numFmtId="0" fontId="6" fillId="0" borderId="5" xfId="1" applyFont="1" applyBorder="1" applyAlignment="1">
      <alignment wrapText="1"/>
    </xf>
    <xf numFmtId="166" fontId="14" fillId="0" borderId="5" xfId="1" applyNumberFormat="1" applyFont="1" applyBorder="1"/>
    <xf numFmtId="168" fontId="13" fillId="0" borderId="5" xfId="1" applyNumberFormat="1" applyFont="1" applyBorder="1"/>
    <xf numFmtId="49" fontId="15" fillId="0" borderId="0" xfId="0" applyNumberFormat="1" applyFont="1" applyAlignment="1">
      <alignment horizontal="left" vertical="center" wrapText="1"/>
    </xf>
    <xf numFmtId="0" fontId="20" fillId="0" borderId="0" xfId="4"/>
    <xf numFmtId="0" fontId="15" fillId="0" borderId="0" xfId="4" applyFont="1" applyAlignment="1">
      <alignment vertical="center"/>
    </xf>
    <xf numFmtId="0" fontId="82" fillId="0" borderId="0" xfId="4" applyFont="1" applyAlignment="1">
      <alignment horizontal="right"/>
    </xf>
    <xf numFmtId="0" fontId="81" fillId="0" borderId="0" xfId="4" applyFont="1"/>
    <xf numFmtId="0" fontId="71" fillId="0" borderId="0" xfId="4" applyFont="1" applyAlignment="1">
      <alignment wrapText="1"/>
    </xf>
    <xf numFmtId="0" fontId="82" fillId="0" borderId="0" xfId="4" applyFont="1"/>
    <xf numFmtId="0" fontId="15" fillId="0" borderId="0" xfId="4" applyFont="1" applyAlignment="1">
      <alignment wrapText="1"/>
    </xf>
    <xf numFmtId="0" fontId="83" fillId="0" borderId="0" xfId="4" applyFont="1" applyAlignment="1">
      <alignment wrapText="1"/>
    </xf>
    <xf numFmtId="0" fontId="84" fillId="0" borderId="0" xfId="4" applyFont="1" applyAlignment="1">
      <alignment horizontal="center"/>
    </xf>
    <xf numFmtId="0" fontId="13" fillId="0" borderId="0" xfId="4" applyFont="1"/>
    <xf numFmtId="0" fontId="16" fillId="0" borderId="5" xfId="4" applyFont="1" applyBorder="1" applyAlignment="1">
      <alignment horizontal="center" wrapText="1"/>
    </xf>
    <xf numFmtId="0" fontId="16" fillId="0" borderId="5" xfId="4" applyFont="1" applyBorder="1" applyAlignment="1">
      <alignment horizontal="center" vertical="center" wrapText="1"/>
    </xf>
    <xf numFmtId="0" fontId="11" fillId="0" borderId="5" xfId="4" applyFont="1" applyBorder="1" applyAlignment="1">
      <alignment horizontal="center" wrapText="1"/>
    </xf>
    <xf numFmtId="0" fontId="15" fillId="0" borderId="5" xfId="4" applyFont="1" applyBorder="1" applyAlignment="1">
      <alignment horizontal="justify" wrapText="1"/>
    </xf>
    <xf numFmtId="0" fontId="15" fillId="0" borderId="5" xfId="4" applyFont="1" applyBorder="1" applyAlignment="1">
      <alignment horizontal="justify" vertical="top" wrapText="1"/>
    </xf>
    <xf numFmtId="0" fontId="16" fillId="0" borderId="5" xfId="4" applyFont="1" applyBorder="1" applyAlignment="1">
      <alignment horizontal="justify" vertical="top" wrapText="1"/>
    </xf>
    <xf numFmtId="0" fontId="11" fillId="0" borderId="5" xfId="0" applyNumberFormat="1" applyFont="1" applyBorder="1">
      <alignment vertical="top" wrapText="1"/>
    </xf>
    <xf numFmtId="0" fontId="42" fillId="0" borderId="5" xfId="0" applyNumberFormat="1" applyFont="1" applyBorder="1" applyAlignment="1">
      <alignment horizontal="left" vertical="top" wrapText="1"/>
    </xf>
    <xf numFmtId="0" fontId="13" fillId="0" borderId="5" xfId="0" applyNumberFormat="1" applyFont="1" applyBorder="1" applyAlignment="1">
      <alignment horizontal="left" wrapText="1"/>
    </xf>
    <xf numFmtId="165" fontId="85" fillId="0" borderId="0" xfId="0" applyFont="1" applyAlignment="1">
      <alignment horizontal="center" vertical="top" wrapText="1"/>
    </xf>
    <xf numFmtId="170" fontId="46" fillId="0" borderId="5" xfId="0" applyNumberFormat="1" applyFont="1" applyBorder="1" applyAlignment="1">
      <alignment wrapText="1"/>
    </xf>
    <xf numFmtId="49" fontId="17" fillId="0" borderId="5" xfId="297" applyNumberFormat="1" applyFont="1" applyFill="1" applyBorder="1" applyAlignment="1">
      <alignment vertical="top" wrapText="1"/>
    </xf>
    <xf numFmtId="169" fontId="17" fillId="0" borderId="5" xfId="297" applyNumberFormat="1" applyFont="1" applyFill="1" applyBorder="1" applyAlignment="1">
      <alignment vertical="justify" wrapText="1"/>
    </xf>
    <xf numFmtId="168" fontId="13" fillId="0" borderId="0" xfId="0" applyNumberFormat="1" applyFont="1" applyAlignment="1"/>
    <xf numFmtId="0" fontId="11" fillId="0" borderId="5" xfId="0" applyNumberFormat="1" applyFont="1" applyBorder="1" applyAlignment="1">
      <alignment vertical="top"/>
    </xf>
    <xf numFmtId="0" fontId="11" fillId="0" borderId="5" xfId="0" applyNumberFormat="1" applyFont="1" applyBorder="1" applyAlignment="1">
      <alignment horizontal="left" vertical="top" wrapText="1"/>
    </xf>
    <xf numFmtId="0" fontId="11" fillId="0" borderId="5" xfId="0" applyNumberFormat="1" applyFont="1" applyBorder="1" applyAlignment="1">
      <alignment wrapText="1"/>
    </xf>
    <xf numFmtId="2" fontId="11" fillId="0" borderId="5" xfId="3" applyNumberFormat="1" applyFont="1" applyBorder="1" applyAlignment="1">
      <alignment horizontal="left" vertical="top" wrapText="1"/>
    </xf>
    <xf numFmtId="0" fontId="11" fillId="0" borderId="5" xfId="1" applyFont="1" applyBorder="1" applyAlignment="1">
      <alignment vertical="top"/>
    </xf>
    <xf numFmtId="0" fontId="11" fillId="0" borderId="5" xfId="1" applyFont="1" applyBorder="1" applyAlignment="1">
      <alignment horizontal="left" vertical="top" wrapText="1"/>
    </xf>
    <xf numFmtId="0" fontId="13" fillId="0" borderId="7" xfId="0" applyNumberFormat="1" applyFont="1" applyBorder="1" applyAlignment="1">
      <alignment horizontal="left" vertical="top" wrapText="1"/>
    </xf>
    <xf numFmtId="0" fontId="22" fillId="0" borderId="8" xfId="0" applyNumberFormat="1" applyFont="1" applyBorder="1" applyAlignment="1">
      <alignment horizontal="left" vertical="top" wrapText="1"/>
    </xf>
    <xf numFmtId="165" fontId="9" fillId="0" borderId="5" xfId="0" applyFont="1" applyBorder="1" applyAlignment="1">
      <alignment horizontal="left" vertical="top" wrapText="1"/>
    </xf>
    <xf numFmtId="49" fontId="46" fillId="0" borderId="6" xfId="275" applyNumberFormat="1" applyFont="1" applyBorder="1" applyAlignment="1">
      <alignment horizontal="left" wrapText="1"/>
    </xf>
    <xf numFmtId="166" fontId="13" fillId="17" borderId="5" xfId="4" applyNumberFormat="1" applyFont="1" applyFill="1" applyBorder="1" applyAlignment="1">
      <alignment horizontal="center"/>
    </xf>
    <xf numFmtId="1" fontId="13" fillId="17" borderId="5" xfId="0" applyNumberFormat="1" applyFont="1" applyFill="1" applyBorder="1" applyAlignment="1">
      <alignment horizontal="left" vertical="top" wrapText="1"/>
    </xf>
    <xf numFmtId="49" fontId="13" fillId="17" borderId="5" xfId="4" applyNumberFormat="1" applyFont="1" applyFill="1" applyBorder="1" applyAlignment="1">
      <alignment horizontal="left"/>
    </xf>
    <xf numFmtId="49" fontId="9" fillId="17" borderId="1" xfId="0" applyNumberFormat="1" applyFont="1" applyFill="1" applyBorder="1" applyAlignment="1">
      <alignment horizontal="left" wrapText="1"/>
    </xf>
    <xf numFmtId="49" fontId="13" fillId="17" borderId="5" xfId="4" applyNumberFormat="1" applyFont="1" applyFill="1" applyBorder="1"/>
    <xf numFmtId="166" fontId="13" fillId="0" borderId="0" xfId="0" applyNumberFormat="1" applyFont="1" applyAlignment="1">
      <alignment horizontal="left" vertical="top" wrapText="1"/>
    </xf>
    <xf numFmtId="0" fontId="0" fillId="0" borderId="0" xfId="0" applyNumberFormat="1" applyAlignment="1">
      <alignment horizontal="right" vertical="top" wrapText="1"/>
    </xf>
    <xf numFmtId="0" fontId="0" fillId="0" borderId="0" xfId="0" applyNumberFormat="1" applyAlignment="1">
      <alignment horizontal="left" vertical="top" wrapText="1"/>
    </xf>
    <xf numFmtId="165" fontId="0" fillId="17" borderId="0" xfId="0" applyFill="1">
      <alignment vertical="top" wrapText="1"/>
    </xf>
    <xf numFmtId="49" fontId="46" fillId="0" borderId="9" xfId="0" applyNumberFormat="1" applyFont="1" applyBorder="1" applyAlignment="1">
      <alignment horizontal="left" wrapText="1"/>
    </xf>
    <xf numFmtId="169" fontId="17" fillId="0" borderId="5" xfId="297" applyNumberFormat="1" applyFont="1" applyFill="1" applyBorder="1" applyAlignment="1">
      <alignment horizontal="left" vertical="top" wrapText="1"/>
    </xf>
    <xf numFmtId="168" fontId="16" fillId="0" borderId="5" xfId="0" applyNumberFormat="1" applyFont="1" applyBorder="1" applyAlignment="1">
      <alignment horizontal="center"/>
    </xf>
    <xf numFmtId="49" fontId="17" fillId="0" borderId="5" xfId="0" applyNumberFormat="1" applyFont="1" applyBorder="1" applyAlignment="1">
      <alignment vertical="top"/>
    </xf>
    <xf numFmtId="0" fontId="17" fillId="0" borderId="5" xfId="0" applyNumberFormat="1" applyFont="1" applyBorder="1" applyAlignment="1">
      <alignment horizontal="left" vertical="top" wrapText="1"/>
    </xf>
    <xf numFmtId="0" fontId="13" fillId="17" borderId="5" xfId="0" applyNumberFormat="1" applyFont="1" applyFill="1" applyBorder="1" applyAlignment="1">
      <alignment horizontal="left" vertical="top" wrapText="1"/>
    </xf>
    <xf numFmtId="49" fontId="9" fillId="0" borderId="10" xfId="0" applyNumberFormat="1" applyFont="1" applyBorder="1" applyAlignment="1">
      <alignment horizontal="left" wrapText="1"/>
    </xf>
    <xf numFmtId="168" fontId="46" fillId="0" borderId="5" xfId="296" applyNumberFormat="1" applyFont="1" applyBorder="1" applyAlignment="1">
      <alignment wrapText="1"/>
    </xf>
    <xf numFmtId="168" fontId="46" fillId="0" borderId="5" xfId="0" applyNumberFormat="1" applyFont="1" applyBorder="1" applyAlignment="1">
      <alignment wrapText="1"/>
    </xf>
    <xf numFmtId="4" fontId="46" fillId="0" borderId="5" xfId="0" applyNumberFormat="1" applyFont="1" applyBorder="1" applyAlignment="1">
      <alignment horizontal="right" wrapText="1"/>
    </xf>
    <xf numFmtId="168" fontId="16" fillId="0" borderId="5" xfId="297" applyNumberFormat="1" applyFont="1" applyFill="1" applyBorder="1" applyAlignment="1">
      <alignment horizontal="center" wrapText="1"/>
    </xf>
    <xf numFmtId="0" fontId="11" fillId="0" borderId="5" xfId="297" applyNumberFormat="1" applyFont="1" applyFill="1" applyBorder="1" applyAlignment="1">
      <alignment horizontal="left" vertical="justify" wrapText="1"/>
    </xf>
    <xf numFmtId="169" fontId="11" fillId="0" borderId="5" xfId="297" applyNumberFormat="1" applyFont="1" applyFill="1" applyBorder="1" applyAlignment="1">
      <alignment horizontal="left" vertical="justify" wrapText="1"/>
    </xf>
    <xf numFmtId="170" fontId="11" fillId="0" borderId="5" xfId="297" applyNumberFormat="1" applyFont="1" applyFill="1" applyBorder="1" applyAlignment="1">
      <alignment horizontal="left" vertical="justify" wrapText="1"/>
    </xf>
    <xf numFmtId="49" fontId="11" fillId="0" borderId="5" xfId="297" applyNumberFormat="1" applyFont="1" applyFill="1" applyBorder="1" applyAlignment="1">
      <alignment vertical="top" wrapText="1"/>
    </xf>
    <xf numFmtId="170" fontId="16" fillId="0" borderId="8" xfId="0" applyNumberFormat="1" applyFont="1" applyBorder="1" applyAlignment="1">
      <alignment horizontal="center" vertical="center"/>
    </xf>
    <xf numFmtId="169" fontId="16" fillId="0" borderId="5" xfId="0" applyNumberFormat="1" applyFont="1" applyBorder="1" applyAlignment="1">
      <alignment horizontal="left" vertical="center"/>
    </xf>
    <xf numFmtId="0" fontId="11" fillId="0" borderId="5" xfId="297" applyNumberFormat="1" applyFont="1" applyFill="1" applyBorder="1" applyAlignment="1">
      <alignment horizontal="left" vertical="top" wrapText="1"/>
    </xf>
    <xf numFmtId="169" fontId="17" fillId="0" borderId="5" xfId="297" applyNumberFormat="1" applyFont="1" applyFill="1" applyBorder="1" applyAlignment="1">
      <alignment horizontal="left" vertical="justify" wrapText="1"/>
    </xf>
    <xf numFmtId="169" fontId="16" fillId="0" borderId="5" xfId="297" applyNumberFormat="1" applyFont="1" applyFill="1" applyBorder="1" applyAlignment="1">
      <alignment horizontal="left" vertical="center" wrapText="1"/>
    </xf>
    <xf numFmtId="169" fontId="16" fillId="0" borderId="5" xfId="297" applyNumberFormat="1" applyFont="1" applyFill="1" applyBorder="1" applyAlignment="1">
      <alignment horizontal="center" vertical="center" wrapText="1"/>
    </xf>
    <xf numFmtId="169" fontId="18" fillId="0" borderId="5" xfId="297" applyNumberFormat="1" applyFont="1" applyFill="1" applyBorder="1" applyAlignment="1">
      <alignment horizontal="left" vertical="justify" wrapText="1"/>
    </xf>
    <xf numFmtId="0" fontId="13" fillId="0" borderId="0" xfId="358" applyFont="1"/>
    <xf numFmtId="0" fontId="15" fillId="0" borderId="0" xfId="300" applyFont="1" applyAlignment="1">
      <alignment horizontal="left" vertical="center"/>
    </xf>
    <xf numFmtId="0" fontId="72" fillId="0" borderId="0" xfId="358" applyAlignment="1">
      <alignment horizontal="center"/>
    </xf>
    <xf numFmtId="0" fontId="86" fillId="0" borderId="0" xfId="300" applyFont="1" applyAlignment="1">
      <alignment horizontal="right"/>
    </xf>
    <xf numFmtId="0" fontId="78" fillId="0" borderId="0" xfId="300" applyFont="1" applyAlignment="1">
      <alignment horizontal="left" wrapText="1"/>
    </xf>
    <xf numFmtId="0" fontId="16" fillId="0" borderId="0" xfId="358" applyFont="1" applyAlignment="1">
      <alignment horizontal="left"/>
    </xf>
    <xf numFmtId="0" fontId="16" fillId="0" borderId="0" xfId="358" applyFont="1"/>
    <xf numFmtId="0" fontId="15" fillId="0" borderId="0" xfId="300" applyFont="1" applyAlignment="1">
      <alignment horizontal="left" wrapText="1"/>
    </xf>
    <xf numFmtId="0" fontId="81" fillId="0" borderId="0" xfId="300" applyFont="1" applyAlignment="1">
      <alignment horizontal="left" vertical="top" wrapText="1"/>
    </xf>
    <xf numFmtId="0" fontId="15" fillId="0" borderId="0" xfId="358" applyFont="1" applyAlignment="1">
      <alignment horizontal="center"/>
    </xf>
    <xf numFmtId="0" fontId="16" fillId="0" borderId="0" xfId="358" applyFont="1" applyAlignment="1">
      <alignment horizontal="center"/>
    </xf>
    <xf numFmtId="0" fontId="73" fillId="0" borderId="0" xfId="358" applyFont="1" applyAlignment="1">
      <alignment horizontal="right"/>
    </xf>
    <xf numFmtId="0" fontId="87" fillId="0" borderId="66" xfId="8" applyFont="1" applyBorder="1" applyAlignment="1">
      <alignment vertical="center"/>
    </xf>
    <xf numFmtId="0" fontId="87" fillId="0" borderId="6" xfId="8" applyFont="1" applyBorder="1" applyAlignment="1">
      <alignment vertical="center"/>
    </xf>
    <xf numFmtId="0" fontId="74" fillId="0" borderId="0" xfId="358" applyFont="1" applyAlignment="1">
      <alignment horizontal="left"/>
    </xf>
    <xf numFmtId="0" fontId="74" fillId="0" borderId="0" xfId="358" applyFont="1"/>
    <xf numFmtId="0" fontId="75" fillId="0" borderId="75" xfId="358" applyFont="1" applyBorder="1" applyAlignment="1">
      <alignment horizontal="center" vertical="top"/>
    </xf>
    <xf numFmtId="0" fontId="75" fillId="0" borderId="73" xfId="358" applyFont="1" applyBorder="1" applyAlignment="1">
      <alignment horizontal="center"/>
    </xf>
    <xf numFmtId="3" fontId="75" fillId="0" borderId="5" xfId="358" applyNumberFormat="1" applyFont="1" applyBorder="1" applyAlignment="1">
      <alignment horizontal="center"/>
    </xf>
    <xf numFmtId="0" fontId="75" fillId="0" borderId="5" xfId="358" applyFont="1" applyBorder="1" applyAlignment="1">
      <alignment horizontal="center"/>
    </xf>
    <xf numFmtId="166" fontId="75" fillId="0" borderId="5" xfId="358" applyNumberFormat="1" applyFont="1" applyBorder="1" applyAlignment="1">
      <alignment horizontal="right"/>
    </xf>
    <xf numFmtId="0" fontId="74" fillId="0" borderId="5" xfId="358" applyFont="1" applyBorder="1"/>
    <xf numFmtId="0" fontId="75" fillId="0" borderId="54" xfId="358" applyFont="1" applyBorder="1" applyAlignment="1">
      <alignment horizontal="center" vertical="top"/>
    </xf>
    <xf numFmtId="0" fontId="75" fillId="0" borderId="72" xfId="358" applyFont="1" applyBorder="1" applyAlignment="1">
      <alignment wrapText="1"/>
    </xf>
    <xf numFmtId="166" fontId="76" fillId="0" borderId="5" xfId="358" applyNumberFormat="1" applyFont="1" applyBorder="1" applyAlignment="1">
      <alignment horizontal="right"/>
    </xf>
    <xf numFmtId="0" fontId="74" fillId="0" borderId="54" xfId="358" applyFont="1" applyBorder="1" applyAlignment="1">
      <alignment horizontal="center" vertical="top"/>
    </xf>
    <xf numFmtId="0" fontId="74" fillId="0" borderId="72" xfId="358" applyFont="1" applyBorder="1" applyAlignment="1">
      <alignment vertical="top" wrapText="1"/>
    </xf>
    <xf numFmtId="166" fontId="73" fillId="18" borderId="5" xfId="358" applyNumberFormat="1" applyFont="1" applyFill="1" applyBorder="1" applyAlignment="1">
      <alignment horizontal="right"/>
    </xf>
    <xf numFmtId="166" fontId="73" fillId="0" borderId="5" xfId="358" applyNumberFormat="1" applyFont="1" applyBorder="1" applyAlignment="1">
      <alignment horizontal="right"/>
    </xf>
    <xf numFmtId="0" fontId="74" fillId="0" borderId="72" xfId="358" applyFont="1" applyBorder="1" applyAlignment="1">
      <alignment wrapText="1"/>
    </xf>
    <xf numFmtId="0" fontId="75" fillId="0" borderId="72" xfId="358" applyFont="1" applyBorder="1" applyAlignment="1">
      <alignment vertical="top" wrapText="1"/>
    </xf>
    <xf numFmtId="0" fontId="74" fillId="0" borderId="72" xfId="300" applyFont="1" applyBorder="1" applyAlignment="1">
      <alignment wrapText="1"/>
    </xf>
    <xf numFmtId="4" fontId="16" fillId="0" borderId="0" xfId="358" applyNumberFormat="1" applyFont="1"/>
    <xf numFmtId="0" fontId="6" fillId="0" borderId="1" xfId="0" applyNumberFormat="1" applyFont="1" applyBorder="1" applyAlignment="1">
      <alignment horizontal="center" vertical="center" wrapText="1"/>
    </xf>
    <xf numFmtId="1" fontId="13" fillId="0" borderId="7" xfId="0" applyNumberFormat="1" applyFont="1" applyBorder="1" applyAlignment="1">
      <alignment horizontal="left" vertical="top" wrapText="1"/>
    </xf>
    <xf numFmtId="49" fontId="13" fillId="0" borderId="7" xfId="4" applyNumberFormat="1" applyFont="1" applyBorder="1" applyAlignment="1">
      <alignment horizontal="left"/>
    </xf>
    <xf numFmtId="49" fontId="9" fillId="0" borderId="9" xfId="0" applyNumberFormat="1" applyFont="1" applyBorder="1" applyAlignment="1">
      <alignment horizontal="left" wrapText="1"/>
    </xf>
    <xf numFmtId="49" fontId="13" fillId="0" borderId="7" xfId="4" applyNumberFormat="1" applyFont="1" applyBorder="1"/>
    <xf numFmtId="166" fontId="13" fillId="0" borderId="7" xfId="4" applyNumberFormat="1" applyFont="1" applyBorder="1" applyAlignment="1">
      <alignment horizontal="center"/>
    </xf>
    <xf numFmtId="1" fontId="13" fillId="0" borderId="8" xfId="0" applyNumberFormat="1" applyFont="1" applyBorder="1" applyAlignment="1">
      <alignment horizontal="left" vertical="top" wrapText="1"/>
    </xf>
    <xf numFmtId="49" fontId="13" fillId="0" borderId="8" xfId="4" applyNumberFormat="1" applyFont="1" applyBorder="1" applyAlignment="1">
      <alignment horizontal="left"/>
    </xf>
    <xf numFmtId="49" fontId="13" fillId="0" borderId="8" xfId="4" applyNumberFormat="1" applyFont="1" applyBorder="1" applyAlignment="1">
      <alignment horizontal="left" wrapText="1"/>
    </xf>
    <xf numFmtId="49" fontId="13" fillId="0" borderId="8" xfId="4" applyNumberFormat="1" applyFont="1" applyBorder="1"/>
    <xf numFmtId="168" fontId="13" fillId="0" borderId="8" xfId="4" applyNumberFormat="1" applyFont="1" applyBorder="1" applyAlignment="1">
      <alignment horizontal="center"/>
    </xf>
    <xf numFmtId="166" fontId="13" fillId="0" borderId="0" xfId="4" applyNumberFormat="1" applyFont="1" applyAlignment="1">
      <alignment horizontal="center"/>
    </xf>
    <xf numFmtId="49" fontId="9" fillId="0" borderId="5" xfId="0" applyNumberFormat="1" applyFont="1" applyBorder="1" applyAlignment="1">
      <alignment horizontal="left" wrapText="1"/>
    </xf>
    <xf numFmtId="166" fontId="38" fillId="0" borderId="5" xfId="359" applyNumberFormat="1" applyFont="1" applyFill="1" applyBorder="1" applyAlignment="1">
      <alignment horizontal="center" wrapText="1"/>
    </xf>
    <xf numFmtId="49" fontId="13" fillId="0" borderId="1" xfId="0" applyNumberFormat="1" applyFont="1" applyBorder="1" applyAlignment="1">
      <alignment horizontal="left" wrapText="1"/>
    </xf>
    <xf numFmtId="166" fontId="14" fillId="0" borderId="5" xfId="0" applyNumberFormat="1" applyFont="1" applyBorder="1" applyAlignment="1">
      <alignment horizontal="center" vertical="center"/>
    </xf>
    <xf numFmtId="165" fontId="21" fillId="0" borderId="5" xfId="0" applyFont="1" applyBorder="1">
      <alignment vertical="top" wrapText="1"/>
    </xf>
    <xf numFmtId="165" fontId="90" fillId="0" borderId="5" xfId="0" applyFont="1" applyBorder="1">
      <alignment vertical="top" wrapText="1"/>
    </xf>
    <xf numFmtId="165" fontId="5" fillId="0" borderId="8" xfId="0" applyFont="1" applyBorder="1">
      <alignment vertical="top" wrapText="1"/>
    </xf>
    <xf numFmtId="0" fontId="16" fillId="0" borderId="5" xfId="4" applyFont="1" applyBorder="1" applyAlignment="1">
      <alignment horizontal="justify" wrapText="1"/>
    </xf>
    <xf numFmtId="0" fontId="16" fillId="0" borderId="5" xfId="0" applyNumberFormat="1" applyFont="1" applyBorder="1" applyAlignment="1">
      <alignment horizontal="justify" vertical="top" wrapText="1"/>
    </xf>
    <xf numFmtId="0" fontId="21" fillId="0" borderId="5" xfId="0" applyNumberFormat="1" applyFont="1" applyBorder="1" applyAlignment="1">
      <alignment horizontal="left" vertical="top" wrapText="1"/>
    </xf>
    <xf numFmtId="0" fontId="90" fillId="0" borderId="5" xfId="0" applyNumberFormat="1" applyFont="1" applyBorder="1">
      <alignment vertical="top" wrapText="1"/>
    </xf>
    <xf numFmtId="0" fontId="42" fillId="0" borderId="7" xfId="5" applyFont="1" applyBorder="1" applyAlignment="1">
      <alignment horizontal="left" vertical="top" wrapText="1"/>
    </xf>
    <xf numFmtId="0" fontId="22" fillId="0" borderId="8" xfId="4" applyFont="1" applyBorder="1" applyAlignment="1">
      <alignment horizontal="left" vertical="top" wrapText="1"/>
    </xf>
    <xf numFmtId="0" fontId="17" fillId="0" borderId="5" xfId="297" applyNumberFormat="1" applyFont="1" applyFill="1" applyBorder="1" applyAlignment="1">
      <alignment horizontal="left" vertical="top" wrapText="1"/>
    </xf>
    <xf numFmtId="169" fontId="16" fillId="17" borderId="5" xfId="0" applyNumberFormat="1" applyFont="1" applyFill="1" applyBorder="1" applyAlignment="1">
      <alignment horizontal="center"/>
    </xf>
    <xf numFmtId="169" fontId="16" fillId="19" borderId="5" xfId="0" applyNumberFormat="1" applyFont="1" applyFill="1" applyBorder="1" applyAlignment="1">
      <alignment horizontal="center"/>
    </xf>
    <xf numFmtId="169" fontId="16" fillId="19" borderId="5" xfId="0" applyNumberFormat="1" applyFont="1" applyFill="1" applyBorder="1" applyAlignment="1">
      <alignment horizontal="left" vertical="center"/>
    </xf>
    <xf numFmtId="170" fontId="16" fillId="19" borderId="8" xfId="0" applyNumberFormat="1" applyFont="1" applyFill="1" applyBorder="1" applyAlignment="1">
      <alignment horizontal="center" vertical="center"/>
    </xf>
    <xf numFmtId="166" fontId="8" fillId="0" borderId="8" xfId="0" applyNumberFormat="1" applyFont="1" applyBorder="1" applyAlignment="1">
      <alignment horizontal="right" wrapText="1"/>
    </xf>
    <xf numFmtId="168" fontId="11" fillId="17" borderId="5" xfId="0" applyNumberFormat="1" applyFont="1" applyFill="1" applyBorder="1" applyAlignment="1">
      <alignment horizontal="center"/>
    </xf>
    <xf numFmtId="0" fontId="11" fillId="17" borderId="5" xfId="0" applyNumberFormat="1" applyFont="1" applyFill="1" applyBorder="1" applyAlignment="1">
      <alignment horizontal="center"/>
    </xf>
    <xf numFmtId="168" fontId="16" fillId="17" borderId="5" xfId="0" applyNumberFormat="1" applyFont="1" applyFill="1" applyBorder="1" applyAlignment="1">
      <alignment horizontal="center"/>
    </xf>
    <xf numFmtId="49" fontId="47" fillId="0" borderId="5" xfId="249" applyNumberFormat="1" applyFont="1" applyBorder="1" applyAlignment="1">
      <alignment horizontal="left" wrapText="1"/>
    </xf>
    <xf numFmtId="49" fontId="47" fillId="0" borderId="5" xfId="0" applyNumberFormat="1" applyFont="1" applyBorder="1" applyAlignment="1"/>
    <xf numFmtId="49" fontId="47" fillId="0" borderId="5" xfId="254" applyNumberFormat="1" applyFont="1" applyBorder="1" applyAlignment="1">
      <alignment horizontal="left" wrapText="1"/>
    </xf>
    <xf numFmtId="49" fontId="47" fillId="0" borderId="5" xfId="256" applyNumberFormat="1" applyFont="1" applyBorder="1" applyAlignment="1">
      <alignment horizontal="left" wrapText="1"/>
    </xf>
    <xf numFmtId="49" fontId="47" fillId="0" borderId="5" xfId="258" applyNumberFormat="1" applyFont="1" applyBorder="1" applyAlignment="1">
      <alignment horizontal="left" wrapText="1"/>
    </xf>
    <xf numFmtId="49" fontId="47" fillId="0" borderId="5" xfId="260" applyNumberFormat="1" applyFont="1" applyBorder="1" applyAlignment="1">
      <alignment horizontal="left" wrapText="1"/>
    </xf>
    <xf numFmtId="49" fontId="91" fillId="0" borderId="5" xfId="260" applyNumberFormat="1" applyFont="1" applyBorder="1" applyAlignment="1">
      <alignment horizontal="left" wrapText="1"/>
    </xf>
    <xf numFmtId="49" fontId="47" fillId="0" borderId="0" xfId="260" applyNumberFormat="1" applyFont="1" applyAlignment="1">
      <alignment horizontal="left" wrapText="1"/>
    </xf>
    <xf numFmtId="1" fontId="47" fillId="0" borderId="5" xfId="0" applyNumberFormat="1" applyFont="1" applyBorder="1" applyAlignment="1">
      <alignment horizontal="left" vertical="top" wrapText="1"/>
    </xf>
    <xf numFmtId="0" fontId="22" fillId="17" borderId="5" xfId="0" applyNumberFormat="1" applyFont="1" applyFill="1" applyBorder="1" applyAlignment="1">
      <alignment horizontal="left" vertical="top" wrapText="1"/>
    </xf>
    <xf numFmtId="0" fontId="89" fillId="0" borderId="5" xfId="0" applyNumberFormat="1" applyFont="1" applyBorder="1" applyAlignment="1">
      <alignment horizontal="left" vertical="top" wrapText="1"/>
    </xf>
    <xf numFmtId="1" fontId="42" fillId="17" borderId="5" xfId="0" applyNumberFormat="1" applyFont="1" applyFill="1" applyBorder="1" applyAlignment="1">
      <alignment horizontal="left" vertical="top" wrapText="1"/>
    </xf>
    <xf numFmtId="49" fontId="47" fillId="0" borderId="5" xfId="264" applyNumberFormat="1" applyFont="1" applyBorder="1" applyAlignment="1">
      <alignment horizontal="left" wrapText="1"/>
    </xf>
    <xf numFmtId="49" fontId="46" fillId="17" borderId="5" xfId="264" applyNumberFormat="1" applyFont="1" applyFill="1" applyBorder="1" applyAlignment="1">
      <alignment horizontal="left" wrapText="1"/>
    </xf>
    <xf numFmtId="49" fontId="7" fillId="0" borderId="5" xfId="216" applyNumberFormat="1" applyFont="1" applyBorder="1" applyAlignment="1">
      <alignment horizontal="left" wrapText="1"/>
    </xf>
    <xf numFmtId="49" fontId="6" fillId="0" borderId="5" xfId="0" applyNumberFormat="1" applyFont="1" applyBorder="1" applyAlignment="1"/>
    <xf numFmtId="166" fontId="7" fillId="0" borderId="5" xfId="0" applyNumberFormat="1" applyFont="1" applyBorder="1" applyAlignment="1">
      <alignment horizontal="right" wrapText="1"/>
    </xf>
    <xf numFmtId="166" fontId="0" fillId="0" borderId="5" xfId="0" applyNumberFormat="1" applyBorder="1" applyAlignment="1"/>
    <xf numFmtId="166" fontId="14" fillId="0" borderId="0" xfId="0" applyNumberFormat="1" applyFont="1" applyAlignment="1">
      <alignment horizontal="center" vertical="center"/>
    </xf>
    <xf numFmtId="0" fontId="81" fillId="0" borderId="0" xfId="4" applyFont="1" applyAlignment="1">
      <alignment horizontal="left"/>
    </xf>
    <xf numFmtId="0" fontId="16" fillId="0" borderId="0" xfId="4" applyFont="1" applyAlignment="1">
      <alignment horizontal="left" wrapText="1"/>
    </xf>
    <xf numFmtId="0" fontId="16" fillId="0" borderId="0" xfId="4" applyFont="1" applyAlignment="1">
      <alignment horizontal="left"/>
    </xf>
    <xf numFmtId="0" fontId="81" fillId="0" borderId="0" xfId="4" applyFont="1" applyAlignment="1">
      <alignment horizontal="center" wrapText="1"/>
    </xf>
    <xf numFmtId="0" fontId="20" fillId="0" borderId="0" xfId="4" applyAlignment="1">
      <alignment horizontal="center"/>
    </xf>
    <xf numFmtId="0" fontId="16" fillId="0" borderId="5" xfId="4" applyFont="1" applyBorder="1" applyAlignment="1">
      <alignment horizontal="center" vertical="center" wrapText="1"/>
    </xf>
    <xf numFmtId="165" fontId="15" fillId="0" borderId="0" xfId="0" applyFont="1" applyAlignment="1">
      <alignment horizontal="center" vertical="top" wrapText="1"/>
    </xf>
    <xf numFmtId="165" fontId="14" fillId="0" borderId="5" xfId="0" applyFont="1" applyBorder="1" applyAlignment="1">
      <alignment horizontal="center" vertical="center"/>
    </xf>
    <xf numFmtId="166" fontId="14" fillId="0" borderId="5" xfId="0" applyNumberFormat="1" applyFont="1" applyBorder="1" applyAlignment="1">
      <alignment horizontal="center" vertical="center"/>
    </xf>
    <xf numFmtId="166" fontId="13" fillId="0" borderId="0" xfId="0" applyNumberFormat="1" applyFont="1" applyAlignment="1">
      <alignment horizontal="left" vertical="top" wrapText="1"/>
    </xf>
    <xf numFmtId="0" fontId="9" fillId="0" borderId="0" xfId="0" applyNumberFormat="1" applyFont="1" applyAlignment="1">
      <alignment horizontal="left" vertical="top" wrapText="1"/>
    </xf>
    <xf numFmtId="165" fontId="0" fillId="0" borderId="0" xfId="0" applyAlignment="1">
      <alignment horizontal="left" vertical="top" wrapText="1"/>
    </xf>
    <xf numFmtId="0" fontId="9" fillId="0" borderId="0" xfId="0" applyNumberFormat="1" applyFont="1" applyAlignment="1">
      <alignment horizontal="center" vertical="top" wrapText="1"/>
    </xf>
    <xf numFmtId="0" fontId="5" fillId="0" borderId="0" xfId="0" applyNumberFormat="1" applyFont="1" applyAlignment="1">
      <alignment horizontal="center" vertical="top" wrapText="1"/>
    </xf>
    <xf numFmtId="0" fontId="0" fillId="0" borderId="0" xfId="0" applyNumberFormat="1" applyAlignment="1">
      <alignment horizontal="right" vertical="top" wrapText="1"/>
    </xf>
    <xf numFmtId="0" fontId="6" fillId="0" borderId="1" xfId="0" applyNumberFormat="1" applyFont="1" applyBorder="1" applyAlignment="1">
      <alignment horizontal="center" vertical="center" wrapText="1"/>
    </xf>
    <xf numFmtId="0" fontId="0" fillId="0" borderId="0" xfId="0" applyNumberFormat="1" applyAlignment="1">
      <alignment horizontal="left" vertical="top" wrapText="1"/>
    </xf>
    <xf numFmtId="0" fontId="15" fillId="0" borderId="0" xfId="0" applyNumberFormat="1" applyFont="1" applyAlignment="1">
      <alignment horizontal="center" vertical="top" wrapText="1"/>
    </xf>
    <xf numFmtId="0" fontId="14" fillId="0" borderId="0" xfId="0" applyNumberFormat="1" applyFont="1" applyAlignment="1">
      <alignment horizontal="center" vertical="top" wrapText="1"/>
    </xf>
    <xf numFmtId="0" fontId="6" fillId="0" borderId="9"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0" fontId="15" fillId="0" borderId="0" xfId="356" applyNumberFormat="1" applyFont="1" applyFill="1" applyBorder="1" applyAlignment="1" applyProtection="1">
      <alignment horizontal="center" vertical="center" wrapText="1"/>
    </xf>
    <xf numFmtId="166" fontId="14" fillId="0" borderId="67" xfId="0" applyNumberFormat="1" applyFont="1" applyBorder="1" applyAlignment="1">
      <alignment horizontal="center" vertical="center"/>
    </xf>
    <xf numFmtId="166" fontId="14" fillId="0" borderId="66" xfId="0" applyNumberFormat="1" applyFont="1" applyBorder="1" applyAlignment="1">
      <alignment horizontal="center" vertical="center"/>
    </xf>
    <xf numFmtId="166" fontId="14" fillId="0" borderId="6" xfId="0" applyNumberFormat="1" applyFont="1" applyBorder="1" applyAlignment="1">
      <alignment horizontal="center" vertical="center"/>
    </xf>
    <xf numFmtId="0" fontId="76" fillId="0" borderId="0" xfId="357" applyFont="1" applyAlignment="1">
      <alignment horizontal="center" vertical="center" wrapText="1"/>
    </xf>
    <xf numFmtId="0" fontId="76" fillId="0" borderId="5" xfId="357" applyFont="1" applyBorder="1" applyAlignment="1">
      <alignment horizontal="center" vertical="center"/>
    </xf>
    <xf numFmtId="0" fontId="75" fillId="0" borderId="5" xfId="357" applyFont="1" applyBorder="1" applyAlignment="1">
      <alignment horizontal="center" vertical="center" wrapText="1"/>
    </xf>
    <xf numFmtId="0" fontId="78" fillId="0" borderId="5" xfId="8" applyFont="1" applyBorder="1" applyAlignment="1">
      <alignment horizontal="center" vertical="center"/>
    </xf>
    <xf numFmtId="0" fontId="77" fillId="0" borderId="0" xfId="300" applyFont="1" applyAlignment="1">
      <alignment horizontal="left" vertical="top" wrapText="1"/>
    </xf>
    <xf numFmtId="0" fontId="75" fillId="0" borderId="54" xfId="358" applyFont="1" applyBorder="1" applyAlignment="1">
      <alignment horizontal="left" vertical="top"/>
    </xf>
    <xf numFmtId="0" fontId="75" fillId="0" borderId="72" xfId="358" applyFont="1" applyBorder="1" applyAlignment="1">
      <alignment horizontal="left" vertical="top"/>
    </xf>
    <xf numFmtId="0" fontId="76" fillId="0" borderId="0" xfId="358" applyFont="1" applyAlignment="1">
      <alignment horizontal="right"/>
    </xf>
    <xf numFmtId="0" fontId="81" fillId="0" borderId="0" xfId="300" applyFont="1" applyAlignment="1">
      <alignment horizontal="left"/>
    </xf>
    <xf numFmtId="0" fontId="16" fillId="0" borderId="0" xfId="300" applyFont="1" applyAlignment="1">
      <alignment horizontal="left" wrapText="1"/>
    </xf>
    <xf numFmtId="0" fontId="75" fillId="0" borderId="0" xfId="358" applyFont="1" applyAlignment="1">
      <alignment horizontal="center" vertical="center" wrapText="1"/>
    </xf>
    <xf numFmtId="0" fontId="75" fillId="0" borderId="5" xfId="358" applyFont="1" applyBorder="1" applyAlignment="1">
      <alignment horizontal="center" vertical="center"/>
    </xf>
    <xf numFmtId="0" fontId="75" fillId="0" borderId="67" xfId="358" applyFont="1" applyBorder="1" applyAlignment="1">
      <alignment horizontal="center" vertical="center"/>
    </xf>
    <xf numFmtId="0" fontId="79" fillId="0" borderId="67" xfId="8" applyFont="1" applyBorder="1" applyAlignment="1">
      <alignment horizontal="center" vertical="center"/>
    </xf>
    <xf numFmtId="0" fontId="79" fillId="0" borderId="66" xfId="8" applyFont="1" applyBorder="1" applyAlignment="1">
      <alignment horizontal="center" vertical="center"/>
    </xf>
  </cellXfs>
  <cellStyles count="360">
    <cellStyle name="br" xfId="9" xr:uid="{00000000-0005-0000-0000-000000000000}"/>
    <cellStyle name="col" xfId="10" xr:uid="{00000000-0005-0000-0000-000001000000}"/>
    <cellStyle name="Normal" xfId="11" xr:uid="{00000000-0005-0000-0000-000002000000}"/>
    <cellStyle name="Normal 2" xfId="303" xr:uid="{00000000-0005-0000-0000-000003000000}"/>
    <cellStyle name="style0" xfId="12" xr:uid="{00000000-0005-0000-0000-000004000000}"/>
    <cellStyle name="td" xfId="13" xr:uid="{00000000-0005-0000-0000-000005000000}"/>
    <cellStyle name="tr" xfId="14" xr:uid="{00000000-0005-0000-0000-000006000000}"/>
    <cellStyle name="xl100" xfId="15" xr:uid="{00000000-0005-0000-0000-000007000000}"/>
    <cellStyle name="xl101" xfId="16" xr:uid="{00000000-0005-0000-0000-000008000000}"/>
    <cellStyle name="xl102" xfId="17" xr:uid="{00000000-0005-0000-0000-000009000000}"/>
    <cellStyle name="xl103" xfId="18" xr:uid="{00000000-0005-0000-0000-00000A000000}"/>
    <cellStyle name="xl104" xfId="19" xr:uid="{00000000-0005-0000-0000-00000B000000}"/>
    <cellStyle name="xl105" xfId="20" xr:uid="{00000000-0005-0000-0000-00000C000000}"/>
    <cellStyle name="xl106" xfId="21" xr:uid="{00000000-0005-0000-0000-00000D000000}"/>
    <cellStyle name="xl107" xfId="22" xr:uid="{00000000-0005-0000-0000-00000E000000}"/>
    <cellStyle name="xl108" xfId="23" xr:uid="{00000000-0005-0000-0000-00000F000000}"/>
    <cellStyle name="xl109" xfId="24" xr:uid="{00000000-0005-0000-0000-000010000000}"/>
    <cellStyle name="xl110" xfId="25" xr:uid="{00000000-0005-0000-0000-000011000000}"/>
    <cellStyle name="xl111" xfId="26" xr:uid="{00000000-0005-0000-0000-000012000000}"/>
    <cellStyle name="xl112" xfId="27" xr:uid="{00000000-0005-0000-0000-000013000000}"/>
    <cellStyle name="xl113" xfId="28" xr:uid="{00000000-0005-0000-0000-000014000000}"/>
    <cellStyle name="xl114" xfId="29" xr:uid="{00000000-0005-0000-0000-000015000000}"/>
    <cellStyle name="xl115" xfId="30" xr:uid="{00000000-0005-0000-0000-000016000000}"/>
    <cellStyle name="xl116" xfId="31" xr:uid="{00000000-0005-0000-0000-000017000000}"/>
    <cellStyle name="xl117" xfId="32" xr:uid="{00000000-0005-0000-0000-000018000000}"/>
    <cellStyle name="xl118" xfId="33" xr:uid="{00000000-0005-0000-0000-000019000000}"/>
    <cellStyle name="xl119" xfId="34" xr:uid="{00000000-0005-0000-0000-00001A000000}"/>
    <cellStyle name="xl120" xfId="35" xr:uid="{00000000-0005-0000-0000-00001B000000}"/>
    <cellStyle name="xl121" xfId="36" xr:uid="{00000000-0005-0000-0000-00001C000000}"/>
    <cellStyle name="xl121 2" xfId="304" xr:uid="{00000000-0005-0000-0000-00001D000000}"/>
    <cellStyle name="xl122" xfId="37" xr:uid="{00000000-0005-0000-0000-00001E000000}"/>
    <cellStyle name="xl123" xfId="38" xr:uid="{00000000-0005-0000-0000-00001F000000}"/>
    <cellStyle name="xl124" xfId="39" xr:uid="{00000000-0005-0000-0000-000020000000}"/>
    <cellStyle name="xl125" xfId="40" xr:uid="{00000000-0005-0000-0000-000021000000}"/>
    <cellStyle name="xl126" xfId="41" xr:uid="{00000000-0005-0000-0000-000022000000}"/>
    <cellStyle name="xl126 2" xfId="305" xr:uid="{00000000-0005-0000-0000-000023000000}"/>
    <cellStyle name="xl127" xfId="42" xr:uid="{00000000-0005-0000-0000-000024000000}"/>
    <cellStyle name="xl128" xfId="43" xr:uid="{00000000-0005-0000-0000-000025000000}"/>
    <cellStyle name="xl129" xfId="44" xr:uid="{00000000-0005-0000-0000-000026000000}"/>
    <cellStyle name="xl130" xfId="45" xr:uid="{00000000-0005-0000-0000-000027000000}"/>
    <cellStyle name="xl131" xfId="46" xr:uid="{00000000-0005-0000-0000-000028000000}"/>
    <cellStyle name="xl132" xfId="47" xr:uid="{00000000-0005-0000-0000-000029000000}"/>
    <cellStyle name="xl133" xfId="48" xr:uid="{00000000-0005-0000-0000-00002A000000}"/>
    <cellStyle name="xl134" xfId="49" xr:uid="{00000000-0005-0000-0000-00002B000000}"/>
    <cellStyle name="xl135" xfId="50" xr:uid="{00000000-0005-0000-0000-00002C000000}"/>
    <cellStyle name="xl136" xfId="51" xr:uid="{00000000-0005-0000-0000-00002D000000}"/>
    <cellStyle name="xl137" xfId="52" xr:uid="{00000000-0005-0000-0000-00002E000000}"/>
    <cellStyle name="xl138" xfId="53" xr:uid="{00000000-0005-0000-0000-00002F000000}"/>
    <cellStyle name="xl139" xfId="54" xr:uid="{00000000-0005-0000-0000-000030000000}"/>
    <cellStyle name="xl140" xfId="55" xr:uid="{00000000-0005-0000-0000-000031000000}"/>
    <cellStyle name="xl141" xfId="56" xr:uid="{00000000-0005-0000-0000-000032000000}"/>
    <cellStyle name="xl142" xfId="57" xr:uid="{00000000-0005-0000-0000-000033000000}"/>
    <cellStyle name="xl143" xfId="58" xr:uid="{00000000-0005-0000-0000-000034000000}"/>
    <cellStyle name="xl144" xfId="59" xr:uid="{00000000-0005-0000-0000-000035000000}"/>
    <cellStyle name="xl145" xfId="60" xr:uid="{00000000-0005-0000-0000-000036000000}"/>
    <cellStyle name="xl146" xfId="61" xr:uid="{00000000-0005-0000-0000-000037000000}"/>
    <cellStyle name="xl147" xfId="62" xr:uid="{00000000-0005-0000-0000-000038000000}"/>
    <cellStyle name="xl148" xfId="63" xr:uid="{00000000-0005-0000-0000-000039000000}"/>
    <cellStyle name="xl149" xfId="64" xr:uid="{00000000-0005-0000-0000-00003A000000}"/>
    <cellStyle name="xl150" xfId="65" xr:uid="{00000000-0005-0000-0000-00003B000000}"/>
    <cellStyle name="xl151" xfId="66" xr:uid="{00000000-0005-0000-0000-00003C000000}"/>
    <cellStyle name="xl152" xfId="67" xr:uid="{00000000-0005-0000-0000-00003D000000}"/>
    <cellStyle name="xl153" xfId="68" xr:uid="{00000000-0005-0000-0000-00003E000000}"/>
    <cellStyle name="xl154" xfId="69" xr:uid="{00000000-0005-0000-0000-00003F000000}"/>
    <cellStyle name="xl155" xfId="70" xr:uid="{00000000-0005-0000-0000-000040000000}"/>
    <cellStyle name="xl156" xfId="71" xr:uid="{00000000-0005-0000-0000-000041000000}"/>
    <cellStyle name="xl157" xfId="72" xr:uid="{00000000-0005-0000-0000-000042000000}"/>
    <cellStyle name="xl158" xfId="73" xr:uid="{00000000-0005-0000-0000-000043000000}"/>
    <cellStyle name="xl159" xfId="74" xr:uid="{00000000-0005-0000-0000-000044000000}"/>
    <cellStyle name="xl160" xfId="75" xr:uid="{00000000-0005-0000-0000-000045000000}"/>
    <cellStyle name="xl161" xfId="76" xr:uid="{00000000-0005-0000-0000-000046000000}"/>
    <cellStyle name="xl162" xfId="77" xr:uid="{00000000-0005-0000-0000-000047000000}"/>
    <cellStyle name="xl163" xfId="78" xr:uid="{00000000-0005-0000-0000-000048000000}"/>
    <cellStyle name="xl164" xfId="79" xr:uid="{00000000-0005-0000-0000-000049000000}"/>
    <cellStyle name="xl165" xfId="80" xr:uid="{00000000-0005-0000-0000-00004A000000}"/>
    <cellStyle name="xl166" xfId="81" xr:uid="{00000000-0005-0000-0000-00004B000000}"/>
    <cellStyle name="xl167" xfId="82" xr:uid="{00000000-0005-0000-0000-00004C000000}"/>
    <cellStyle name="xl168" xfId="83" xr:uid="{00000000-0005-0000-0000-00004D000000}"/>
    <cellStyle name="xl169" xfId="84" xr:uid="{00000000-0005-0000-0000-00004E000000}"/>
    <cellStyle name="xl170" xfId="85" xr:uid="{00000000-0005-0000-0000-00004F000000}"/>
    <cellStyle name="xl171" xfId="86" xr:uid="{00000000-0005-0000-0000-000050000000}"/>
    <cellStyle name="xl172" xfId="87" xr:uid="{00000000-0005-0000-0000-000051000000}"/>
    <cellStyle name="xl173" xfId="88" xr:uid="{00000000-0005-0000-0000-000052000000}"/>
    <cellStyle name="xl174" xfId="89" xr:uid="{00000000-0005-0000-0000-000053000000}"/>
    <cellStyle name="xl175" xfId="90" xr:uid="{00000000-0005-0000-0000-000054000000}"/>
    <cellStyle name="xl176" xfId="91" xr:uid="{00000000-0005-0000-0000-000055000000}"/>
    <cellStyle name="xl177" xfId="92" xr:uid="{00000000-0005-0000-0000-000056000000}"/>
    <cellStyle name="xl178" xfId="93" xr:uid="{00000000-0005-0000-0000-000057000000}"/>
    <cellStyle name="xl179" xfId="94" xr:uid="{00000000-0005-0000-0000-000058000000}"/>
    <cellStyle name="xl180" xfId="95" xr:uid="{00000000-0005-0000-0000-000059000000}"/>
    <cellStyle name="xl181" xfId="96" xr:uid="{00000000-0005-0000-0000-00005A000000}"/>
    <cellStyle name="xl182" xfId="97" xr:uid="{00000000-0005-0000-0000-00005B000000}"/>
    <cellStyle name="xl183" xfId="98" xr:uid="{00000000-0005-0000-0000-00005C000000}"/>
    <cellStyle name="xl184" xfId="99" xr:uid="{00000000-0005-0000-0000-00005D000000}"/>
    <cellStyle name="xl185" xfId="100" xr:uid="{00000000-0005-0000-0000-00005E000000}"/>
    <cellStyle name="xl186" xfId="101" xr:uid="{00000000-0005-0000-0000-00005F000000}"/>
    <cellStyle name="xl187" xfId="102" xr:uid="{00000000-0005-0000-0000-000060000000}"/>
    <cellStyle name="xl188" xfId="103" xr:uid="{00000000-0005-0000-0000-000061000000}"/>
    <cellStyle name="xl189" xfId="104" xr:uid="{00000000-0005-0000-0000-000062000000}"/>
    <cellStyle name="xl190" xfId="105" xr:uid="{00000000-0005-0000-0000-000063000000}"/>
    <cellStyle name="xl191" xfId="106" xr:uid="{00000000-0005-0000-0000-000064000000}"/>
    <cellStyle name="xl192" xfId="107" xr:uid="{00000000-0005-0000-0000-000065000000}"/>
    <cellStyle name="xl193" xfId="108" xr:uid="{00000000-0005-0000-0000-000066000000}"/>
    <cellStyle name="xl194" xfId="109" xr:uid="{00000000-0005-0000-0000-000067000000}"/>
    <cellStyle name="xl195" xfId="110" xr:uid="{00000000-0005-0000-0000-000068000000}"/>
    <cellStyle name="xl196" xfId="111" xr:uid="{00000000-0005-0000-0000-000069000000}"/>
    <cellStyle name="xl197" xfId="112" xr:uid="{00000000-0005-0000-0000-00006A000000}"/>
    <cellStyle name="xl198" xfId="113" xr:uid="{00000000-0005-0000-0000-00006B000000}"/>
    <cellStyle name="xl21" xfId="114" xr:uid="{00000000-0005-0000-0000-00006C000000}"/>
    <cellStyle name="xl22" xfId="115" xr:uid="{00000000-0005-0000-0000-00006D000000}"/>
    <cellStyle name="xl23" xfId="116" xr:uid="{00000000-0005-0000-0000-00006E000000}"/>
    <cellStyle name="xl24" xfId="117" xr:uid="{00000000-0005-0000-0000-00006F000000}"/>
    <cellStyle name="xl25" xfId="118" xr:uid="{00000000-0005-0000-0000-000070000000}"/>
    <cellStyle name="xl26" xfId="119" xr:uid="{00000000-0005-0000-0000-000071000000}"/>
    <cellStyle name="xl27" xfId="120" xr:uid="{00000000-0005-0000-0000-000072000000}"/>
    <cellStyle name="xl28" xfId="121" xr:uid="{00000000-0005-0000-0000-000073000000}"/>
    <cellStyle name="xl29" xfId="122" xr:uid="{00000000-0005-0000-0000-000074000000}"/>
    <cellStyle name="xl30" xfId="123" xr:uid="{00000000-0005-0000-0000-000075000000}"/>
    <cellStyle name="xl31" xfId="124" xr:uid="{00000000-0005-0000-0000-000076000000}"/>
    <cellStyle name="xl31 2" xfId="307" xr:uid="{00000000-0005-0000-0000-000077000000}"/>
    <cellStyle name="xl31 3" xfId="308" xr:uid="{00000000-0005-0000-0000-000078000000}"/>
    <cellStyle name="xl31 3 2" xfId="353" xr:uid="{00000000-0005-0000-0000-000079000000}"/>
    <cellStyle name="xl31 4" xfId="306" xr:uid="{00000000-0005-0000-0000-00007A000000}"/>
    <cellStyle name="xl32" xfId="125" xr:uid="{00000000-0005-0000-0000-00007B000000}"/>
    <cellStyle name="xl33" xfId="126" xr:uid="{00000000-0005-0000-0000-00007C000000}"/>
    <cellStyle name="xl34" xfId="127" xr:uid="{00000000-0005-0000-0000-00007D000000}"/>
    <cellStyle name="xl35" xfId="128" xr:uid="{00000000-0005-0000-0000-00007E000000}"/>
    <cellStyle name="xl36" xfId="129" xr:uid="{00000000-0005-0000-0000-00007F000000}"/>
    <cellStyle name="xl37" xfId="130" xr:uid="{00000000-0005-0000-0000-000080000000}"/>
    <cellStyle name="xl38" xfId="131" xr:uid="{00000000-0005-0000-0000-000081000000}"/>
    <cellStyle name="xl39" xfId="132" xr:uid="{00000000-0005-0000-0000-000082000000}"/>
    <cellStyle name="xl40" xfId="133" xr:uid="{00000000-0005-0000-0000-000083000000}"/>
    <cellStyle name="xl41" xfId="134" xr:uid="{00000000-0005-0000-0000-000084000000}"/>
    <cellStyle name="xl42" xfId="135" xr:uid="{00000000-0005-0000-0000-000085000000}"/>
    <cellStyle name="xl43" xfId="136" xr:uid="{00000000-0005-0000-0000-000086000000}"/>
    <cellStyle name="xl43 2" xfId="310" xr:uid="{00000000-0005-0000-0000-000087000000}"/>
    <cellStyle name="xl43 2 2" xfId="354" xr:uid="{00000000-0005-0000-0000-000088000000}"/>
    <cellStyle name="xl43 3" xfId="309" xr:uid="{00000000-0005-0000-0000-000089000000}"/>
    <cellStyle name="xl44" xfId="137" xr:uid="{00000000-0005-0000-0000-00008A000000}"/>
    <cellStyle name="xl44 2" xfId="311" xr:uid="{00000000-0005-0000-0000-00008B000000}"/>
    <cellStyle name="xl45" xfId="138" xr:uid="{00000000-0005-0000-0000-00008C000000}"/>
    <cellStyle name="xl46" xfId="139" xr:uid="{00000000-0005-0000-0000-00008D000000}"/>
    <cellStyle name="xl47" xfId="140" xr:uid="{00000000-0005-0000-0000-00008E000000}"/>
    <cellStyle name="xl48" xfId="141" xr:uid="{00000000-0005-0000-0000-00008F000000}"/>
    <cellStyle name="xl49" xfId="142" xr:uid="{00000000-0005-0000-0000-000090000000}"/>
    <cellStyle name="xl50" xfId="143" xr:uid="{00000000-0005-0000-0000-000091000000}"/>
    <cellStyle name="xl51" xfId="144" xr:uid="{00000000-0005-0000-0000-000092000000}"/>
    <cellStyle name="xl52" xfId="145" xr:uid="{00000000-0005-0000-0000-000093000000}"/>
    <cellStyle name="xl53" xfId="146" xr:uid="{00000000-0005-0000-0000-000094000000}"/>
    <cellStyle name="xl54" xfId="147" xr:uid="{00000000-0005-0000-0000-000095000000}"/>
    <cellStyle name="xl55" xfId="148" xr:uid="{00000000-0005-0000-0000-000096000000}"/>
    <cellStyle name="xl56" xfId="149" xr:uid="{00000000-0005-0000-0000-000097000000}"/>
    <cellStyle name="xl57" xfId="150" xr:uid="{00000000-0005-0000-0000-000098000000}"/>
    <cellStyle name="xl58" xfId="151" xr:uid="{00000000-0005-0000-0000-000099000000}"/>
    <cellStyle name="xl59" xfId="152" xr:uid="{00000000-0005-0000-0000-00009A000000}"/>
    <cellStyle name="xl60" xfId="153" xr:uid="{00000000-0005-0000-0000-00009B000000}"/>
    <cellStyle name="xl61" xfId="154" xr:uid="{00000000-0005-0000-0000-00009C000000}"/>
    <cellStyle name="xl62" xfId="155" xr:uid="{00000000-0005-0000-0000-00009D000000}"/>
    <cellStyle name="xl63" xfId="156" xr:uid="{00000000-0005-0000-0000-00009E000000}"/>
    <cellStyle name="xl64" xfId="157" xr:uid="{00000000-0005-0000-0000-00009F000000}"/>
    <cellStyle name="xl65" xfId="158" xr:uid="{00000000-0005-0000-0000-0000A0000000}"/>
    <cellStyle name="xl66" xfId="159" xr:uid="{00000000-0005-0000-0000-0000A1000000}"/>
    <cellStyle name="xl67" xfId="160" xr:uid="{00000000-0005-0000-0000-0000A2000000}"/>
    <cellStyle name="xl68" xfId="161" xr:uid="{00000000-0005-0000-0000-0000A3000000}"/>
    <cellStyle name="xl69" xfId="162" xr:uid="{00000000-0005-0000-0000-0000A4000000}"/>
    <cellStyle name="xl70" xfId="163" xr:uid="{00000000-0005-0000-0000-0000A5000000}"/>
    <cellStyle name="xl71" xfId="164" xr:uid="{00000000-0005-0000-0000-0000A6000000}"/>
    <cellStyle name="xl72" xfId="165" xr:uid="{00000000-0005-0000-0000-0000A7000000}"/>
    <cellStyle name="xl73" xfId="166" xr:uid="{00000000-0005-0000-0000-0000A8000000}"/>
    <cellStyle name="xl74" xfId="167" xr:uid="{00000000-0005-0000-0000-0000A9000000}"/>
    <cellStyle name="xl75" xfId="168" xr:uid="{00000000-0005-0000-0000-0000AA000000}"/>
    <cellStyle name="xl76" xfId="169" xr:uid="{00000000-0005-0000-0000-0000AB000000}"/>
    <cellStyle name="xl77" xfId="170" xr:uid="{00000000-0005-0000-0000-0000AC000000}"/>
    <cellStyle name="xl78" xfId="171" xr:uid="{00000000-0005-0000-0000-0000AD000000}"/>
    <cellStyle name="xl79" xfId="172" xr:uid="{00000000-0005-0000-0000-0000AE000000}"/>
    <cellStyle name="xl80" xfId="173" xr:uid="{00000000-0005-0000-0000-0000AF000000}"/>
    <cellStyle name="xl81" xfId="174" xr:uid="{00000000-0005-0000-0000-0000B0000000}"/>
    <cellStyle name="xl82" xfId="175" xr:uid="{00000000-0005-0000-0000-0000B1000000}"/>
    <cellStyle name="xl83" xfId="176" xr:uid="{00000000-0005-0000-0000-0000B2000000}"/>
    <cellStyle name="xl84" xfId="177" xr:uid="{00000000-0005-0000-0000-0000B3000000}"/>
    <cellStyle name="xl85" xfId="178" xr:uid="{00000000-0005-0000-0000-0000B4000000}"/>
    <cellStyle name="xl86" xfId="179" xr:uid="{00000000-0005-0000-0000-0000B5000000}"/>
    <cellStyle name="xl87" xfId="180" xr:uid="{00000000-0005-0000-0000-0000B6000000}"/>
    <cellStyle name="xl88" xfId="181" xr:uid="{00000000-0005-0000-0000-0000B7000000}"/>
    <cellStyle name="xl89" xfId="182" xr:uid="{00000000-0005-0000-0000-0000B8000000}"/>
    <cellStyle name="xl90" xfId="183" xr:uid="{00000000-0005-0000-0000-0000B9000000}"/>
    <cellStyle name="xl91" xfId="184" xr:uid="{00000000-0005-0000-0000-0000BA000000}"/>
    <cellStyle name="xl92" xfId="185" xr:uid="{00000000-0005-0000-0000-0000BB000000}"/>
    <cellStyle name="xl93" xfId="186" xr:uid="{00000000-0005-0000-0000-0000BC000000}"/>
    <cellStyle name="xl94" xfId="187" xr:uid="{00000000-0005-0000-0000-0000BD000000}"/>
    <cellStyle name="xl95" xfId="188" xr:uid="{00000000-0005-0000-0000-0000BE000000}"/>
    <cellStyle name="xl96" xfId="189" xr:uid="{00000000-0005-0000-0000-0000BF000000}"/>
    <cellStyle name="xl97" xfId="190" xr:uid="{00000000-0005-0000-0000-0000C0000000}"/>
    <cellStyle name="xl98" xfId="191" xr:uid="{00000000-0005-0000-0000-0000C1000000}"/>
    <cellStyle name="xl99" xfId="192" xr:uid="{00000000-0005-0000-0000-0000C2000000}"/>
    <cellStyle name="Акцент1 2" xfId="312" xr:uid="{00000000-0005-0000-0000-0000C3000000}"/>
    <cellStyle name="Акцент2 2" xfId="313" xr:uid="{00000000-0005-0000-0000-0000C4000000}"/>
    <cellStyle name="Акцент3 2" xfId="314" xr:uid="{00000000-0005-0000-0000-0000C5000000}"/>
    <cellStyle name="Акцент4 2" xfId="315" xr:uid="{00000000-0005-0000-0000-0000C6000000}"/>
    <cellStyle name="Акцент5 2" xfId="316" xr:uid="{00000000-0005-0000-0000-0000C7000000}"/>
    <cellStyle name="Акцент6 2" xfId="317" xr:uid="{00000000-0005-0000-0000-0000C8000000}"/>
    <cellStyle name="Ввод  2" xfId="318" xr:uid="{00000000-0005-0000-0000-0000C9000000}"/>
    <cellStyle name="Вывод 2" xfId="319" xr:uid="{00000000-0005-0000-0000-0000CA000000}"/>
    <cellStyle name="Вычисление 2" xfId="320" xr:uid="{00000000-0005-0000-0000-0000CB000000}"/>
    <cellStyle name="Заголовок 1 2" xfId="321" xr:uid="{00000000-0005-0000-0000-0000CC000000}"/>
    <cellStyle name="Заголовок 2 2" xfId="322" xr:uid="{00000000-0005-0000-0000-0000CD000000}"/>
    <cellStyle name="Заголовок 3 2" xfId="323" xr:uid="{00000000-0005-0000-0000-0000CE000000}"/>
    <cellStyle name="Заголовок 4 2" xfId="324" xr:uid="{00000000-0005-0000-0000-0000CF000000}"/>
    <cellStyle name="Итог 2" xfId="325" xr:uid="{00000000-0005-0000-0000-0000D0000000}"/>
    <cellStyle name="Контрольная ячейка 2" xfId="326" xr:uid="{00000000-0005-0000-0000-0000D1000000}"/>
    <cellStyle name="Название 2" xfId="327" xr:uid="{00000000-0005-0000-0000-0000D2000000}"/>
    <cellStyle name="Нейтральный 2" xfId="328" xr:uid="{00000000-0005-0000-0000-0000D3000000}"/>
    <cellStyle name="Обычный" xfId="0" builtinId="0"/>
    <cellStyle name="Обычный 10" xfId="196" xr:uid="{00000000-0005-0000-0000-0000D5000000}"/>
    <cellStyle name="Обычный 11" xfId="200" xr:uid="{00000000-0005-0000-0000-0000D6000000}"/>
    <cellStyle name="Обычный 12" xfId="204" xr:uid="{00000000-0005-0000-0000-0000D7000000}"/>
    <cellStyle name="Обычный 13" xfId="206" xr:uid="{00000000-0005-0000-0000-0000D8000000}"/>
    <cellStyle name="Обычный 14" xfId="210" xr:uid="{00000000-0005-0000-0000-0000D9000000}"/>
    <cellStyle name="Обычный 15" xfId="212" xr:uid="{00000000-0005-0000-0000-0000DA000000}"/>
    <cellStyle name="Обычный 16" xfId="214" xr:uid="{00000000-0005-0000-0000-0000DB000000}"/>
    <cellStyle name="Обычный 17" xfId="216" xr:uid="{00000000-0005-0000-0000-0000DC000000}"/>
    <cellStyle name="Обычный 18" xfId="302" xr:uid="{00000000-0005-0000-0000-0000DD000000}"/>
    <cellStyle name="Обычный 2" xfId="2" xr:uid="{00000000-0005-0000-0000-0000DE000000}"/>
    <cellStyle name="Обычный 2 2" xfId="4" xr:uid="{00000000-0005-0000-0000-0000DF000000}"/>
    <cellStyle name="Обычный 2 2 10" xfId="209" xr:uid="{00000000-0005-0000-0000-0000E0000000}"/>
    <cellStyle name="Обычный 2 2 11" xfId="211" xr:uid="{00000000-0005-0000-0000-0000E1000000}"/>
    <cellStyle name="Обычный 2 2 12" xfId="213" xr:uid="{00000000-0005-0000-0000-0000E2000000}"/>
    <cellStyle name="Обычный 2 2 13" xfId="215" xr:uid="{00000000-0005-0000-0000-0000E3000000}"/>
    <cellStyle name="Обычный 2 2 15" xfId="223" xr:uid="{00000000-0005-0000-0000-0000E4000000}"/>
    <cellStyle name="Обычный 2 2 16" xfId="225" xr:uid="{00000000-0005-0000-0000-0000E5000000}"/>
    <cellStyle name="Обычный 2 2 17" xfId="201" xr:uid="{00000000-0005-0000-0000-0000E6000000}"/>
    <cellStyle name="Обычный 2 2 18" xfId="207" xr:uid="{00000000-0005-0000-0000-0000E7000000}"/>
    <cellStyle name="Обычный 2 2 19" xfId="217" xr:uid="{00000000-0005-0000-0000-0000E8000000}"/>
    <cellStyle name="Обычный 2 2 2" xfId="330" xr:uid="{00000000-0005-0000-0000-0000E9000000}"/>
    <cellStyle name="Обычный 2 2 20" xfId="219" xr:uid="{00000000-0005-0000-0000-0000EA000000}"/>
    <cellStyle name="Обычный 2 2 21" xfId="221" xr:uid="{00000000-0005-0000-0000-0000EB000000}"/>
    <cellStyle name="Обычный 2 2 22" xfId="228" xr:uid="{00000000-0005-0000-0000-0000EC000000}"/>
    <cellStyle name="Обычный 2 2 23" xfId="231" xr:uid="{00000000-0005-0000-0000-0000ED000000}"/>
    <cellStyle name="Обычный 2 2 24" xfId="232" xr:uid="{00000000-0005-0000-0000-0000EE000000}"/>
    <cellStyle name="Обычный 2 2 25" xfId="235" xr:uid="{00000000-0005-0000-0000-0000EF000000}"/>
    <cellStyle name="Обычный 2 2 26" xfId="237" xr:uid="{00000000-0005-0000-0000-0000F0000000}"/>
    <cellStyle name="Обычный 2 2 27" xfId="240" xr:uid="{00000000-0005-0000-0000-0000F1000000}"/>
    <cellStyle name="Обычный 2 2 28" xfId="242" xr:uid="{00000000-0005-0000-0000-0000F2000000}"/>
    <cellStyle name="Обычный 2 2 29" xfId="244" xr:uid="{00000000-0005-0000-0000-0000F3000000}"/>
    <cellStyle name="Обычный 2 2 3" xfId="329" xr:uid="{00000000-0005-0000-0000-0000F4000000}"/>
    <cellStyle name="Обычный 2 2 30" xfId="247" xr:uid="{00000000-0005-0000-0000-0000F5000000}"/>
    <cellStyle name="Обычный 2 2 31" xfId="248" xr:uid="{00000000-0005-0000-0000-0000F6000000}"/>
    <cellStyle name="Обычный 2 2 32" xfId="251" xr:uid="{00000000-0005-0000-0000-0000F7000000}"/>
    <cellStyle name="Обычный 2 2 33" xfId="253" xr:uid="{00000000-0005-0000-0000-0000F8000000}"/>
    <cellStyle name="Обычный 2 2 34" xfId="255" xr:uid="{00000000-0005-0000-0000-0000F9000000}"/>
    <cellStyle name="Обычный 2 2 35" xfId="257" xr:uid="{00000000-0005-0000-0000-0000FA000000}"/>
    <cellStyle name="Обычный 2 2 36" xfId="259" xr:uid="{00000000-0005-0000-0000-0000FB000000}"/>
    <cellStyle name="Обычный 2 2 37" xfId="261" xr:uid="{00000000-0005-0000-0000-0000FC000000}"/>
    <cellStyle name="Обычный 2 2 38" xfId="263" xr:uid="{00000000-0005-0000-0000-0000FD000000}"/>
    <cellStyle name="Обычный 2 2 39" xfId="265" xr:uid="{00000000-0005-0000-0000-0000FE000000}"/>
    <cellStyle name="Обычный 2 2 40" xfId="268" xr:uid="{00000000-0005-0000-0000-0000FF000000}"/>
    <cellStyle name="Обычный 2 2 41" xfId="270" xr:uid="{00000000-0005-0000-0000-000000010000}"/>
    <cellStyle name="Обычный 2 2 42" xfId="272" xr:uid="{00000000-0005-0000-0000-000001010000}"/>
    <cellStyle name="Обычный 2 2 43" xfId="274" xr:uid="{00000000-0005-0000-0000-000002010000}"/>
    <cellStyle name="Обычный 2 2 44" xfId="276" xr:uid="{00000000-0005-0000-0000-000003010000}"/>
    <cellStyle name="Обычный 2 2 45" xfId="278" xr:uid="{00000000-0005-0000-0000-000004010000}"/>
    <cellStyle name="Обычный 2 2 46" xfId="280" xr:uid="{00000000-0005-0000-0000-000005010000}"/>
    <cellStyle name="Обычный 2 2 47" xfId="283" xr:uid="{00000000-0005-0000-0000-000006010000}"/>
    <cellStyle name="Обычный 2 2 48" xfId="284" xr:uid="{00000000-0005-0000-0000-000007010000}"/>
    <cellStyle name="Обычный 2 2 49" xfId="286" xr:uid="{00000000-0005-0000-0000-000008010000}"/>
    <cellStyle name="Обычный 2 2 5" xfId="197" xr:uid="{00000000-0005-0000-0000-000009010000}"/>
    <cellStyle name="Обычный 2 2 50" xfId="288" xr:uid="{00000000-0005-0000-0000-00000A010000}"/>
    <cellStyle name="Обычный 2 2 51" xfId="290" xr:uid="{00000000-0005-0000-0000-00000B010000}"/>
    <cellStyle name="Обычный 2 2 52" xfId="293" xr:uid="{00000000-0005-0000-0000-00000C010000}"/>
    <cellStyle name="Обычный 2 2 53" xfId="194" xr:uid="{00000000-0005-0000-0000-00000D010000}"/>
    <cellStyle name="Обычный 2 2 55" xfId="224" xr:uid="{00000000-0005-0000-0000-00000E010000}"/>
    <cellStyle name="Обычный 2 2 56" xfId="227" xr:uid="{00000000-0005-0000-0000-00000F010000}"/>
    <cellStyle name="Обычный 2 2 57" xfId="234" xr:uid="{00000000-0005-0000-0000-000010010000}"/>
    <cellStyle name="Обычный 2 2 58" xfId="239" xr:uid="{00000000-0005-0000-0000-000011010000}"/>
    <cellStyle name="Обычный 2 2 6" xfId="195" xr:uid="{00000000-0005-0000-0000-000012010000}"/>
    <cellStyle name="Обычный 2 2 60" xfId="250" xr:uid="{00000000-0005-0000-0000-000013010000}"/>
    <cellStyle name="Обычный 2 2 61" xfId="269" xr:uid="{00000000-0005-0000-0000-000014010000}"/>
    <cellStyle name="Обычный 2 2 62" xfId="291" xr:uid="{00000000-0005-0000-0000-000015010000}"/>
    <cellStyle name="Обычный 2 2 7" xfId="199" xr:uid="{00000000-0005-0000-0000-000016010000}"/>
    <cellStyle name="Обычный 2 2 8" xfId="203" xr:uid="{00000000-0005-0000-0000-000017010000}"/>
    <cellStyle name="Обычный 2 2 9" xfId="205" xr:uid="{00000000-0005-0000-0000-000018010000}"/>
    <cellStyle name="Обычный 2 3" xfId="8" xr:uid="{00000000-0005-0000-0000-000019010000}"/>
    <cellStyle name="Обычный 20" xfId="226" xr:uid="{00000000-0005-0000-0000-00001A010000}"/>
    <cellStyle name="Обычный 21" xfId="202" xr:uid="{00000000-0005-0000-0000-00001B010000}"/>
    <cellStyle name="Обычный 22" xfId="208" xr:uid="{00000000-0005-0000-0000-00001C010000}"/>
    <cellStyle name="Обычный 23" xfId="218" xr:uid="{00000000-0005-0000-0000-00001D010000}"/>
    <cellStyle name="Обычный 24" xfId="220" xr:uid="{00000000-0005-0000-0000-00001E010000}"/>
    <cellStyle name="Обычный 25" xfId="222" xr:uid="{00000000-0005-0000-0000-00001F010000}"/>
    <cellStyle name="Обычный 26" xfId="229" xr:uid="{00000000-0005-0000-0000-000020010000}"/>
    <cellStyle name="Обычный 27" xfId="230" xr:uid="{00000000-0005-0000-0000-000021010000}"/>
    <cellStyle name="Обычный 28" xfId="233" xr:uid="{00000000-0005-0000-0000-000022010000}"/>
    <cellStyle name="Обычный 29" xfId="236" xr:uid="{00000000-0005-0000-0000-000023010000}"/>
    <cellStyle name="Обычный 3" xfId="3" xr:uid="{00000000-0005-0000-0000-000024010000}"/>
    <cellStyle name="Обычный 3 2" xfId="331" xr:uid="{00000000-0005-0000-0000-000025010000}"/>
    <cellStyle name="Обычный 3 3" xfId="332" xr:uid="{00000000-0005-0000-0000-000026010000}"/>
    <cellStyle name="Обычный 3 4" xfId="333" xr:uid="{00000000-0005-0000-0000-000027010000}"/>
    <cellStyle name="Обычный 3 5" xfId="334" xr:uid="{00000000-0005-0000-0000-000028010000}"/>
    <cellStyle name="Обычный 3_ОБМ Приложения к проекту бюджетаисправ" xfId="335" xr:uid="{00000000-0005-0000-0000-000029010000}"/>
    <cellStyle name="Обычный 30" xfId="238" xr:uid="{00000000-0005-0000-0000-00002A010000}"/>
    <cellStyle name="Обычный 31" xfId="241" xr:uid="{00000000-0005-0000-0000-00002B010000}"/>
    <cellStyle name="Обычный 32" xfId="243" xr:uid="{00000000-0005-0000-0000-00002C010000}"/>
    <cellStyle name="Обычный 33" xfId="245" xr:uid="{00000000-0005-0000-0000-00002D010000}"/>
    <cellStyle name="Обычный 34" xfId="246" xr:uid="{00000000-0005-0000-0000-00002E010000}"/>
    <cellStyle name="Обычный 35" xfId="249" xr:uid="{00000000-0005-0000-0000-00002F010000}"/>
    <cellStyle name="Обычный 36" xfId="252" xr:uid="{00000000-0005-0000-0000-000030010000}"/>
    <cellStyle name="Обычный 37" xfId="254" xr:uid="{00000000-0005-0000-0000-000031010000}"/>
    <cellStyle name="Обычный 38" xfId="256" xr:uid="{00000000-0005-0000-0000-000032010000}"/>
    <cellStyle name="Обычный 39" xfId="258" xr:uid="{00000000-0005-0000-0000-000033010000}"/>
    <cellStyle name="Обычный 4" xfId="6" xr:uid="{00000000-0005-0000-0000-000034010000}"/>
    <cellStyle name="Обычный 4 2" xfId="299" xr:uid="{00000000-0005-0000-0000-000035010000}"/>
    <cellStyle name="Обычный 4 2 2" xfId="337" xr:uid="{00000000-0005-0000-0000-000036010000}"/>
    <cellStyle name="Обычный 4 3" xfId="338" xr:uid="{00000000-0005-0000-0000-000037010000}"/>
    <cellStyle name="Обычный 4 4" xfId="336" xr:uid="{00000000-0005-0000-0000-000038010000}"/>
    <cellStyle name="Обычный 40" xfId="260" xr:uid="{00000000-0005-0000-0000-000039010000}"/>
    <cellStyle name="Обычный 41" xfId="262" xr:uid="{00000000-0005-0000-0000-00003A010000}"/>
    <cellStyle name="Обычный 42" xfId="264" xr:uid="{00000000-0005-0000-0000-00003B010000}"/>
    <cellStyle name="Обычный 43" xfId="266" xr:uid="{00000000-0005-0000-0000-00003C010000}"/>
    <cellStyle name="Обычный 44" xfId="267" xr:uid="{00000000-0005-0000-0000-00003D010000}"/>
    <cellStyle name="Обычный 45" xfId="271" xr:uid="{00000000-0005-0000-0000-00003E010000}"/>
    <cellStyle name="Обычный 46" xfId="273" xr:uid="{00000000-0005-0000-0000-00003F010000}"/>
    <cellStyle name="Обычный 47" xfId="275" xr:uid="{00000000-0005-0000-0000-000040010000}"/>
    <cellStyle name="Обычный 48" xfId="277" xr:uid="{00000000-0005-0000-0000-000041010000}"/>
    <cellStyle name="Обычный 49" xfId="279" xr:uid="{00000000-0005-0000-0000-000042010000}"/>
    <cellStyle name="Обычный 5" xfId="7" xr:uid="{00000000-0005-0000-0000-000043010000}"/>
    <cellStyle name="Обычный 5 2" xfId="300" xr:uid="{00000000-0005-0000-0000-000044010000}"/>
    <cellStyle name="Обычный 5 2 2" xfId="340" xr:uid="{00000000-0005-0000-0000-000045010000}"/>
    <cellStyle name="Обычный 5 3" xfId="339" xr:uid="{00000000-0005-0000-0000-000046010000}"/>
    <cellStyle name="Обычный 50" xfId="281" xr:uid="{00000000-0005-0000-0000-000047010000}"/>
    <cellStyle name="Обычный 51" xfId="282" xr:uid="{00000000-0005-0000-0000-000048010000}"/>
    <cellStyle name="Обычный 52" xfId="285" xr:uid="{00000000-0005-0000-0000-000049010000}"/>
    <cellStyle name="Обычный 53" xfId="287" xr:uid="{00000000-0005-0000-0000-00004A010000}"/>
    <cellStyle name="Обычный 54" xfId="289" xr:uid="{00000000-0005-0000-0000-00004B010000}"/>
    <cellStyle name="Обычный 55" xfId="292" xr:uid="{00000000-0005-0000-0000-00004C010000}"/>
    <cellStyle name="Обычный 56" xfId="294" xr:uid="{00000000-0005-0000-0000-00004D010000}"/>
    <cellStyle name="Обычный 6" xfId="296" xr:uid="{00000000-0005-0000-0000-00004E010000}"/>
    <cellStyle name="Обычный 6 2" xfId="341" xr:uid="{00000000-0005-0000-0000-00004F010000}"/>
    <cellStyle name="Обычный 7" xfId="5" xr:uid="{00000000-0005-0000-0000-000050010000}"/>
    <cellStyle name="Обычный 7 2" xfId="298" xr:uid="{00000000-0005-0000-0000-000051010000}"/>
    <cellStyle name="Обычный 7 3" xfId="301" xr:uid="{00000000-0005-0000-0000-000052010000}"/>
    <cellStyle name="Обычный 7 4" xfId="342" xr:uid="{00000000-0005-0000-0000-000053010000}"/>
    <cellStyle name="Обычный 7 5" xfId="355" xr:uid="{00000000-0005-0000-0000-000054010000}"/>
    <cellStyle name="Обычный 8" xfId="295" xr:uid="{00000000-0005-0000-0000-000055010000}"/>
    <cellStyle name="Обычный 9" xfId="198" xr:uid="{00000000-0005-0000-0000-000056010000}"/>
    <cellStyle name="Обычный_tmp305" xfId="356" xr:uid="{00000000-0005-0000-0000-000057010000}"/>
    <cellStyle name="Обычный_З_15_Приложение 16 - Источники дефицита" xfId="357" xr:uid="{00000000-0005-0000-0000-000058010000}"/>
    <cellStyle name="Обычный_З_16_Приложение 17 - Программа гос заимствований" xfId="358" xr:uid="{00000000-0005-0000-0000-000059010000}"/>
    <cellStyle name="Плохой 2" xfId="343" xr:uid="{00000000-0005-0000-0000-00005A010000}"/>
    <cellStyle name="Пояснение 2" xfId="344" xr:uid="{00000000-0005-0000-0000-00005B010000}"/>
    <cellStyle name="Примечание 2" xfId="345" xr:uid="{00000000-0005-0000-0000-00005C010000}"/>
    <cellStyle name="Связанная ячейка 2" xfId="346" xr:uid="{00000000-0005-0000-0000-00005D010000}"/>
    <cellStyle name="Стиль 1" xfId="1" xr:uid="{00000000-0005-0000-0000-00005E010000}"/>
    <cellStyle name="Текст предупреждения 2" xfId="347" xr:uid="{00000000-0005-0000-0000-00005F010000}"/>
    <cellStyle name="Финансовый" xfId="359" builtinId="3"/>
    <cellStyle name="Финансовый 2" xfId="193" xr:uid="{00000000-0005-0000-0000-000061010000}"/>
    <cellStyle name="Финансовый 2 2" xfId="348" xr:uid="{00000000-0005-0000-0000-000062010000}"/>
    <cellStyle name="Финансовый 3" xfId="297" xr:uid="{00000000-0005-0000-0000-000063010000}"/>
    <cellStyle name="Финансовый 3 2" xfId="350" xr:uid="{00000000-0005-0000-0000-000064010000}"/>
    <cellStyle name="Финансовый 3 3" xfId="349" xr:uid="{00000000-0005-0000-0000-000065010000}"/>
    <cellStyle name="Финансовый 4" xfId="351" xr:uid="{00000000-0005-0000-0000-000066010000}"/>
    <cellStyle name="Хороший 2" xfId="352" xr:uid="{00000000-0005-0000-0000-000067010000}"/>
  </cellStyles>
  <dxfs count="60">
    <dxf>
      <fill>
        <patternFill patternType="solid">
          <fgColor indexed="26"/>
          <bgColor indexed="9"/>
        </patternFill>
      </fill>
    </dxf>
    <dxf>
      <fill>
        <patternFill patternType="solid">
          <fgColor indexed="26"/>
          <bgColor indexed="9"/>
        </patternFill>
      </fill>
    </dxf>
    <dxf>
      <fill>
        <patternFill patternType="solid">
          <fgColor indexed="26"/>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val="0"/>
        <i/>
        <condense val="0"/>
        <extend val="0"/>
      </font>
    </dxf>
    <dxf>
      <font>
        <b/>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val="0"/>
        <condense val="0"/>
        <extend val="0"/>
      </font>
    </dxf>
    <dxf>
      <font>
        <b/>
        <i/>
        <condense val="0"/>
        <extend val="0"/>
      </font>
    </dxf>
    <dxf>
      <font>
        <b/>
        <i val="0"/>
        <condense val="0"/>
        <extend val="0"/>
      </font>
    </dxf>
    <dxf>
      <font>
        <b val="0"/>
        <i/>
        <condense val="0"/>
        <extend val="0"/>
      </font>
    </dxf>
    <dxf>
      <font>
        <b/>
        <i/>
        <condense val="0"/>
        <extend val="0"/>
      </font>
    </dxf>
    <dxf>
      <font>
        <b/>
        <i/>
        <condense val="0"/>
        <extend val="0"/>
      </font>
    </dxf>
    <dxf>
      <font>
        <b val="0"/>
        <i/>
        <condense val="0"/>
        <extend val="0"/>
      </font>
    </dxf>
    <dxf>
      <font>
        <b/>
        <i val="0"/>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i val="0"/>
        <condense val="0"/>
        <extend val="0"/>
      </font>
    </dxf>
    <dxf>
      <font>
        <b/>
        <i val="0"/>
        <condense val="0"/>
        <extend val="0"/>
      </font>
    </dxf>
    <dxf>
      <font>
        <b val="0"/>
        <i/>
        <condense val="0"/>
        <extend val="0"/>
      </font>
    </dxf>
    <dxf>
      <font>
        <b/>
        <i/>
        <condense val="0"/>
        <extend val="0"/>
      </font>
    </dxf>
    <dxf>
      <font>
        <b/>
        <i/>
        <condense val="0"/>
        <extend val="0"/>
      </font>
    </dxf>
    <dxf>
      <font>
        <b val="0"/>
        <i/>
        <condense val="0"/>
        <extend val="0"/>
      </font>
    </dxf>
    <dxf>
      <font>
        <b/>
        <i val="0"/>
        <condense val="0"/>
        <extend val="0"/>
      </font>
    </dxf>
    <dxf>
      <font>
        <b val="0"/>
        <i/>
        <condense val="0"/>
        <extend val="0"/>
      </font>
    </dxf>
    <dxf>
      <font>
        <b/>
        <i val="0"/>
        <condense val="0"/>
        <extend val="0"/>
      </font>
    </dxf>
    <dxf>
      <font>
        <b/>
        <i/>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printerSettings" Target="../printerSettings/printerSettings3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4" Type="http://schemas.openxmlformats.org/officeDocument/2006/relationships/printerSettings" Target="../printerSettings/printerSettings4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7"/>
  <sheetViews>
    <sheetView view="pageBreakPreview" zoomScaleSheetLayoutView="100" workbookViewId="0">
      <selection activeCell="B6" sqref="B6"/>
    </sheetView>
  </sheetViews>
  <sheetFormatPr defaultRowHeight="12.75"/>
  <cols>
    <col min="1" max="1" width="88.6640625" style="260" customWidth="1"/>
    <col min="2" max="2" width="28.6640625" style="260" customWidth="1"/>
    <col min="3" max="3" width="22" style="260" customWidth="1"/>
    <col min="4" max="4" width="23.33203125" style="269" customWidth="1"/>
    <col min="5" max="16384" width="9.33203125" style="260"/>
  </cols>
  <sheetData>
    <row r="1" spans="1:9" ht="38.25" customHeight="1">
      <c r="B1" s="411" t="s">
        <v>376</v>
      </c>
      <c r="C1" s="411"/>
      <c r="D1" s="261"/>
      <c r="E1" s="262"/>
      <c r="F1" s="263"/>
      <c r="I1" s="262"/>
    </row>
    <row r="2" spans="1:9" ht="115.15" customHeight="1">
      <c r="B2" s="412" t="s">
        <v>495</v>
      </c>
      <c r="C2" s="413"/>
      <c r="D2" s="264"/>
      <c r="F2" s="265"/>
    </row>
    <row r="3" spans="1:9" ht="115.15" customHeight="1">
      <c r="A3" s="414" t="s">
        <v>496</v>
      </c>
      <c r="B3" s="414"/>
      <c r="C3" s="414"/>
      <c r="D3" s="266"/>
      <c r="E3" s="267"/>
      <c r="F3" s="267"/>
      <c r="G3" s="267"/>
      <c r="H3" s="267"/>
      <c r="I3" s="267"/>
    </row>
    <row r="4" spans="1:9" ht="15.75">
      <c r="A4" s="268"/>
      <c r="B4" s="415"/>
      <c r="C4" s="415"/>
    </row>
    <row r="5" spans="1:9" ht="18.600000000000001" customHeight="1">
      <c r="A5" s="416" t="s">
        <v>377</v>
      </c>
      <c r="B5" s="416" t="s">
        <v>378</v>
      </c>
      <c r="C5" s="416"/>
    </row>
    <row r="6" spans="1:9" ht="54.75" customHeight="1">
      <c r="A6" s="416"/>
      <c r="B6" s="270" t="s">
        <v>379</v>
      </c>
      <c r="C6" s="271" t="s">
        <v>380</v>
      </c>
    </row>
    <row r="7" spans="1:9" ht="16.149999999999999" customHeight="1">
      <c r="A7" s="272">
        <v>1</v>
      </c>
      <c r="B7" s="272">
        <v>2</v>
      </c>
      <c r="C7" s="272">
        <v>3</v>
      </c>
    </row>
    <row r="8" spans="1:9" ht="21" customHeight="1">
      <c r="A8" s="273" t="s">
        <v>381</v>
      </c>
      <c r="B8" s="270"/>
      <c r="C8" s="270"/>
    </row>
    <row r="9" spans="1:9" ht="37.9" customHeight="1">
      <c r="A9" s="274" t="s">
        <v>382</v>
      </c>
      <c r="B9" s="270"/>
      <c r="C9" s="270"/>
    </row>
    <row r="10" spans="1:9" ht="39" customHeight="1">
      <c r="A10" s="275" t="s">
        <v>469</v>
      </c>
      <c r="B10" s="270">
        <v>0</v>
      </c>
      <c r="C10" s="270">
        <v>100</v>
      </c>
    </row>
    <row r="11" spans="1:9" ht="15.75">
      <c r="A11" s="275" t="s">
        <v>383</v>
      </c>
      <c r="B11" s="270">
        <v>100</v>
      </c>
      <c r="C11" s="270">
        <v>0</v>
      </c>
    </row>
    <row r="12" spans="1:9" ht="21" customHeight="1">
      <c r="A12" s="275" t="s">
        <v>384</v>
      </c>
      <c r="B12" s="270">
        <v>100</v>
      </c>
      <c r="C12" s="270">
        <v>0</v>
      </c>
    </row>
    <row r="13" spans="1:9" ht="47.25">
      <c r="A13" s="275" t="s">
        <v>385</v>
      </c>
      <c r="B13" s="270">
        <v>100</v>
      </c>
      <c r="C13" s="270">
        <v>0</v>
      </c>
    </row>
    <row r="14" spans="1:9" ht="15.75">
      <c r="A14" s="275" t="s">
        <v>386</v>
      </c>
      <c r="B14" s="270">
        <v>100</v>
      </c>
      <c r="C14" s="270">
        <v>0</v>
      </c>
    </row>
    <row r="15" spans="1:9" ht="15.75">
      <c r="A15" s="275" t="s">
        <v>387</v>
      </c>
      <c r="B15" s="270">
        <v>100</v>
      </c>
      <c r="C15" s="270">
        <v>0</v>
      </c>
    </row>
    <row r="16" spans="1:9" ht="31.5">
      <c r="A16" s="376" t="s">
        <v>451</v>
      </c>
      <c r="B16" s="377"/>
      <c r="C16" s="377"/>
      <c r="D16" s="260"/>
    </row>
    <row r="17" spans="1:4" ht="31.5">
      <c r="A17" s="275" t="s">
        <v>388</v>
      </c>
      <c r="B17" s="270">
        <v>100</v>
      </c>
      <c r="C17" s="270">
        <v>0</v>
      </c>
      <c r="D17" s="260"/>
    </row>
    <row r="18" spans="1:4" ht="33" customHeight="1">
      <c r="A18" s="275" t="s">
        <v>452</v>
      </c>
      <c r="B18" s="270">
        <v>0</v>
      </c>
      <c r="C18" s="270">
        <v>100</v>
      </c>
      <c r="D18" s="260"/>
    </row>
    <row r="19" spans="1:4" ht="31.5">
      <c r="A19" s="275" t="s">
        <v>472</v>
      </c>
      <c r="B19" s="270">
        <v>100</v>
      </c>
      <c r="C19" s="270">
        <v>0</v>
      </c>
      <c r="D19" s="260"/>
    </row>
    <row r="20" spans="1:4" ht="31.5">
      <c r="A20" s="375" t="s">
        <v>471</v>
      </c>
      <c r="B20" s="270">
        <v>0</v>
      </c>
      <c r="C20" s="270">
        <v>100</v>
      </c>
      <c r="D20" s="260"/>
    </row>
    <row r="21" spans="1:4" ht="31.5">
      <c r="A21" s="378" t="s">
        <v>389</v>
      </c>
      <c r="B21" s="270">
        <v>100</v>
      </c>
      <c r="C21" s="270">
        <v>0</v>
      </c>
      <c r="D21" s="260"/>
    </row>
    <row r="22" spans="1:4" ht="15.75">
      <c r="A22" s="275" t="s">
        <v>453</v>
      </c>
      <c r="B22" s="270">
        <v>0</v>
      </c>
      <c r="C22" s="270">
        <v>100</v>
      </c>
      <c r="D22" s="260"/>
    </row>
    <row r="23" spans="1:4" ht="15.75">
      <c r="A23" s="274" t="s">
        <v>390</v>
      </c>
      <c r="B23" s="377"/>
      <c r="C23" s="377"/>
      <c r="D23" s="260"/>
    </row>
    <row r="24" spans="1:4" ht="47.25">
      <c r="A24" s="275" t="s">
        <v>391</v>
      </c>
      <c r="B24" s="270">
        <v>100</v>
      </c>
      <c r="C24" s="270">
        <v>0</v>
      </c>
      <c r="D24" s="260"/>
    </row>
    <row r="25" spans="1:4" ht="47.25">
      <c r="A25" s="275" t="s">
        <v>470</v>
      </c>
      <c r="B25" s="270">
        <v>0</v>
      </c>
      <c r="C25" s="270">
        <v>100</v>
      </c>
      <c r="D25" s="260"/>
    </row>
    <row r="26" spans="1:4" ht="15.75">
      <c r="A26" s="274" t="s">
        <v>392</v>
      </c>
      <c r="B26" s="377"/>
      <c r="C26" s="377"/>
      <c r="D26" s="260"/>
    </row>
    <row r="27" spans="1:4" ht="51.6" customHeight="1">
      <c r="A27" s="374" t="s">
        <v>454</v>
      </c>
      <c r="B27" s="270">
        <v>100</v>
      </c>
      <c r="C27" s="270">
        <v>0</v>
      </c>
      <c r="D27" s="260"/>
    </row>
    <row r="28" spans="1:4" ht="39" customHeight="1">
      <c r="A28" s="374" t="s">
        <v>455</v>
      </c>
      <c r="B28" s="270">
        <v>0</v>
      </c>
      <c r="C28" s="270">
        <v>100</v>
      </c>
      <c r="D28" s="260"/>
    </row>
    <row r="29" spans="1:4" ht="39" customHeight="1">
      <c r="A29" s="374" t="s">
        <v>456</v>
      </c>
      <c r="B29" s="270">
        <v>100</v>
      </c>
      <c r="C29" s="270"/>
      <c r="D29" s="260"/>
    </row>
    <row r="30" spans="1:4" ht="39" customHeight="1">
      <c r="A30" s="375" t="s">
        <v>457</v>
      </c>
      <c r="B30" s="270"/>
      <c r="C30" s="270">
        <v>100</v>
      </c>
      <c r="D30" s="260"/>
    </row>
    <row r="31" spans="1:4" ht="39" customHeight="1">
      <c r="A31" s="375" t="s">
        <v>458</v>
      </c>
      <c r="B31" s="270">
        <v>100</v>
      </c>
      <c r="C31" s="270"/>
      <c r="D31" s="260"/>
    </row>
    <row r="32" spans="1:4" ht="39" customHeight="1">
      <c r="A32" s="375" t="s">
        <v>459</v>
      </c>
      <c r="B32" s="270"/>
      <c r="C32" s="270">
        <v>100</v>
      </c>
      <c r="D32" s="260"/>
    </row>
    <row r="33" spans="1:4" ht="39" customHeight="1">
      <c r="A33" s="375" t="s">
        <v>460</v>
      </c>
      <c r="B33" s="270">
        <v>100</v>
      </c>
      <c r="C33" s="270"/>
      <c r="D33" s="260"/>
    </row>
    <row r="34" spans="1:4" ht="39" customHeight="1">
      <c r="A34" s="375" t="s">
        <v>461</v>
      </c>
      <c r="B34" s="270"/>
      <c r="C34" s="270">
        <v>100</v>
      </c>
      <c r="D34" s="260"/>
    </row>
    <row r="35" spans="1:4" ht="39" customHeight="1">
      <c r="A35" s="375" t="s">
        <v>458</v>
      </c>
      <c r="B35" s="270">
        <v>100</v>
      </c>
      <c r="C35" s="270"/>
      <c r="D35" s="260"/>
    </row>
    <row r="36" spans="1:4" ht="49.5" customHeight="1">
      <c r="A36" s="374" t="s">
        <v>459</v>
      </c>
      <c r="B36" s="270"/>
      <c r="C36" s="270">
        <v>100</v>
      </c>
      <c r="D36" s="260"/>
    </row>
    <row r="37" spans="1:4" ht="39" customHeight="1">
      <c r="A37" s="379" t="s">
        <v>462</v>
      </c>
      <c r="B37" s="270">
        <v>100</v>
      </c>
      <c r="C37" s="270"/>
      <c r="D37" s="260"/>
    </row>
    <row r="38" spans="1:4" ht="39" customHeight="1">
      <c r="A38" s="375" t="s">
        <v>463</v>
      </c>
      <c r="B38" s="270">
        <v>100</v>
      </c>
      <c r="C38" s="270"/>
      <c r="D38" s="260"/>
    </row>
    <row r="39" spans="1:4" ht="39" customHeight="1">
      <c r="A39" s="380" t="s">
        <v>464</v>
      </c>
      <c r="B39" s="270"/>
      <c r="C39" s="270">
        <v>100</v>
      </c>
      <c r="D39" s="260"/>
    </row>
    <row r="40" spans="1:4" ht="39" customHeight="1">
      <c r="A40" s="375" t="s">
        <v>465</v>
      </c>
      <c r="B40" s="270"/>
      <c r="C40" s="270">
        <v>100</v>
      </c>
      <c r="D40" s="260"/>
    </row>
    <row r="41" spans="1:4" ht="15.75">
      <c r="A41" s="274" t="s">
        <v>393</v>
      </c>
      <c r="B41" s="377"/>
      <c r="C41" s="377"/>
      <c r="D41" s="260"/>
    </row>
    <row r="42" spans="1:4" ht="18.600000000000001" customHeight="1">
      <c r="A42" s="275" t="s">
        <v>394</v>
      </c>
      <c r="B42" s="270">
        <v>100</v>
      </c>
      <c r="C42" s="270">
        <v>0</v>
      </c>
      <c r="D42" s="260"/>
    </row>
    <row r="43" spans="1:4" ht="18.600000000000001" customHeight="1">
      <c r="A43" s="275" t="s">
        <v>466</v>
      </c>
      <c r="B43" s="270">
        <v>0</v>
      </c>
      <c r="C43" s="270">
        <v>100</v>
      </c>
      <c r="D43" s="260"/>
    </row>
    <row r="44" spans="1:4" ht="19.899999999999999" customHeight="1">
      <c r="A44" s="275" t="s">
        <v>395</v>
      </c>
      <c r="B44" s="270">
        <v>100</v>
      </c>
      <c r="C44" s="270">
        <v>0</v>
      </c>
      <c r="D44" s="260"/>
    </row>
    <row r="45" spans="1:4" ht="20.45" customHeight="1">
      <c r="A45" s="275" t="s">
        <v>396</v>
      </c>
      <c r="B45" s="270">
        <v>0</v>
      </c>
      <c r="C45" s="270">
        <v>100</v>
      </c>
      <c r="D45" s="260"/>
    </row>
    <row r="46" spans="1:4" ht="20.45" customHeight="1">
      <c r="A46" s="375" t="s">
        <v>467</v>
      </c>
      <c r="B46" s="270">
        <v>100</v>
      </c>
      <c r="C46" s="270"/>
      <c r="D46" s="260"/>
    </row>
    <row r="47" spans="1:4" ht="20.45" customHeight="1">
      <c r="A47" s="375" t="s">
        <v>468</v>
      </c>
      <c r="B47" s="270"/>
      <c r="C47" s="270">
        <v>100</v>
      </c>
      <c r="D47" s="260"/>
    </row>
  </sheetData>
  <customSheetViews>
    <customSheetView guid="{D2A2E364-7F41-4DF0-B445-F266635B8190}" showPageBreaks="1" view="pageBreakPreview">
      <selection activeCell="B13" sqref="B13"/>
      <pageMargins left="0.7" right="0.7" top="0.75" bottom="0.75" header="0.3" footer="0.3"/>
      <pageSetup paperSize="9" scale="67" orientation="portrait" r:id="rId1"/>
    </customSheetView>
    <customSheetView guid="{D7437CF1-D31F-4DF2-9399-AF82B3DFFC54}" showPageBreaks="1" printArea="1" view="pageBreakPreview" topLeftCell="A9">
      <selection activeCell="C21" sqref="C21"/>
      <rowBreaks count="1" manualBreakCount="1">
        <brk id="33" max="2" man="1"/>
      </rowBreaks>
      <pageMargins left="0.7" right="0.7" top="0.75" bottom="0.75" header="0.3" footer="0.3"/>
      <pageSetup paperSize="9" scale="66" orientation="portrait" r:id="rId2"/>
    </customSheetView>
    <customSheetView guid="{81558BDF-55DB-4F10-A797-FD06B4DBF865}" showPageBreaks="1" view="pageBreakPreview">
      <selection activeCell="A48" sqref="A48:XFD48"/>
      <pageMargins left="0.7" right="0.7" top="0.75" bottom="0.75" header="0.3" footer="0.3"/>
      <pageSetup paperSize="9" scale="67" orientation="portrait" r:id="rId3"/>
    </customSheetView>
  </customSheetViews>
  <mergeCells count="6">
    <mergeCell ref="B1:C1"/>
    <mergeCell ref="B2:C2"/>
    <mergeCell ref="A3:C3"/>
    <mergeCell ref="B4:C4"/>
    <mergeCell ref="A5:A6"/>
    <mergeCell ref="B5:C5"/>
  </mergeCells>
  <pageMargins left="0.7" right="0.7" top="0.75" bottom="0.75" header="0.3" footer="0.3"/>
  <pageSetup paperSize="9" scale="67"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view="pageBreakPreview" zoomScaleSheetLayoutView="100" workbookViewId="0">
      <selection activeCell="B45" sqref="B45"/>
    </sheetView>
  </sheetViews>
  <sheetFormatPr defaultRowHeight="12.75"/>
  <cols>
    <col min="1" max="1" width="24.33203125" style="3" customWidth="1"/>
    <col min="2" max="2" width="63.83203125" style="6" customWidth="1"/>
    <col min="3" max="3" width="16.6640625" style="6" customWidth="1"/>
    <col min="4" max="4" width="16" style="6" customWidth="1"/>
    <col min="5" max="5" width="19.1640625" style="4" customWidth="1"/>
    <col min="6" max="6" width="17" style="5" customWidth="1"/>
    <col min="7" max="7" width="13.83203125" style="6" bestFit="1" customWidth="1"/>
    <col min="8" max="8" width="12.5" style="6" bestFit="1" customWidth="1"/>
    <col min="9" max="16384" width="9.33203125" style="6"/>
  </cols>
  <sheetData>
    <row r="1" spans="1:7" ht="95.25" customHeight="1">
      <c r="C1" s="420" t="s">
        <v>497</v>
      </c>
      <c r="D1" s="420"/>
      <c r="E1" s="420"/>
    </row>
    <row r="2" spans="1:7" ht="49.5" customHeight="1">
      <c r="A2" s="417" t="s">
        <v>498</v>
      </c>
      <c r="B2" s="417"/>
      <c r="C2" s="417"/>
      <c r="D2" s="417"/>
      <c r="E2" s="417"/>
    </row>
    <row r="3" spans="1:7">
      <c r="A3" s="7"/>
      <c r="B3" s="8"/>
      <c r="C3" s="8"/>
      <c r="D3" s="8"/>
      <c r="E3" s="9" t="s">
        <v>1</v>
      </c>
    </row>
    <row r="4" spans="1:7">
      <c r="A4" s="418" t="s">
        <v>23</v>
      </c>
      <c r="B4" s="418" t="s">
        <v>2</v>
      </c>
      <c r="C4" s="419" t="s">
        <v>7</v>
      </c>
      <c r="D4" s="419"/>
      <c r="E4" s="419"/>
    </row>
    <row r="5" spans="1:7" ht="16.5" customHeight="1">
      <c r="A5" s="418"/>
      <c r="B5" s="418"/>
      <c r="C5" s="373" t="s">
        <v>397</v>
      </c>
      <c r="D5" s="373" t="s">
        <v>444</v>
      </c>
      <c r="E5" s="373" t="s">
        <v>499</v>
      </c>
      <c r="G5" s="4"/>
    </row>
    <row r="6" spans="1:7" s="11" customFormat="1">
      <c r="A6" s="10">
        <v>1</v>
      </c>
      <c r="B6" s="10">
        <v>2</v>
      </c>
      <c r="C6" s="10" t="s">
        <v>10</v>
      </c>
      <c r="D6" s="10" t="s">
        <v>11</v>
      </c>
      <c r="E6" s="10" t="s">
        <v>12</v>
      </c>
      <c r="F6" s="5"/>
    </row>
    <row r="7" spans="1:7" ht="30">
      <c r="A7" s="281" t="s">
        <v>24</v>
      </c>
      <c r="B7" s="324" t="s">
        <v>25</v>
      </c>
      <c r="C7" s="323">
        <f>C8</f>
        <v>351633.30000000005</v>
      </c>
      <c r="D7" s="323">
        <f>D8</f>
        <v>300800.40000000002</v>
      </c>
      <c r="E7" s="323">
        <f>E8</f>
        <v>308025.90000000002</v>
      </c>
    </row>
    <row r="8" spans="1:7" ht="30">
      <c r="A8" s="281" t="s">
        <v>26</v>
      </c>
      <c r="B8" s="282" t="s">
        <v>27</v>
      </c>
      <c r="C8" s="323">
        <f>C9+C12+C17+C41</f>
        <v>351633.30000000005</v>
      </c>
      <c r="D8" s="323">
        <f>D9+D12+D17+D41</f>
        <v>300800.40000000002</v>
      </c>
      <c r="E8" s="323">
        <f>E9+E12+E17+E41</f>
        <v>308025.90000000002</v>
      </c>
    </row>
    <row r="9" spans="1:7" ht="30">
      <c r="A9" s="281" t="s">
        <v>28</v>
      </c>
      <c r="B9" s="282" t="s">
        <v>537</v>
      </c>
      <c r="C9" s="322">
        <f t="shared" ref="C9:E10" si="0">C10</f>
        <v>84722.7</v>
      </c>
      <c r="D9" s="322">
        <f t="shared" si="0"/>
        <v>35677.800000000003</v>
      </c>
      <c r="E9" s="322">
        <f t="shared" si="0"/>
        <v>29912.6</v>
      </c>
    </row>
    <row r="10" spans="1:7" ht="22.5" customHeight="1">
      <c r="A10" s="281" t="s">
        <v>29</v>
      </c>
      <c r="B10" s="321" t="s">
        <v>30</v>
      </c>
      <c r="C10" s="17">
        <f t="shared" si="0"/>
        <v>84722.7</v>
      </c>
      <c r="D10" s="17">
        <f t="shared" si="0"/>
        <v>35677.800000000003</v>
      </c>
      <c r="E10" s="17">
        <f t="shared" si="0"/>
        <v>29912.6</v>
      </c>
    </row>
    <row r="11" spans="1:7" ht="45">
      <c r="A11" s="281" t="s">
        <v>31</v>
      </c>
      <c r="B11" s="320" t="s">
        <v>32</v>
      </c>
      <c r="C11" s="17">
        <v>84722.7</v>
      </c>
      <c r="D11" s="17">
        <v>35677.800000000003</v>
      </c>
      <c r="E11" s="17">
        <v>29912.6</v>
      </c>
    </row>
    <row r="12" spans="1:7" ht="30">
      <c r="A12" s="317" t="s">
        <v>33</v>
      </c>
      <c r="B12" s="320" t="s">
        <v>34</v>
      </c>
      <c r="C12" s="17">
        <f>C13+C15</f>
        <v>794.3</v>
      </c>
      <c r="D12" s="17">
        <f t="shared" ref="D12:E12" si="1">D13+D15</f>
        <v>619.6</v>
      </c>
      <c r="E12" s="17">
        <f t="shared" si="1"/>
        <v>494.9</v>
      </c>
    </row>
    <row r="13" spans="1:7" ht="60">
      <c r="A13" s="317" t="s">
        <v>35</v>
      </c>
      <c r="B13" s="320" t="s">
        <v>36</v>
      </c>
      <c r="C13" s="319">
        <f>C14</f>
        <v>494.9</v>
      </c>
      <c r="D13" s="319">
        <f>D14</f>
        <v>494.9</v>
      </c>
      <c r="E13" s="319">
        <f>E14</f>
        <v>494.9</v>
      </c>
    </row>
    <row r="14" spans="1:7" ht="75">
      <c r="A14" s="317" t="s">
        <v>37</v>
      </c>
      <c r="B14" s="320" t="s">
        <v>38</v>
      </c>
      <c r="C14" s="386">
        <v>494.9</v>
      </c>
      <c r="D14" s="386">
        <v>494.9</v>
      </c>
      <c r="E14" s="386">
        <v>494.9</v>
      </c>
    </row>
    <row r="15" spans="1:7" ht="30">
      <c r="A15" s="276" t="s">
        <v>403</v>
      </c>
      <c r="B15" s="320" t="s">
        <v>404</v>
      </c>
      <c r="C15" s="318">
        <f>C16</f>
        <v>299.39999999999998</v>
      </c>
      <c r="D15" s="318">
        <f>D16</f>
        <v>124.7</v>
      </c>
      <c r="E15" s="318">
        <f>E16</f>
        <v>0</v>
      </c>
      <c r="F15" s="6"/>
    </row>
    <row r="16" spans="1:7" ht="45">
      <c r="A16" s="276" t="s">
        <v>405</v>
      </c>
      <c r="B16" s="320" t="s">
        <v>538</v>
      </c>
      <c r="C16" s="387">
        <v>299.39999999999998</v>
      </c>
      <c r="D16" s="318">
        <v>124.7</v>
      </c>
      <c r="E16" s="318"/>
      <c r="F16" s="6"/>
    </row>
    <row r="17" spans="1:6" ht="30">
      <c r="A17" s="317" t="s">
        <v>39</v>
      </c>
      <c r="B17" s="320" t="s">
        <v>539</v>
      </c>
      <c r="C17" s="17">
        <f>C18+C31+C33+C35+C37+C39</f>
        <v>254428.90000000002</v>
      </c>
      <c r="D17" s="17">
        <f>D18+D31+D33+D35+D37+D39</f>
        <v>252530.40000000005</v>
      </c>
      <c r="E17" s="17">
        <f>E18+E31+E33+E35+E37+E39</f>
        <v>265645.80000000005</v>
      </c>
      <c r="F17" s="6"/>
    </row>
    <row r="18" spans="1:6" ht="45">
      <c r="A18" s="317" t="s">
        <v>40</v>
      </c>
      <c r="B18" s="320" t="s">
        <v>41</v>
      </c>
      <c r="C18" s="17">
        <f>C19</f>
        <v>241607.6</v>
      </c>
      <c r="D18" s="17">
        <f>D19</f>
        <v>236749.30000000005</v>
      </c>
      <c r="E18" s="17">
        <f>E19</f>
        <v>249866.6</v>
      </c>
      <c r="F18" s="6"/>
    </row>
    <row r="19" spans="1:6" ht="45">
      <c r="A19" s="317" t="s">
        <v>42</v>
      </c>
      <c r="B19" s="320" t="s">
        <v>43</v>
      </c>
      <c r="C19" s="17">
        <f>SUM(C20:C30)</f>
        <v>241607.6</v>
      </c>
      <c r="D19" s="17">
        <f>SUM(D20:D30)</f>
        <v>236749.30000000005</v>
      </c>
      <c r="E19" s="17">
        <f>SUM(E20:E30)</f>
        <v>249866.6</v>
      </c>
      <c r="F19" s="6"/>
    </row>
    <row r="20" spans="1:6" ht="90">
      <c r="A20" s="317" t="s">
        <v>42</v>
      </c>
      <c r="B20" s="314" t="s">
        <v>483</v>
      </c>
      <c r="C20" s="385">
        <v>4710.3999999999996</v>
      </c>
      <c r="D20" s="385">
        <v>4898.5</v>
      </c>
      <c r="E20" s="385">
        <v>5096.3999999999996</v>
      </c>
      <c r="F20" s="6"/>
    </row>
    <row r="21" spans="1:6" ht="105">
      <c r="A21" s="281" t="s">
        <v>42</v>
      </c>
      <c r="B21" s="314" t="s">
        <v>484</v>
      </c>
      <c r="C21" s="385">
        <v>4.9000000000000004</v>
      </c>
      <c r="D21" s="385">
        <v>5.0999999999999996</v>
      </c>
      <c r="E21" s="385">
        <v>5.3</v>
      </c>
      <c r="F21" s="6"/>
    </row>
    <row r="22" spans="1:6" ht="181.5" customHeight="1">
      <c r="A22" s="281" t="s">
        <v>42</v>
      </c>
      <c r="B22" s="287" t="s">
        <v>485</v>
      </c>
      <c r="C22" s="384">
        <v>167786.4</v>
      </c>
      <c r="D22" s="384">
        <v>161855.70000000001</v>
      </c>
      <c r="E22" s="384">
        <v>171328.8</v>
      </c>
      <c r="F22" s="6"/>
    </row>
    <row r="23" spans="1:6" ht="151.5" customHeight="1">
      <c r="A23" s="281" t="s">
        <v>42</v>
      </c>
      <c r="B23" s="287" t="s">
        <v>486</v>
      </c>
      <c r="C23" s="384">
        <v>64933.7</v>
      </c>
      <c r="D23" s="384">
        <v>65315.5</v>
      </c>
      <c r="E23" s="384">
        <v>68539.3</v>
      </c>
      <c r="F23" s="6"/>
    </row>
    <row r="24" spans="1:6" ht="255">
      <c r="A24" s="281" t="s">
        <v>42</v>
      </c>
      <c r="B24" s="316" t="s">
        <v>488</v>
      </c>
      <c r="C24" s="385">
        <v>159.6</v>
      </c>
      <c r="D24" s="385">
        <v>194.6</v>
      </c>
      <c r="E24" s="385">
        <v>230.3</v>
      </c>
      <c r="F24" s="6"/>
    </row>
    <row r="25" spans="1:6" ht="210">
      <c r="A25" s="281" t="s">
        <v>42</v>
      </c>
      <c r="B25" s="316" t="s">
        <v>487</v>
      </c>
      <c r="C25" s="385">
        <v>350.7</v>
      </c>
      <c r="D25" s="385">
        <v>665.8</v>
      </c>
      <c r="E25" s="385">
        <v>663.2</v>
      </c>
      <c r="F25" s="6"/>
    </row>
    <row r="26" spans="1:6" ht="225">
      <c r="A26" s="281" t="s">
        <v>42</v>
      </c>
      <c r="B26" s="316" t="s">
        <v>489</v>
      </c>
      <c r="C26" s="385">
        <v>306.7</v>
      </c>
      <c r="D26" s="385">
        <v>471.6</v>
      </c>
      <c r="E26" s="385">
        <v>662.7</v>
      </c>
      <c r="F26" s="6"/>
    </row>
    <row r="27" spans="1:6" ht="46.5" customHeight="1">
      <c r="A27" s="281" t="s">
        <v>42</v>
      </c>
      <c r="B27" s="315" t="s">
        <v>490</v>
      </c>
      <c r="C27" s="385">
        <v>541</v>
      </c>
      <c r="D27" s="385">
        <v>501.6</v>
      </c>
      <c r="E27" s="385">
        <v>472.1</v>
      </c>
      <c r="F27" s="6"/>
    </row>
    <row r="28" spans="1:6" ht="60">
      <c r="A28" s="281" t="s">
        <v>42</v>
      </c>
      <c r="B28" s="285" t="s">
        <v>491</v>
      </c>
      <c r="C28" s="385">
        <v>2149.6</v>
      </c>
      <c r="D28" s="385">
        <v>2149.6</v>
      </c>
      <c r="E28" s="385">
        <v>2149.6</v>
      </c>
      <c r="F28" s="6"/>
    </row>
    <row r="29" spans="1:6" ht="60">
      <c r="A29" s="281" t="s">
        <v>42</v>
      </c>
      <c r="B29" s="315" t="s">
        <v>493</v>
      </c>
      <c r="C29" s="385">
        <v>260.2</v>
      </c>
      <c r="D29" s="385">
        <v>270.7</v>
      </c>
      <c r="E29" s="385">
        <v>281.5</v>
      </c>
      <c r="F29" s="6"/>
    </row>
    <row r="30" spans="1:6" ht="120">
      <c r="A30" s="281" t="s">
        <v>42</v>
      </c>
      <c r="B30" s="314" t="s">
        <v>492</v>
      </c>
      <c r="C30" s="385">
        <v>404.4</v>
      </c>
      <c r="D30" s="385">
        <v>420.6</v>
      </c>
      <c r="E30" s="385">
        <v>437.4</v>
      </c>
      <c r="F30" s="6"/>
    </row>
    <row r="31" spans="1:6" ht="60">
      <c r="A31" s="281" t="s">
        <v>54</v>
      </c>
      <c r="B31" s="314" t="s">
        <v>400</v>
      </c>
      <c r="C31" s="17">
        <f>C32</f>
        <v>3338.2</v>
      </c>
      <c r="D31" s="17">
        <f>D32</f>
        <v>3501.7</v>
      </c>
      <c r="E31" s="17">
        <f>E32</f>
        <v>3502.1</v>
      </c>
      <c r="F31" s="6"/>
    </row>
    <row r="32" spans="1:6" ht="75">
      <c r="A32" s="281" t="s">
        <v>55</v>
      </c>
      <c r="B32" s="315" t="s">
        <v>401</v>
      </c>
      <c r="C32" s="385">
        <v>3338.2</v>
      </c>
      <c r="D32" s="385">
        <v>3501.7</v>
      </c>
      <c r="E32" s="385">
        <v>3502.1</v>
      </c>
      <c r="F32" s="6"/>
    </row>
    <row r="33" spans="1:6" ht="75">
      <c r="A33" s="281" t="s">
        <v>56</v>
      </c>
      <c r="B33" s="286" t="s">
        <v>540</v>
      </c>
      <c r="C33" s="17">
        <f>C34</f>
        <v>8122.9</v>
      </c>
      <c r="D33" s="17">
        <f>D34</f>
        <v>10833.3</v>
      </c>
      <c r="E33" s="17">
        <f>E34</f>
        <v>10836.2</v>
      </c>
      <c r="F33" s="6"/>
    </row>
    <row r="34" spans="1:6" ht="73.5" customHeight="1">
      <c r="A34" s="281" t="s">
        <v>57</v>
      </c>
      <c r="B34" s="286" t="s">
        <v>541</v>
      </c>
      <c r="C34" s="384">
        <v>8122.9</v>
      </c>
      <c r="D34" s="384">
        <v>10833.3</v>
      </c>
      <c r="E34" s="384">
        <v>10836.2</v>
      </c>
      <c r="F34" s="6"/>
    </row>
    <row r="35" spans="1:6" ht="60">
      <c r="A35" s="281" t="s">
        <v>430</v>
      </c>
      <c r="B35" s="286" t="s">
        <v>429</v>
      </c>
      <c r="C35" s="313">
        <f>C36</f>
        <v>0</v>
      </c>
      <c r="D35" s="313">
        <f>D36</f>
        <v>36</v>
      </c>
      <c r="E35" s="305">
        <f>E36</f>
        <v>0</v>
      </c>
      <c r="F35" s="6"/>
    </row>
    <row r="36" spans="1:6" ht="75">
      <c r="A36" s="281" t="s">
        <v>428</v>
      </c>
      <c r="B36" s="286" t="s">
        <v>427</v>
      </c>
      <c r="C36" s="305">
        <v>0</v>
      </c>
      <c r="D36" s="305">
        <v>36</v>
      </c>
      <c r="E36" s="305">
        <v>0</v>
      </c>
      <c r="F36" s="6"/>
    </row>
    <row r="37" spans="1:6" ht="30">
      <c r="A37" s="281" t="s">
        <v>290</v>
      </c>
      <c r="B37" s="286" t="s">
        <v>58</v>
      </c>
      <c r="C37" s="17">
        <f>C38</f>
        <v>572.5</v>
      </c>
      <c r="D37" s="17">
        <f>D38</f>
        <v>592.70000000000005</v>
      </c>
      <c r="E37" s="17">
        <f>E38</f>
        <v>592.70000000000005</v>
      </c>
      <c r="F37" s="6"/>
    </row>
    <row r="38" spans="1:6" ht="45">
      <c r="A38" s="281" t="s">
        <v>59</v>
      </c>
      <c r="B38" s="286" t="s">
        <v>60</v>
      </c>
      <c r="C38" s="384">
        <v>572.5</v>
      </c>
      <c r="D38" s="384">
        <v>592.70000000000005</v>
      </c>
      <c r="E38" s="384">
        <v>592.70000000000005</v>
      </c>
      <c r="F38" s="6"/>
    </row>
    <row r="39" spans="1:6" ht="15.75">
      <c r="A39" s="288" t="s">
        <v>61</v>
      </c>
      <c r="B39" s="289" t="s">
        <v>62</v>
      </c>
      <c r="C39" s="17">
        <f>C40</f>
        <v>787.7</v>
      </c>
      <c r="D39" s="17">
        <f>D40</f>
        <v>817.4</v>
      </c>
      <c r="E39" s="17">
        <f>E40</f>
        <v>848.2</v>
      </c>
      <c r="F39" s="6"/>
    </row>
    <row r="40" spans="1:6" ht="15.75">
      <c r="A40" s="288" t="s">
        <v>63</v>
      </c>
      <c r="B40" s="289" t="s">
        <v>64</v>
      </c>
      <c r="C40" s="385">
        <v>787.7</v>
      </c>
      <c r="D40" s="385">
        <v>817.4</v>
      </c>
      <c r="E40" s="385">
        <v>848.2</v>
      </c>
      <c r="F40" s="6"/>
    </row>
    <row r="41" spans="1:6" ht="61.5" customHeight="1">
      <c r="A41" s="288" t="s">
        <v>411</v>
      </c>
      <c r="B41" s="304" t="s">
        <v>65</v>
      </c>
      <c r="C41" s="305">
        <f>C44+C42</f>
        <v>11687.400000000001</v>
      </c>
      <c r="D41" s="305">
        <f>D44+D42</f>
        <v>11972.6</v>
      </c>
      <c r="E41" s="305">
        <f>E44+E42</f>
        <v>11972.6</v>
      </c>
      <c r="F41" s="6"/>
    </row>
    <row r="42" spans="1:6" ht="75">
      <c r="A42" s="284" t="s">
        <v>412</v>
      </c>
      <c r="B42" s="304" t="s">
        <v>474</v>
      </c>
      <c r="C42" s="305">
        <f>C43</f>
        <v>1707.7</v>
      </c>
      <c r="D42" s="305">
        <f>D43</f>
        <v>1992.9</v>
      </c>
      <c r="E42" s="305">
        <f>E43</f>
        <v>1992.9</v>
      </c>
      <c r="F42" s="6"/>
    </row>
    <row r="43" spans="1:6" ht="90">
      <c r="A43" s="284" t="s">
        <v>413</v>
      </c>
      <c r="B43" s="304" t="s">
        <v>473</v>
      </c>
      <c r="C43" s="391">
        <v>1707.7</v>
      </c>
      <c r="D43" s="391">
        <v>1992.9</v>
      </c>
      <c r="E43" s="391">
        <v>1992.9</v>
      </c>
      <c r="F43" s="6"/>
    </row>
    <row r="44" spans="1:6" ht="123" customHeight="1">
      <c r="A44" s="288" t="s">
        <v>414</v>
      </c>
      <c r="B44" s="383" t="s">
        <v>475</v>
      </c>
      <c r="C44" s="305">
        <f>C45</f>
        <v>9979.7000000000007</v>
      </c>
      <c r="D44" s="305">
        <f>D45</f>
        <v>9979.7000000000007</v>
      </c>
      <c r="E44" s="305">
        <f>E45</f>
        <v>9979.7000000000007</v>
      </c>
      <c r="F44" s="6"/>
    </row>
    <row r="45" spans="1:6" ht="135">
      <c r="A45" s="306" t="s">
        <v>415</v>
      </c>
      <c r="B45" s="307" t="s">
        <v>476</v>
      </c>
      <c r="C45" s="389">
        <v>9979.7000000000007</v>
      </c>
      <c r="D45" s="390">
        <v>9979.7000000000007</v>
      </c>
      <c r="E45" s="390">
        <v>9979.7000000000007</v>
      </c>
      <c r="F45" s="6"/>
    </row>
  </sheetData>
  <customSheetViews>
    <customSheetView guid="{D2A2E364-7F41-4DF0-B445-F266635B8190}" showPageBreaks="1" printArea="1" view="pageBreakPreview" topLeftCell="A39">
      <selection activeCell="C16" sqref="C16"/>
      <pageMargins left="0.51181102362204722" right="0.19685039370078741" top="0.15748031496062992" bottom="0.11811023622047245" header="0.31496062992125984" footer="0.31496062992125984"/>
      <pageSetup paperSize="9" scale="72" orientation="portrait" r:id="rId1"/>
    </customSheetView>
    <customSheetView guid="{D7437CF1-D31F-4DF2-9399-AF82B3DFFC54}" showPageBreaks="1" printArea="1" view="pageBreakPreview" topLeftCell="A10">
      <selection activeCell="C21" sqref="C21"/>
      <pageMargins left="0.51181102362204722" right="0.19685039370078741" top="0.15748031496062992" bottom="0.11811023622047245" header="0.31496062992125984" footer="0.31496062992125984"/>
      <pageSetup paperSize="9" scale="72" orientation="portrait" r:id="rId2"/>
    </customSheetView>
    <customSheetView guid="{81558BDF-55DB-4F10-A797-FD06B4DBF865}" showPageBreaks="1" printArea="1" view="pageBreakPreview">
      <selection activeCell="C49" sqref="C49:E49"/>
      <pageMargins left="0.51181102362204722" right="0.19685039370078741" top="0.15748031496062992" bottom="0.11811023622047245" header="0.31496062992125984" footer="0.31496062992125984"/>
      <pageSetup paperSize="9" scale="72" orientation="portrait" r:id="rId3"/>
    </customSheetView>
  </customSheetViews>
  <mergeCells count="5">
    <mergeCell ref="A2:E2"/>
    <mergeCell ref="A4:A5"/>
    <mergeCell ref="B4:B5"/>
    <mergeCell ref="C4:E4"/>
    <mergeCell ref="C1:E1"/>
  </mergeCells>
  <pageMargins left="0.51181102362204722" right="0.19685039370078741" top="0.15748031496062992" bottom="0.11811023622047245" header="0.31496062992125984" footer="0.31496062992125984"/>
  <pageSetup paperSize="9" scale="72"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76"/>
  <sheetViews>
    <sheetView tabSelected="1" view="pageBreakPreview" zoomScale="110" zoomScaleSheetLayoutView="110" workbookViewId="0">
      <selection activeCell="L7" sqref="L7"/>
    </sheetView>
  </sheetViews>
  <sheetFormatPr defaultRowHeight="12.75"/>
  <cols>
    <col min="1" max="1" width="37.5" style="114" customWidth="1"/>
    <col min="2" max="2" width="5.5" customWidth="1"/>
    <col min="3" max="3" width="4.1640625" customWidth="1"/>
    <col min="4" max="4" width="4.5" customWidth="1"/>
    <col min="5" max="7" width="4.1640625" customWidth="1"/>
    <col min="8" max="8" width="8.33203125" customWidth="1"/>
    <col min="9" max="9" width="4.1640625" customWidth="1"/>
    <col min="10" max="10" width="14" customWidth="1"/>
    <col min="11" max="11" width="16.33203125" customWidth="1"/>
    <col min="12" max="12" width="14" customWidth="1"/>
    <col min="13" max="13" width="10.83203125" bestFit="1" customWidth="1"/>
  </cols>
  <sheetData>
    <row r="1" spans="1:12" ht="99" customHeight="1">
      <c r="A1" s="279"/>
      <c r="B1" s="300"/>
      <c r="C1" s="300"/>
      <c r="D1" s="301"/>
      <c r="E1" s="301"/>
      <c r="F1" s="301"/>
      <c r="G1" s="301"/>
      <c r="H1" s="301"/>
      <c r="I1" s="421" t="s">
        <v>500</v>
      </c>
      <c r="J1" s="422"/>
      <c r="K1" s="422"/>
      <c r="L1" s="422"/>
    </row>
    <row r="2" spans="1:12" ht="50.25" customHeight="1">
      <c r="A2" s="423" t="s">
        <v>501</v>
      </c>
      <c r="B2" s="424"/>
      <c r="C2" s="424"/>
      <c r="D2" s="424"/>
      <c r="E2" s="424"/>
      <c r="F2" s="424"/>
      <c r="G2" s="424"/>
      <c r="H2" s="424"/>
      <c r="I2" s="424"/>
      <c r="J2" s="424"/>
      <c r="K2" s="424"/>
      <c r="L2" s="424"/>
    </row>
    <row r="3" spans="1:12" ht="15" customHeight="1">
      <c r="A3" s="251" t="s">
        <v>0</v>
      </c>
      <c r="B3" s="251" t="s">
        <v>0</v>
      </c>
      <c r="C3" s="251" t="s">
        <v>0</v>
      </c>
      <c r="D3" s="251" t="s">
        <v>0</v>
      </c>
      <c r="E3" s="251" t="s">
        <v>0</v>
      </c>
      <c r="F3" s="251" t="s">
        <v>0</v>
      </c>
      <c r="G3" s="251" t="s">
        <v>0</v>
      </c>
      <c r="H3" s="251" t="s">
        <v>0</v>
      </c>
      <c r="I3" s="425" t="s">
        <v>1</v>
      </c>
      <c r="J3" s="425"/>
      <c r="K3" s="425"/>
      <c r="L3" s="425"/>
    </row>
    <row r="4" spans="1:12" ht="19.899999999999999" customHeight="1">
      <c r="A4" s="426" t="s">
        <v>2</v>
      </c>
      <c r="B4" s="426" t="s">
        <v>21</v>
      </c>
      <c r="C4" s="426" t="s">
        <v>3</v>
      </c>
      <c r="D4" s="426" t="s">
        <v>4</v>
      </c>
      <c r="E4" s="426" t="s">
        <v>5</v>
      </c>
      <c r="F4" s="426"/>
      <c r="G4" s="426"/>
      <c r="H4" s="426"/>
      <c r="I4" s="426" t="s">
        <v>6</v>
      </c>
      <c r="J4" s="426" t="s">
        <v>7</v>
      </c>
      <c r="K4" s="426"/>
      <c r="L4" s="426"/>
    </row>
    <row r="5" spans="1:12" ht="16.350000000000001" customHeight="1">
      <c r="A5" s="426" t="s">
        <v>0</v>
      </c>
      <c r="B5" s="426" t="s">
        <v>0</v>
      </c>
      <c r="C5" s="426" t="s">
        <v>0</v>
      </c>
      <c r="D5" s="426" t="s">
        <v>0</v>
      </c>
      <c r="E5" s="426" t="s">
        <v>0</v>
      </c>
      <c r="F5" s="426"/>
      <c r="G5" s="426"/>
      <c r="H5" s="426"/>
      <c r="I5" s="426" t="s">
        <v>0</v>
      </c>
      <c r="J5" s="358" t="s">
        <v>397</v>
      </c>
      <c r="K5" s="358" t="s">
        <v>444</v>
      </c>
      <c r="L5" s="358" t="s">
        <v>499</v>
      </c>
    </row>
    <row r="6" spans="1:12" ht="14.45" customHeight="1">
      <c r="A6" s="12" t="s">
        <v>8</v>
      </c>
      <c r="B6" s="12" t="s">
        <v>9</v>
      </c>
      <c r="C6" s="12" t="s">
        <v>10</v>
      </c>
      <c r="D6" s="12" t="s">
        <v>11</v>
      </c>
      <c r="E6" s="12" t="s">
        <v>12</v>
      </c>
      <c r="F6" s="12" t="s">
        <v>13</v>
      </c>
      <c r="G6" s="12" t="s">
        <v>14</v>
      </c>
      <c r="H6" s="12" t="s">
        <v>15</v>
      </c>
      <c r="I6" s="12" t="s">
        <v>16</v>
      </c>
      <c r="J6" s="12" t="s">
        <v>17</v>
      </c>
      <c r="K6" s="12" t="s">
        <v>18</v>
      </c>
      <c r="L6" s="12" t="s">
        <v>20</v>
      </c>
    </row>
    <row r="7" spans="1:12" ht="14.45" customHeight="1">
      <c r="A7" s="171" t="s">
        <v>19</v>
      </c>
      <c r="B7" s="23"/>
      <c r="C7" s="23"/>
      <c r="D7" s="23"/>
      <c r="E7" s="24" t="s">
        <v>0</v>
      </c>
      <c r="F7" s="24" t="s">
        <v>0</v>
      </c>
      <c r="G7" s="24" t="s">
        <v>0</v>
      </c>
      <c r="H7" s="24" t="s">
        <v>0</v>
      </c>
      <c r="I7" s="23" t="s">
        <v>0</v>
      </c>
      <c r="J7" s="25">
        <f>J8+J203+J254</f>
        <v>482374.7</v>
      </c>
      <c r="K7" s="25">
        <f>K8+K203+K254</f>
        <v>439573.10000000003</v>
      </c>
      <c r="L7" s="25">
        <f>L8+L203+L254</f>
        <v>461003.19999999995</v>
      </c>
    </row>
    <row r="8" spans="1:12" ht="38.25">
      <c r="A8" s="171" t="s">
        <v>291</v>
      </c>
      <c r="B8" s="26" t="s">
        <v>66</v>
      </c>
      <c r="C8" s="26"/>
      <c r="D8" s="26"/>
      <c r="E8" s="24"/>
      <c r="F8" s="24"/>
      <c r="G8" s="24"/>
      <c r="H8" s="24"/>
      <c r="I8" s="23"/>
      <c r="J8" s="25">
        <f>J9+J97+J109+J157+J196+J150+J143</f>
        <v>62961.9</v>
      </c>
      <c r="K8" s="25">
        <f>K9+K97+K109+K157+K196+K150+K143</f>
        <v>59112.200000000004</v>
      </c>
      <c r="L8" s="25">
        <f>L9+L97+L109+L157+L196+L150+L143</f>
        <v>65059.000000000007</v>
      </c>
    </row>
    <row r="9" spans="1:12">
      <c r="A9" s="171" t="s">
        <v>67</v>
      </c>
      <c r="B9" s="26" t="s">
        <v>66</v>
      </c>
      <c r="C9" s="26" t="s">
        <v>68</v>
      </c>
      <c r="D9" s="27"/>
      <c r="E9" s="28"/>
      <c r="F9" s="28"/>
      <c r="G9" s="28"/>
      <c r="H9" s="28"/>
      <c r="I9" s="29"/>
      <c r="J9" s="30">
        <f>J10+J16+J65+J71+J59</f>
        <v>34078.800000000003</v>
      </c>
      <c r="K9" s="30">
        <f>K10+K16+K65+K71+K59</f>
        <v>27824.799999999999</v>
      </c>
      <c r="L9" s="30">
        <f>L10+L16+L65+L71+L59</f>
        <v>28108.5</v>
      </c>
    </row>
    <row r="10" spans="1:12" ht="51">
      <c r="A10" s="172" t="s">
        <v>69</v>
      </c>
      <c r="B10" s="27" t="s">
        <v>66</v>
      </c>
      <c r="C10" s="27" t="s">
        <v>68</v>
      </c>
      <c r="D10" s="27" t="s">
        <v>70</v>
      </c>
      <c r="E10" s="28"/>
      <c r="F10" s="28"/>
      <c r="G10" s="28"/>
      <c r="H10" s="28"/>
      <c r="I10" s="27"/>
      <c r="J10" s="30">
        <f>J11</f>
        <v>2588</v>
      </c>
      <c r="K10" s="30">
        <f>K11</f>
        <v>2181.1</v>
      </c>
      <c r="L10" s="30">
        <f>L11</f>
        <v>2143.9</v>
      </c>
    </row>
    <row r="11" spans="1:12" ht="51">
      <c r="A11" s="172" t="s">
        <v>292</v>
      </c>
      <c r="B11" s="27" t="s">
        <v>66</v>
      </c>
      <c r="C11" s="27" t="s">
        <v>68</v>
      </c>
      <c r="D11" s="27" t="s">
        <v>70</v>
      </c>
      <c r="E11" s="32">
        <v>65</v>
      </c>
      <c r="F11" s="32">
        <v>0</v>
      </c>
      <c r="G11" s="32"/>
      <c r="H11" s="32"/>
      <c r="I11" s="27"/>
      <c r="J11" s="30">
        <f t="shared" ref="J11:L13" si="0">J12</f>
        <v>2588</v>
      </c>
      <c r="K11" s="30">
        <f t="shared" si="0"/>
        <v>2181.1</v>
      </c>
      <c r="L11" s="30">
        <f t="shared" si="0"/>
        <v>2143.9</v>
      </c>
    </row>
    <row r="12" spans="1:12">
      <c r="A12" s="172" t="s">
        <v>71</v>
      </c>
      <c r="B12" s="27" t="s">
        <v>66</v>
      </c>
      <c r="C12" s="27" t="s">
        <v>68</v>
      </c>
      <c r="D12" s="27" t="s">
        <v>70</v>
      </c>
      <c r="E12" s="32">
        <v>65</v>
      </c>
      <c r="F12" s="32">
        <v>1</v>
      </c>
      <c r="G12" s="32"/>
      <c r="H12" s="32"/>
      <c r="I12" s="27"/>
      <c r="J12" s="30">
        <f>J13</f>
        <v>2588</v>
      </c>
      <c r="K12" s="30">
        <f t="shared" si="0"/>
        <v>2181.1</v>
      </c>
      <c r="L12" s="30">
        <f t="shared" si="0"/>
        <v>2143.9</v>
      </c>
    </row>
    <row r="13" spans="1:12" ht="36" customHeight="1">
      <c r="A13" s="172" t="s">
        <v>72</v>
      </c>
      <c r="B13" s="27" t="s">
        <v>66</v>
      </c>
      <c r="C13" s="27" t="s">
        <v>68</v>
      </c>
      <c r="D13" s="27" t="s">
        <v>70</v>
      </c>
      <c r="E13" s="32">
        <v>65</v>
      </c>
      <c r="F13" s="32">
        <v>1</v>
      </c>
      <c r="G13" s="32" t="s">
        <v>140</v>
      </c>
      <c r="H13" s="32" t="s">
        <v>232</v>
      </c>
      <c r="I13" s="27"/>
      <c r="J13" s="30">
        <f t="shared" si="0"/>
        <v>2588</v>
      </c>
      <c r="K13" s="30">
        <f t="shared" si="0"/>
        <v>2181.1</v>
      </c>
      <c r="L13" s="30">
        <f t="shared" si="0"/>
        <v>2143.9</v>
      </c>
    </row>
    <row r="14" spans="1:12" ht="89.25">
      <c r="A14" s="172" t="s">
        <v>73</v>
      </c>
      <c r="B14" s="27" t="s">
        <v>66</v>
      </c>
      <c r="C14" s="27" t="s">
        <v>68</v>
      </c>
      <c r="D14" s="27" t="s">
        <v>70</v>
      </c>
      <c r="E14" s="32">
        <v>65</v>
      </c>
      <c r="F14" s="32">
        <v>1</v>
      </c>
      <c r="G14" s="32" t="s">
        <v>140</v>
      </c>
      <c r="H14" s="32" t="s">
        <v>232</v>
      </c>
      <c r="I14" s="27" t="s">
        <v>210</v>
      </c>
      <c r="J14" s="30">
        <f>J15</f>
        <v>2588</v>
      </c>
      <c r="K14" s="30">
        <f>K15</f>
        <v>2181.1</v>
      </c>
      <c r="L14" s="30">
        <f>L15</f>
        <v>2143.9</v>
      </c>
    </row>
    <row r="15" spans="1:12" ht="38.25">
      <c r="A15" s="172" t="s">
        <v>74</v>
      </c>
      <c r="B15" s="27" t="s">
        <v>66</v>
      </c>
      <c r="C15" s="27" t="s">
        <v>68</v>
      </c>
      <c r="D15" s="27" t="s">
        <v>70</v>
      </c>
      <c r="E15" s="32">
        <v>65</v>
      </c>
      <c r="F15" s="32">
        <v>1</v>
      </c>
      <c r="G15" s="32" t="s">
        <v>140</v>
      </c>
      <c r="H15" s="32" t="s">
        <v>232</v>
      </c>
      <c r="I15" s="27" t="s">
        <v>211</v>
      </c>
      <c r="J15" s="30">
        <v>2588</v>
      </c>
      <c r="K15" s="30">
        <v>2181.1</v>
      </c>
      <c r="L15" s="30">
        <v>2143.9</v>
      </c>
    </row>
    <row r="16" spans="1:12" ht="69" customHeight="1">
      <c r="A16" s="172" t="s">
        <v>482</v>
      </c>
      <c r="B16" s="27" t="s">
        <v>66</v>
      </c>
      <c r="C16" s="27" t="s">
        <v>68</v>
      </c>
      <c r="D16" s="27" t="s">
        <v>75</v>
      </c>
      <c r="E16" s="32"/>
      <c r="F16" s="32"/>
      <c r="G16" s="32"/>
      <c r="H16" s="32"/>
      <c r="I16" s="29"/>
      <c r="J16" s="30">
        <f>J31+J43+J17</f>
        <v>27502.300000000003</v>
      </c>
      <c r="K16" s="30">
        <f t="shared" ref="K16:L16" si="1">K31+K43+K17</f>
        <v>22939.200000000001</v>
      </c>
      <c r="L16" s="30">
        <f t="shared" si="1"/>
        <v>23152.3</v>
      </c>
    </row>
    <row r="17" spans="1:12" ht="66" customHeight="1">
      <c r="A17" s="172" t="s">
        <v>76</v>
      </c>
      <c r="B17" s="27" t="s">
        <v>66</v>
      </c>
      <c r="C17" s="27" t="s">
        <v>68</v>
      </c>
      <c r="D17" s="27" t="s">
        <v>75</v>
      </c>
      <c r="E17" s="32" t="s">
        <v>513</v>
      </c>
      <c r="F17" s="32" t="s">
        <v>243</v>
      </c>
      <c r="G17" s="32"/>
      <c r="H17" s="32"/>
      <c r="I17" s="29"/>
      <c r="J17" s="30">
        <f>J18+J24</f>
        <v>668.9</v>
      </c>
      <c r="K17" s="30">
        <f t="shared" ref="K17:L17" si="2">K18+K24</f>
        <v>695.9</v>
      </c>
      <c r="L17" s="30">
        <f t="shared" si="2"/>
        <v>723.6</v>
      </c>
    </row>
    <row r="18" spans="1:12" ht="105" customHeight="1">
      <c r="A18" s="172" t="s">
        <v>77</v>
      </c>
      <c r="B18" s="27" t="s">
        <v>66</v>
      </c>
      <c r="C18" s="27" t="s">
        <v>68</v>
      </c>
      <c r="D18" s="27" t="s">
        <v>75</v>
      </c>
      <c r="E18" s="32" t="s">
        <v>513</v>
      </c>
      <c r="F18" s="32" t="s">
        <v>243</v>
      </c>
      <c r="G18" s="32" t="s">
        <v>90</v>
      </c>
      <c r="H18" s="32"/>
      <c r="I18" s="29"/>
      <c r="J18" s="30">
        <f>J19</f>
        <v>404.4</v>
      </c>
      <c r="K18" s="30">
        <f t="shared" ref="K18:L18" si="3">K19</f>
        <v>420.59999999999997</v>
      </c>
      <c r="L18" s="30">
        <f t="shared" si="3"/>
        <v>437.40000000000003</v>
      </c>
    </row>
    <row r="19" spans="1:12" ht="120" customHeight="1">
      <c r="A19" s="172" t="s">
        <v>52</v>
      </c>
      <c r="B19" s="27" t="s">
        <v>66</v>
      </c>
      <c r="C19" s="27" t="s">
        <v>68</v>
      </c>
      <c r="D19" s="27" t="s">
        <v>75</v>
      </c>
      <c r="E19" s="32" t="s">
        <v>513</v>
      </c>
      <c r="F19" s="32" t="s">
        <v>243</v>
      </c>
      <c r="G19" s="32" t="s">
        <v>90</v>
      </c>
      <c r="H19" s="32" t="s">
        <v>237</v>
      </c>
      <c r="I19" s="29"/>
      <c r="J19" s="30">
        <f>J20+J22</f>
        <v>404.4</v>
      </c>
      <c r="K19" s="30">
        <f t="shared" ref="K19:L19" si="4">K20+K22</f>
        <v>420.59999999999997</v>
      </c>
      <c r="L19" s="30">
        <f t="shared" si="4"/>
        <v>437.40000000000003</v>
      </c>
    </row>
    <row r="20" spans="1:12" ht="93.75" customHeight="1">
      <c r="A20" s="172" t="s">
        <v>73</v>
      </c>
      <c r="B20" s="27" t="s">
        <v>66</v>
      </c>
      <c r="C20" s="27" t="s">
        <v>68</v>
      </c>
      <c r="D20" s="27" t="s">
        <v>75</v>
      </c>
      <c r="E20" s="32" t="s">
        <v>513</v>
      </c>
      <c r="F20" s="32" t="s">
        <v>243</v>
      </c>
      <c r="G20" s="32" t="s">
        <v>90</v>
      </c>
      <c r="H20" s="32" t="s">
        <v>237</v>
      </c>
      <c r="I20" s="29" t="s">
        <v>210</v>
      </c>
      <c r="J20" s="30">
        <f>J21</f>
        <v>400.2</v>
      </c>
      <c r="K20" s="30">
        <f t="shared" ref="K20:L20" si="5">K21</f>
        <v>416.2</v>
      </c>
      <c r="L20" s="30">
        <f t="shared" si="5"/>
        <v>432.8</v>
      </c>
    </row>
    <row r="21" spans="1:12" ht="39" customHeight="1">
      <c r="A21" s="172" t="s">
        <v>74</v>
      </c>
      <c r="B21" s="27" t="s">
        <v>66</v>
      </c>
      <c r="C21" s="27" t="s">
        <v>68</v>
      </c>
      <c r="D21" s="27" t="s">
        <v>75</v>
      </c>
      <c r="E21" s="32" t="s">
        <v>513</v>
      </c>
      <c r="F21" s="32" t="s">
        <v>243</v>
      </c>
      <c r="G21" s="32" t="s">
        <v>90</v>
      </c>
      <c r="H21" s="32" t="s">
        <v>237</v>
      </c>
      <c r="I21" s="29" t="s">
        <v>211</v>
      </c>
      <c r="J21" s="30">
        <v>400.2</v>
      </c>
      <c r="K21" s="30">
        <v>416.2</v>
      </c>
      <c r="L21" s="30">
        <v>432.8</v>
      </c>
    </row>
    <row r="22" spans="1:12" ht="39" customHeight="1">
      <c r="A22" s="172" t="s">
        <v>79</v>
      </c>
      <c r="B22" s="27" t="s">
        <v>66</v>
      </c>
      <c r="C22" s="27" t="s">
        <v>68</v>
      </c>
      <c r="D22" s="27" t="s">
        <v>75</v>
      </c>
      <c r="E22" s="32" t="s">
        <v>513</v>
      </c>
      <c r="F22" s="32" t="s">
        <v>243</v>
      </c>
      <c r="G22" s="32" t="s">
        <v>90</v>
      </c>
      <c r="H22" s="32" t="s">
        <v>237</v>
      </c>
      <c r="I22" s="29" t="s">
        <v>212</v>
      </c>
      <c r="J22" s="30">
        <f>J23</f>
        <v>4.2</v>
      </c>
      <c r="K22" s="30">
        <f t="shared" ref="K22:L22" si="6">K23</f>
        <v>4.4000000000000004</v>
      </c>
      <c r="L22" s="30">
        <f t="shared" si="6"/>
        <v>4.5999999999999996</v>
      </c>
    </row>
    <row r="23" spans="1:12" ht="39.75" customHeight="1">
      <c r="A23" s="172" t="s">
        <v>80</v>
      </c>
      <c r="B23" s="27" t="s">
        <v>66</v>
      </c>
      <c r="C23" s="27" t="s">
        <v>68</v>
      </c>
      <c r="D23" s="27" t="s">
        <v>75</v>
      </c>
      <c r="E23" s="32" t="s">
        <v>513</v>
      </c>
      <c r="F23" s="32" t="s">
        <v>243</v>
      </c>
      <c r="G23" s="32" t="s">
        <v>90</v>
      </c>
      <c r="H23" s="32" t="s">
        <v>237</v>
      </c>
      <c r="I23" s="29" t="s">
        <v>213</v>
      </c>
      <c r="J23" s="30">
        <v>4.2</v>
      </c>
      <c r="K23" s="30">
        <v>4.4000000000000004</v>
      </c>
      <c r="L23" s="30">
        <v>4.5999999999999996</v>
      </c>
    </row>
    <row r="24" spans="1:12" ht="42.75" customHeight="1">
      <c r="A24" s="172" t="s">
        <v>514</v>
      </c>
      <c r="B24" s="27" t="s">
        <v>66</v>
      </c>
      <c r="C24" s="27" t="s">
        <v>68</v>
      </c>
      <c r="D24" s="27" t="s">
        <v>75</v>
      </c>
      <c r="E24" s="32" t="s">
        <v>513</v>
      </c>
      <c r="F24" s="32" t="s">
        <v>243</v>
      </c>
      <c r="G24" s="32" t="s">
        <v>107</v>
      </c>
      <c r="H24" s="32"/>
      <c r="I24" s="29"/>
      <c r="J24" s="30">
        <f>J25+J28</f>
        <v>264.5</v>
      </c>
      <c r="K24" s="30">
        <f t="shared" ref="K24:L24" si="7">K25+K28</f>
        <v>275.3</v>
      </c>
      <c r="L24" s="30">
        <f t="shared" si="7"/>
        <v>286.2</v>
      </c>
    </row>
    <row r="25" spans="1:12" ht="78.75" customHeight="1">
      <c r="A25" s="172" t="s">
        <v>51</v>
      </c>
      <c r="B25" s="27" t="s">
        <v>66</v>
      </c>
      <c r="C25" s="27" t="s">
        <v>68</v>
      </c>
      <c r="D25" s="27" t="s">
        <v>75</v>
      </c>
      <c r="E25" s="32" t="s">
        <v>513</v>
      </c>
      <c r="F25" s="32" t="s">
        <v>243</v>
      </c>
      <c r="G25" s="32" t="s">
        <v>107</v>
      </c>
      <c r="H25" s="32" t="s">
        <v>236</v>
      </c>
      <c r="I25" s="29"/>
      <c r="J25" s="30">
        <f t="shared" ref="J25:L26" si="8">J26</f>
        <v>260.2</v>
      </c>
      <c r="K25" s="30">
        <f t="shared" si="8"/>
        <v>270.7</v>
      </c>
      <c r="L25" s="30">
        <f t="shared" si="8"/>
        <v>281.5</v>
      </c>
    </row>
    <row r="26" spans="1:12" ht="95.25" customHeight="1">
      <c r="A26" s="172" t="s">
        <v>73</v>
      </c>
      <c r="B26" s="27" t="s">
        <v>66</v>
      </c>
      <c r="C26" s="27" t="s">
        <v>68</v>
      </c>
      <c r="D26" s="27" t="s">
        <v>75</v>
      </c>
      <c r="E26" s="32" t="s">
        <v>513</v>
      </c>
      <c r="F26" s="32" t="s">
        <v>243</v>
      </c>
      <c r="G26" s="32" t="s">
        <v>107</v>
      </c>
      <c r="H26" s="32" t="s">
        <v>236</v>
      </c>
      <c r="I26" s="29" t="s">
        <v>210</v>
      </c>
      <c r="J26" s="30">
        <f t="shared" si="8"/>
        <v>260.2</v>
      </c>
      <c r="K26" s="30">
        <f t="shared" si="8"/>
        <v>270.7</v>
      </c>
      <c r="L26" s="30">
        <f t="shared" si="8"/>
        <v>281.5</v>
      </c>
    </row>
    <row r="27" spans="1:12" ht="41.25" customHeight="1">
      <c r="A27" s="172" t="s">
        <v>74</v>
      </c>
      <c r="B27" s="27" t="s">
        <v>66</v>
      </c>
      <c r="C27" s="27" t="s">
        <v>68</v>
      </c>
      <c r="D27" s="27" t="s">
        <v>75</v>
      </c>
      <c r="E27" s="32" t="s">
        <v>513</v>
      </c>
      <c r="F27" s="32" t="s">
        <v>243</v>
      </c>
      <c r="G27" s="32" t="s">
        <v>107</v>
      </c>
      <c r="H27" s="32" t="s">
        <v>236</v>
      </c>
      <c r="I27" s="29" t="s">
        <v>211</v>
      </c>
      <c r="J27" s="30">
        <v>260.2</v>
      </c>
      <c r="K27" s="30">
        <v>270.7</v>
      </c>
      <c r="L27" s="30">
        <v>281.5</v>
      </c>
    </row>
    <row r="28" spans="1:12" ht="133.5" customHeight="1">
      <c r="A28" s="172" t="s">
        <v>45</v>
      </c>
      <c r="B28" s="27" t="s">
        <v>66</v>
      </c>
      <c r="C28" s="27" t="s">
        <v>68</v>
      </c>
      <c r="D28" s="27" t="s">
        <v>75</v>
      </c>
      <c r="E28" s="32" t="s">
        <v>513</v>
      </c>
      <c r="F28" s="32" t="s">
        <v>243</v>
      </c>
      <c r="G28" s="32" t="s">
        <v>107</v>
      </c>
      <c r="H28" s="32" t="s">
        <v>238</v>
      </c>
      <c r="I28" s="29"/>
      <c r="J28" s="30">
        <v>4.3</v>
      </c>
      <c r="K28" s="30">
        <v>4.5999999999999996</v>
      </c>
      <c r="L28" s="30">
        <v>4.7</v>
      </c>
    </row>
    <row r="29" spans="1:12" ht="45.75" customHeight="1">
      <c r="A29" s="172" t="s">
        <v>79</v>
      </c>
      <c r="B29" s="27" t="s">
        <v>66</v>
      </c>
      <c r="C29" s="27" t="s">
        <v>68</v>
      </c>
      <c r="D29" s="27" t="s">
        <v>75</v>
      </c>
      <c r="E29" s="32" t="s">
        <v>513</v>
      </c>
      <c r="F29" s="32" t="s">
        <v>243</v>
      </c>
      <c r="G29" s="32" t="s">
        <v>107</v>
      </c>
      <c r="H29" s="32" t="s">
        <v>238</v>
      </c>
      <c r="I29" s="29" t="s">
        <v>212</v>
      </c>
      <c r="J29" s="30">
        <v>4.3</v>
      </c>
      <c r="K29" s="30">
        <v>4.5999999999999996</v>
      </c>
      <c r="L29" s="30">
        <v>4.7</v>
      </c>
    </row>
    <row r="30" spans="1:12" ht="43.5" customHeight="1">
      <c r="A30" s="172" t="s">
        <v>80</v>
      </c>
      <c r="B30" s="27" t="s">
        <v>66</v>
      </c>
      <c r="C30" s="27" t="s">
        <v>68</v>
      </c>
      <c r="D30" s="27" t="s">
        <v>75</v>
      </c>
      <c r="E30" s="32" t="s">
        <v>513</v>
      </c>
      <c r="F30" s="32" t="s">
        <v>243</v>
      </c>
      <c r="G30" s="32" t="s">
        <v>107</v>
      </c>
      <c r="H30" s="32" t="s">
        <v>238</v>
      </c>
      <c r="I30" s="29" t="s">
        <v>213</v>
      </c>
      <c r="J30" s="30">
        <v>4.3</v>
      </c>
      <c r="K30" s="30">
        <v>4.5999999999999996</v>
      </c>
      <c r="L30" s="30">
        <v>4.7</v>
      </c>
    </row>
    <row r="31" spans="1:12" ht="51">
      <c r="A31" s="172" t="s">
        <v>293</v>
      </c>
      <c r="B31" s="27" t="s">
        <v>66</v>
      </c>
      <c r="C31" s="27" t="s">
        <v>68</v>
      </c>
      <c r="D31" s="27" t="s">
        <v>75</v>
      </c>
      <c r="E31" s="32">
        <v>65</v>
      </c>
      <c r="F31" s="32">
        <v>0</v>
      </c>
      <c r="G31" s="32"/>
      <c r="H31" s="32"/>
      <c r="I31" s="29"/>
      <c r="J31" s="30">
        <f t="shared" ref="J31:L31" si="9">J32</f>
        <v>26360.5</v>
      </c>
      <c r="K31" s="30">
        <f t="shared" si="9"/>
        <v>21753.3</v>
      </c>
      <c r="L31" s="30">
        <f t="shared" si="9"/>
        <v>21921</v>
      </c>
    </row>
    <row r="32" spans="1:12" ht="25.5">
      <c r="A32" s="172" t="s">
        <v>83</v>
      </c>
      <c r="B32" s="27" t="s">
        <v>66</v>
      </c>
      <c r="C32" s="27" t="s">
        <v>68</v>
      </c>
      <c r="D32" s="27" t="s">
        <v>75</v>
      </c>
      <c r="E32" s="32">
        <v>65</v>
      </c>
      <c r="F32" s="32">
        <v>2</v>
      </c>
      <c r="G32" s="32"/>
      <c r="H32" s="32"/>
      <c r="I32" s="29"/>
      <c r="J32" s="30">
        <f>J33+J36</f>
        <v>26360.5</v>
      </c>
      <c r="K32" s="30">
        <f t="shared" ref="K32:L32" si="10">K33+K36</f>
        <v>21753.3</v>
      </c>
      <c r="L32" s="30">
        <f t="shared" si="10"/>
        <v>21921</v>
      </c>
    </row>
    <row r="33" spans="1:13" ht="38.25">
      <c r="A33" s="172" t="s">
        <v>84</v>
      </c>
      <c r="B33" s="27" t="s">
        <v>66</v>
      </c>
      <c r="C33" s="27" t="s">
        <v>68</v>
      </c>
      <c r="D33" s="27" t="s">
        <v>75</v>
      </c>
      <c r="E33" s="32">
        <v>65</v>
      </c>
      <c r="F33" s="32">
        <v>2</v>
      </c>
      <c r="G33" s="32" t="s">
        <v>140</v>
      </c>
      <c r="H33" s="32" t="s">
        <v>234</v>
      </c>
      <c r="I33" s="29"/>
      <c r="J33" s="30">
        <f t="shared" ref="J33:L34" si="11">J34</f>
        <v>23825.1</v>
      </c>
      <c r="K33" s="30">
        <f t="shared" si="11"/>
        <v>19370.3</v>
      </c>
      <c r="L33" s="30">
        <f t="shared" si="11"/>
        <v>19070.3</v>
      </c>
    </row>
    <row r="34" spans="1:13" ht="89.25">
      <c r="A34" s="172" t="s">
        <v>73</v>
      </c>
      <c r="B34" s="27" t="s">
        <v>66</v>
      </c>
      <c r="C34" s="27" t="s">
        <v>68</v>
      </c>
      <c r="D34" s="27" t="s">
        <v>75</v>
      </c>
      <c r="E34" s="32">
        <v>65</v>
      </c>
      <c r="F34" s="32">
        <v>2</v>
      </c>
      <c r="G34" s="32" t="s">
        <v>140</v>
      </c>
      <c r="H34" s="32" t="s">
        <v>234</v>
      </c>
      <c r="I34" s="29" t="s">
        <v>210</v>
      </c>
      <c r="J34" s="30">
        <f t="shared" si="11"/>
        <v>23825.1</v>
      </c>
      <c r="K34" s="30">
        <f t="shared" si="11"/>
        <v>19370.3</v>
      </c>
      <c r="L34" s="30">
        <f t="shared" si="11"/>
        <v>19070.3</v>
      </c>
    </row>
    <row r="35" spans="1:13" ht="38.25">
      <c r="A35" s="172" t="s">
        <v>74</v>
      </c>
      <c r="B35" s="27" t="s">
        <v>66</v>
      </c>
      <c r="C35" s="27" t="s">
        <v>68</v>
      </c>
      <c r="D35" s="27" t="s">
        <v>75</v>
      </c>
      <c r="E35" s="32">
        <v>65</v>
      </c>
      <c r="F35" s="32">
        <v>2</v>
      </c>
      <c r="G35" s="32" t="s">
        <v>140</v>
      </c>
      <c r="H35" s="32" t="s">
        <v>234</v>
      </c>
      <c r="I35" s="29" t="s">
        <v>211</v>
      </c>
      <c r="J35" s="30">
        <v>23825.1</v>
      </c>
      <c r="K35" s="30">
        <v>19370.3</v>
      </c>
      <c r="L35" s="30">
        <v>19070.3</v>
      </c>
    </row>
    <row r="36" spans="1:13" ht="36.75" customHeight="1">
      <c r="A36" s="172" t="s">
        <v>517</v>
      </c>
      <c r="B36" s="27" t="s">
        <v>66</v>
      </c>
      <c r="C36" s="27" t="s">
        <v>68</v>
      </c>
      <c r="D36" s="27" t="s">
        <v>75</v>
      </c>
      <c r="E36" s="32">
        <v>65</v>
      </c>
      <c r="F36" s="32">
        <v>2</v>
      </c>
      <c r="G36" s="32" t="s">
        <v>140</v>
      </c>
      <c r="H36" s="32" t="s">
        <v>235</v>
      </c>
      <c r="I36" s="29"/>
      <c r="J36" s="30">
        <f t="shared" ref="J36" si="12">+J39+J41+J37</f>
        <v>2535.3999999999996</v>
      </c>
      <c r="K36" s="30">
        <f t="shared" ref="K36:L36" si="13">+K39+K41+K37</f>
        <v>2383</v>
      </c>
      <c r="L36" s="30">
        <f t="shared" si="13"/>
        <v>2850.7000000000003</v>
      </c>
    </row>
    <row r="37" spans="1:13" ht="89.25">
      <c r="A37" s="172" t="s">
        <v>73</v>
      </c>
      <c r="B37" s="27" t="s">
        <v>66</v>
      </c>
      <c r="C37" s="27" t="s">
        <v>68</v>
      </c>
      <c r="D37" s="27" t="s">
        <v>75</v>
      </c>
      <c r="E37" s="32">
        <v>65</v>
      </c>
      <c r="F37" s="32">
        <v>2</v>
      </c>
      <c r="G37" s="32" t="s">
        <v>140</v>
      </c>
      <c r="H37" s="32" t="s">
        <v>235</v>
      </c>
      <c r="I37" s="29" t="s">
        <v>210</v>
      </c>
      <c r="J37" s="30">
        <f t="shared" ref="J37:L37" si="14">J38</f>
        <v>72.2</v>
      </c>
      <c r="K37" s="30">
        <f t="shared" si="14"/>
        <v>63.7</v>
      </c>
      <c r="L37" s="30">
        <f t="shared" si="14"/>
        <v>60.9</v>
      </c>
    </row>
    <row r="38" spans="1:13" ht="38.25">
      <c r="A38" s="172" t="s">
        <v>74</v>
      </c>
      <c r="B38" s="27" t="s">
        <v>66</v>
      </c>
      <c r="C38" s="27" t="s">
        <v>68</v>
      </c>
      <c r="D38" s="27" t="s">
        <v>75</v>
      </c>
      <c r="E38" s="32">
        <v>65</v>
      </c>
      <c r="F38" s="32">
        <v>2</v>
      </c>
      <c r="G38" s="32" t="s">
        <v>140</v>
      </c>
      <c r="H38" s="32" t="s">
        <v>235</v>
      </c>
      <c r="I38" s="29" t="s">
        <v>211</v>
      </c>
      <c r="J38" s="30">
        <v>72.2</v>
      </c>
      <c r="K38" s="30">
        <v>63.7</v>
      </c>
      <c r="L38" s="30">
        <v>60.9</v>
      </c>
    </row>
    <row r="39" spans="1:13" ht="51" customHeight="1">
      <c r="A39" s="172" t="s">
        <v>79</v>
      </c>
      <c r="B39" s="27" t="s">
        <v>66</v>
      </c>
      <c r="C39" s="27" t="s">
        <v>68</v>
      </c>
      <c r="D39" s="27" t="s">
        <v>75</v>
      </c>
      <c r="E39" s="32">
        <v>65</v>
      </c>
      <c r="F39" s="32">
        <v>2</v>
      </c>
      <c r="G39" s="32" t="s">
        <v>140</v>
      </c>
      <c r="H39" s="32" t="s">
        <v>235</v>
      </c>
      <c r="I39" s="29" t="s">
        <v>212</v>
      </c>
      <c r="J39" s="30">
        <f t="shared" ref="J39:L39" si="15">J40</f>
        <v>2368.1999999999998</v>
      </c>
      <c r="K39" s="30">
        <f t="shared" si="15"/>
        <v>2224.3000000000002</v>
      </c>
      <c r="L39" s="30">
        <f t="shared" si="15"/>
        <v>2694.8</v>
      </c>
    </row>
    <row r="40" spans="1:13" ht="38.25">
      <c r="A40" s="172" t="s">
        <v>80</v>
      </c>
      <c r="B40" s="27" t="s">
        <v>66</v>
      </c>
      <c r="C40" s="27" t="s">
        <v>68</v>
      </c>
      <c r="D40" s="27" t="s">
        <v>75</v>
      </c>
      <c r="E40" s="32">
        <v>65</v>
      </c>
      <c r="F40" s="32">
        <v>2</v>
      </c>
      <c r="G40" s="32" t="s">
        <v>140</v>
      </c>
      <c r="H40" s="32" t="s">
        <v>235</v>
      </c>
      <c r="I40" s="29" t="s">
        <v>213</v>
      </c>
      <c r="J40" s="30">
        <v>2368.1999999999998</v>
      </c>
      <c r="K40" s="30">
        <v>2224.3000000000002</v>
      </c>
      <c r="L40" s="30">
        <v>2694.8</v>
      </c>
    </row>
    <row r="41" spans="1:13">
      <c r="A41" s="172" t="s">
        <v>85</v>
      </c>
      <c r="B41" s="27" t="s">
        <v>66</v>
      </c>
      <c r="C41" s="27" t="s">
        <v>68</v>
      </c>
      <c r="D41" s="27" t="s">
        <v>75</v>
      </c>
      <c r="E41" s="32">
        <v>65</v>
      </c>
      <c r="F41" s="32">
        <v>2</v>
      </c>
      <c r="G41" s="32" t="s">
        <v>140</v>
      </c>
      <c r="H41" s="32" t="s">
        <v>235</v>
      </c>
      <c r="I41" s="29" t="s">
        <v>214</v>
      </c>
      <c r="J41" s="30">
        <f>J42</f>
        <v>95</v>
      </c>
      <c r="K41" s="30">
        <f>K42</f>
        <v>95</v>
      </c>
      <c r="L41" s="30">
        <f>L42</f>
        <v>95</v>
      </c>
    </row>
    <row r="42" spans="1:13" ht="25.5">
      <c r="A42" s="172" t="s">
        <v>86</v>
      </c>
      <c r="B42" s="27" t="s">
        <v>66</v>
      </c>
      <c r="C42" s="27" t="s">
        <v>68</v>
      </c>
      <c r="D42" s="27" t="s">
        <v>75</v>
      </c>
      <c r="E42" s="32">
        <v>65</v>
      </c>
      <c r="F42" s="32">
        <v>2</v>
      </c>
      <c r="G42" s="32" t="s">
        <v>140</v>
      </c>
      <c r="H42" s="32" t="s">
        <v>235</v>
      </c>
      <c r="I42" s="29" t="s">
        <v>215</v>
      </c>
      <c r="J42" s="30">
        <v>95</v>
      </c>
      <c r="K42" s="30">
        <v>95</v>
      </c>
      <c r="L42" s="30">
        <v>95</v>
      </c>
    </row>
    <row r="43" spans="1:13" ht="53.25" customHeight="1">
      <c r="A43" s="174" t="s">
        <v>314</v>
      </c>
      <c r="B43" s="27" t="s">
        <v>66</v>
      </c>
      <c r="C43" s="27" t="s">
        <v>68</v>
      </c>
      <c r="D43" s="27" t="s">
        <v>75</v>
      </c>
      <c r="E43" s="32">
        <v>89</v>
      </c>
      <c r="F43" s="32">
        <v>0</v>
      </c>
      <c r="G43" s="32"/>
      <c r="H43" s="32"/>
      <c r="I43" s="29"/>
      <c r="J43" s="30">
        <f t="shared" ref="J43:L43" si="16">J44</f>
        <v>472.9</v>
      </c>
      <c r="K43" s="30">
        <f t="shared" si="16"/>
        <v>490</v>
      </c>
      <c r="L43" s="30">
        <f t="shared" si="16"/>
        <v>507.7</v>
      </c>
    </row>
    <row r="44" spans="1:13" ht="79.5" customHeight="1">
      <c r="A44" s="172" t="s">
        <v>315</v>
      </c>
      <c r="B44" s="27" t="s">
        <v>66</v>
      </c>
      <c r="C44" s="27" t="s">
        <v>68</v>
      </c>
      <c r="D44" s="27" t="s">
        <v>75</v>
      </c>
      <c r="E44" s="32">
        <v>89</v>
      </c>
      <c r="F44" s="32">
        <v>1</v>
      </c>
      <c r="G44" s="32"/>
      <c r="H44" s="32"/>
      <c r="I44" s="29"/>
      <c r="J44" s="30">
        <f>J45+J48+J51+J54</f>
        <v>472.9</v>
      </c>
      <c r="K44" s="30">
        <f>K45+K48+K51+K54</f>
        <v>490</v>
      </c>
      <c r="L44" s="30">
        <f>L45+L48+L51+L54</f>
        <v>507.7</v>
      </c>
    </row>
    <row r="45" spans="1:13" ht="90.75" customHeight="1">
      <c r="A45" s="172" t="s">
        <v>87</v>
      </c>
      <c r="B45" s="27" t="s">
        <v>66</v>
      </c>
      <c r="C45" s="27" t="s">
        <v>68</v>
      </c>
      <c r="D45" s="27" t="s">
        <v>75</v>
      </c>
      <c r="E45" s="32" t="s">
        <v>239</v>
      </c>
      <c r="F45" s="32" t="s">
        <v>8</v>
      </c>
      <c r="G45" s="32" t="s">
        <v>140</v>
      </c>
      <c r="H45" s="32" t="s">
        <v>240</v>
      </c>
      <c r="I45" s="29"/>
      <c r="J45" s="30">
        <f t="shared" ref="J45:L46" si="17">J46</f>
        <v>124.8</v>
      </c>
      <c r="K45" s="30">
        <f t="shared" si="17"/>
        <v>129.30000000000001</v>
      </c>
      <c r="L45" s="30">
        <f t="shared" si="17"/>
        <v>134.1</v>
      </c>
    </row>
    <row r="46" spans="1:13" ht="89.25">
      <c r="A46" s="359" t="s">
        <v>73</v>
      </c>
      <c r="B46" s="360" t="s">
        <v>66</v>
      </c>
      <c r="C46" s="360" t="s">
        <v>68</v>
      </c>
      <c r="D46" s="360" t="s">
        <v>75</v>
      </c>
      <c r="E46" s="361" t="s">
        <v>239</v>
      </c>
      <c r="F46" s="361" t="s">
        <v>8</v>
      </c>
      <c r="G46" s="361" t="s">
        <v>140</v>
      </c>
      <c r="H46" s="361" t="s">
        <v>240</v>
      </c>
      <c r="I46" s="362" t="s">
        <v>210</v>
      </c>
      <c r="J46" s="363">
        <f t="shared" si="17"/>
        <v>124.8</v>
      </c>
      <c r="K46" s="363">
        <f t="shared" si="17"/>
        <v>129.30000000000001</v>
      </c>
      <c r="L46" s="363">
        <f t="shared" si="17"/>
        <v>134.1</v>
      </c>
    </row>
    <row r="47" spans="1:13" ht="38.25">
      <c r="A47" s="172" t="s">
        <v>74</v>
      </c>
      <c r="B47" s="27" t="s">
        <v>66</v>
      </c>
      <c r="C47" s="27" t="s">
        <v>68</v>
      </c>
      <c r="D47" s="27" t="s">
        <v>75</v>
      </c>
      <c r="E47" s="370" t="s">
        <v>239</v>
      </c>
      <c r="F47" s="370" t="s">
        <v>8</v>
      </c>
      <c r="G47" s="370" t="s">
        <v>140</v>
      </c>
      <c r="H47" s="370" t="s">
        <v>240</v>
      </c>
      <c r="I47" s="29" t="s">
        <v>211</v>
      </c>
      <c r="J47" s="30">
        <v>124.8</v>
      </c>
      <c r="K47" s="30">
        <v>129.30000000000001</v>
      </c>
      <c r="L47" s="30">
        <v>134.1</v>
      </c>
      <c r="M47" s="369"/>
    </row>
    <row r="48" spans="1:13" ht="127.5">
      <c r="A48" s="364" t="s">
        <v>88</v>
      </c>
      <c r="B48" s="365" t="s">
        <v>66</v>
      </c>
      <c r="C48" s="366" t="s">
        <v>68</v>
      </c>
      <c r="D48" s="366" t="s">
        <v>75</v>
      </c>
      <c r="E48" s="309" t="s">
        <v>239</v>
      </c>
      <c r="F48" s="309" t="s">
        <v>8</v>
      </c>
      <c r="G48" s="309" t="s">
        <v>140</v>
      </c>
      <c r="H48" s="309" t="s">
        <v>241</v>
      </c>
      <c r="I48" s="367"/>
      <c r="J48" s="368">
        <f t="shared" ref="J48:L49" si="18">J49</f>
        <v>312.5</v>
      </c>
      <c r="K48" s="368">
        <f t="shared" si="18"/>
        <v>325.10000000000002</v>
      </c>
      <c r="L48" s="368">
        <f t="shared" si="18"/>
        <v>338</v>
      </c>
    </row>
    <row r="49" spans="1:12" ht="89.25">
      <c r="A49" s="172" t="s">
        <v>73</v>
      </c>
      <c r="B49" s="27" t="s">
        <v>66</v>
      </c>
      <c r="C49" s="33" t="s">
        <v>68</v>
      </c>
      <c r="D49" s="33" t="s">
        <v>75</v>
      </c>
      <c r="E49" s="32" t="s">
        <v>239</v>
      </c>
      <c r="F49" s="32" t="s">
        <v>8</v>
      </c>
      <c r="G49" s="32" t="s">
        <v>140</v>
      </c>
      <c r="H49" s="32" t="s">
        <v>241</v>
      </c>
      <c r="I49" s="29" t="s">
        <v>210</v>
      </c>
      <c r="J49" s="34">
        <f t="shared" si="18"/>
        <v>312.5</v>
      </c>
      <c r="K49" s="34">
        <f t="shared" si="18"/>
        <v>325.10000000000002</v>
      </c>
      <c r="L49" s="34">
        <f t="shared" si="18"/>
        <v>338</v>
      </c>
    </row>
    <row r="50" spans="1:12" ht="38.25">
      <c r="A50" s="172" t="s">
        <v>74</v>
      </c>
      <c r="B50" s="27" t="s">
        <v>66</v>
      </c>
      <c r="C50" s="33" t="s">
        <v>68</v>
      </c>
      <c r="D50" s="33" t="s">
        <v>75</v>
      </c>
      <c r="E50" s="32" t="s">
        <v>239</v>
      </c>
      <c r="F50" s="32" t="s">
        <v>8</v>
      </c>
      <c r="G50" s="32" t="s">
        <v>140</v>
      </c>
      <c r="H50" s="32" t="s">
        <v>241</v>
      </c>
      <c r="I50" s="29" t="s">
        <v>211</v>
      </c>
      <c r="J50" s="34">
        <v>312.5</v>
      </c>
      <c r="K50" s="34">
        <v>325.10000000000002</v>
      </c>
      <c r="L50" s="34">
        <v>338</v>
      </c>
    </row>
    <row r="51" spans="1:12" ht="95.25" customHeight="1">
      <c r="A51" s="175" t="s">
        <v>89</v>
      </c>
      <c r="B51" s="27" t="s">
        <v>66</v>
      </c>
      <c r="C51" s="27" t="s">
        <v>68</v>
      </c>
      <c r="D51" s="27" t="s">
        <v>75</v>
      </c>
      <c r="E51" s="32" t="s">
        <v>239</v>
      </c>
      <c r="F51" s="32" t="s">
        <v>8</v>
      </c>
      <c r="G51" s="32" t="s">
        <v>140</v>
      </c>
      <c r="H51" s="32" t="s">
        <v>242</v>
      </c>
      <c r="I51" s="29"/>
      <c r="J51" s="34">
        <f t="shared" ref="J51:L52" si="19">J52</f>
        <v>2.2000000000000002</v>
      </c>
      <c r="K51" s="34">
        <f t="shared" si="19"/>
        <v>2.2000000000000002</v>
      </c>
      <c r="L51" s="34">
        <f t="shared" si="19"/>
        <v>2.2000000000000002</v>
      </c>
    </row>
    <row r="52" spans="1:12" ht="47.25" customHeight="1">
      <c r="A52" s="172" t="s">
        <v>79</v>
      </c>
      <c r="B52" s="27" t="s">
        <v>66</v>
      </c>
      <c r="C52" s="27" t="s">
        <v>68</v>
      </c>
      <c r="D52" s="27" t="s">
        <v>75</v>
      </c>
      <c r="E52" s="32" t="s">
        <v>239</v>
      </c>
      <c r="F52" s="32" t="s">
        <v>8</v>
      </c>
      <c r="G52" s="32" t="s">
        <v>140</v>
      </c>
      <c r="H52" s="32" t="s">
        <v>242</v>
      </c>
      <c r="I52" s="29" t="s">
        <v>212</v>
      </c>
      <c r="J52" s="34">
        <f t="shared" si="19"/>
        <v>2.2000000000000002</v>
      </c>
      <c r="K52" s="34">
        <f t="shared" si="19"/>
        <v>2.2000000000000002</v>
      </c>
      <c r="L52" s="34">
        <f t="shared" si="19"/>
        <v>2.2000000000000002</v>
      </c>
    </row>
    <row r="53" spans="1:12" ht="38.25">
      <c r="A53" s="172" t="s">
        <v>80</v>
      </c>
      <c r="B53" s="27" t="s">
        <v>66</v>
      </c>
      <c r="C53" s="27" t="s">
        <v>68</v>
      </c>
      <c r="D53" s="27" t="s">
        <v>75</v>
      </c>
      <c r="E53" s="32" t="s">
        <v>239</v>
      </c>
      <c r="F53" s="32" t="s">
        <v>8</v>
      </c>
      <c r="G53" s="32" t="s">
        <v>140</v>
      </c>
      <c r="H53" s="32" t="s">
        <v>242</v>
      </c>
      <c r="I53" s="29" t="s">
        <v>213</v>
      </c>
      <c r="J53" s="371">
        <v>2.2000000000000002</v>
      </c>
      <c r="K53" s="371">
        <v>2.2000000000000002</v>
      </c>
      <c r="L53" s="371">
        <v>2.2000000000000002</v>
      </c>
    </row>
    <row r="54" spans="1:12" ht="132" customHeight="1">
      <c r="A54" s="176" t="s">
        <v>53</v>
      </c>
      <c r="B54" s="27" t="s">
        <v>66</v>
      </c>
      <c r="C54" s="27" t="s">
        <v>68</v>
      </c>
      <c r="D54" s="27" t="s">
        <v>75</v>
      </c>
      <c r="E54" s="32" t="s">
        <v>239</v>
      </c>
      <c r="F54" s="32" t="s">
        <v>8</v>
      </c>
      <c r="G54" s="32" t="s">
        <v>140</v>
      </c>
      <c r="H54" s="32" t="s">
        <v>283</v>
      </c>
      <c r="I54" s="29"/>
      <c r="J54" s="34">
        <f t="shared" ref="J54:K54" si="20">J55+J57</f>
        <v>33.4</v>
      </c>
      <c r="K54" s="34">
        <f t="shared" si="20"/>
        <v>33.4</v>
      </c>
      <c r="L54" s="34">
        <f t="shared" ref="L54" si="21">L55+L57</f>
        <v>33.4</v>
      </c>
    </row>
    <row r="55" spans="1:12" ht="89.25">
      <c r="A55" s="172" t="s">
        <v>73</v>
      </c>
      <c r="B55" s="27" t="s">
        <v>66</v>
      </c>
      <c r="C55" s="27" t="s">
        <v>68</v>
      </c>
      <c r="D55" s="27" t="s">
        <v>75</v>
      </c>
      <c r="E55" s="32" t="s">
        <v>239</v>
      </c>
      <c r="F55" s="32" t="s">
        <v>8</v>
      </c>
      <c r="G55" s="32" t="s">
        <v>140</v>
      </c>
      <c r="H55" s="32" t="s">
        <v>283</v>
      </c>
      <c r="I55" s="29" t="s">
        <v>210</v>
      </c>
      <c r="J55" s="34">
        <f t="shared" ref="J55:L55" si="22">J56</f>
        <v>31.5</v>
      </c>
      <c r="K55" s="34">
        <f t="shared" si="22"/>
        <v>31.5</v>
      </c>
      <c r="L55" s="34">
        <f t="shared" si="22"/>
        <v>31.5</v>
      </c>
    </row>
    <row r="56" spans="1:12" ht="38.25">
      <c r="A56" s="172" t="s">
        <v>74</v>
      </c>
      <c r="B56" s="27" t="s">
        <v>66</v>
      </c>
      <c r="C56" s="27" t="s">
        <v>68</v>
      </c>
      <c r="D56" s="27" t="s">
        <v>75</v>
      </c>
      <c r="E56" s="32" t="s">
        <v>239</v>
      </c>
      <c r="F56" s="32" t="s">
        <v>8</v>
      </c>
      <c r="G56" s="32" t="s">
        <v>140</v>
      </c>
      <c r="H56" s="32" t="s">
        <v>283</v>
      </c>
      <c r="I56" s="29" t="s">
        <v>211</v>
      </c>
      <c r="J56" s="34">
        <v>31.5</v>
      </c>
      <c r="K56" s="34">
        <v>31.5</v>
      </c>
      <c r="L56" s="34">
        <v>31.5</v>
      </c>
    </row>
    <row r="57" spans="1:12" ht="45" customHeight="1">
      <c r="A57" s="172" t="s">
        <v>79</v>
      </c>
      <c r="B57" s="27" t="s">
        <v>66</v>
      </c>
      <c r="C57" s="27" t="s">
        <v>68</v>
      </c>
      <c r="D57" s="27" t="s">
        <v>75</v>
      </c>
      <c r="E57" s="32" t="s">
        <v>239</v>
      </c>
      <c r="F57" s="32" t="s">
        <v>8</v>
      </c>
      <c r="G57" s="32" t="s">
        <v>140</v>
      </c>
      <c r="H57" s="32" t="s">
        <v>283</v>
      </c>
      <c r="I57" s="29" t="s">
        <v>212</v>
      </c>
      <c r="J57" s="34">
        <f t="shared" ref="J57:L57" si="23">J58</f>
        <v>1.9</v>
      </c>
      <c r="K57" s="34">
        <f t="shared" si="23"/>
        <v>1.9</v>
      </c>
      <c r="L57" s="34">
        <f t="shared" si="23"/>
        <v>1.9</v>
      </c>
    </row>
    <row r="58" spans="1:12" ht="38.25">
      <c r="A58" s="172" t="s">
        <v>80</v>
      </c>
      <c r="B58" s="27" t="s">
        <v>66</v>
      </c>
      <c r="C58" s="27" t="s">
        <v>68</v>
      </c>
      <c r="D58" s="27" t="s">
        <v>75</v>
      </c>
      <c r="E58" s="32" t="s">
        <v>239</v>
      </c>
      <c r="F58" s="32" t="s">
        <v>8</v>
      </c>
      <c r="G58" s="32" t="s">
        <v>140</v>
      </c>
      <c r="H58" s="32" t="s">
        <v>283</v>
      </c>
      <c r="I58" s="29" t="s">
        <v>213</v>
      </c>
      <c r="J58" s="34">
        <v>1.9</v>
      </c>
      <c r="K58" s="34">
        <v>1.9</v>
      </c>
      <c r="L58" s="34">
        <v>1.9</v>
      </c>
    </row>
    <row r="59" spans="1:12">
      <c r="A59" s="177" t="s">
        <v>445</v>
      </c>
      <c r="B59" s="27" t="s">
        <v>66</v>
      </c>
      <c r="C59" s="27" t="s">
        <v>68</v>
      </c>
      <c r="D59" s="27" t="s">
        <v>90</v>
      </c>
      <c r="E59" s="32"/>
      <c r="F59" s="32"/>
      <c r="G59" s="32"/>
      <c r="H59" s="32"/>
      <c r="I59" s="29"/>
      <c r="J59" s="34">
        <f t="shared" ref="J59:L63" si="24">J60</f>
        <v>0</v>
      </c>
      <c r="K59" s="34">
        <f t="shared" si="24"/>
        <v>36</v>
      </c>
      <c r="L59" s="34">
        <f t="shared" si="24"/>
        <v>0</v>
      </c>
    </row>
    <row r="60" spans="1:12" ht="69" customHeight="1">
      <c r="A60" s="402" t="s">
        <v>76</v>
      </c>
      <c r="B60" s="27" t="s">
        <v>66</v>
      </c>
      <c r="C60" s="27" t="s">
        <v>68</v>
      </c>
      <c r="D60" s="27" t="s">
        <v>90</v>
      </c>
      <c r="E60" s="32" t="s">
        <v>513</v>
      </c>
      <c r="F60" s="32" t="s">
        <v>243</v>
      </c>
      <c r="G60" s="32"/>
      <c r="H60" s="32"/>
      <c r="I60" s="29"/>
      <c r="J60" s="34">
        <f t="shared" si="24"/>
        <v>0</v>
      </c>
      <c r="K60" s="34">
        <f t="shared" si="24"/>
        <v>36</v>
      </c>
      <c r="L60" s="34">
        <f t="shared" si="24"/>
        <v>0</v>
      </c>
    </row>
    <row r="61" spans="1:12" ht="25.5">
      <c r="A61" s="177" t="s">
        <v>446</v>
      </c>
      <c r="B61" s="27" t="s">
        <v>66</v>
      </c>
      <c r="C61" s="27" t="s">
        <v>68</v>
      </c>
      <c r="D61" s="27" t="s">
        <v>90</v>
      </c>
      <c r="E61" s="32" t="s">
        <v>513</v>
      </c>
      <c r="F61" s="32" t="s">
        <v>243</v>
      </c>
      <c r="G61" s="32" t="s">
        <v>68</v>
      </c>
      <c r="H61" s="32"/>
      <c r="I61" s="29"/>
      <c r="J61" s="34">
        <f t="shared" si="24"/>
        <v>0</v>
      </c>
      <c r="K61" s="34">
        <f t="shared" si="24"/>
        <v>36</v>
      </c>
      <c r="L61" s="34">
        <f t="shared" si="24"/>
        <v>0</v>
      </c>
    </row>
    <row r="62" spans="1:12" ht="76.5">
      <c r="A62" s="177" t="s">
        <v>447</v>
      </c>
      <c r="B62" s="27" t="s">
        <v>66</v>
      </c>
      <c r="C62" s="27" t="s">
        <v>68</v>
      </c>
      <c r="D62" s="27" t="s">
        <v>90</v>
      </c>
      <c r="E62" s="32" t="s">
        <v>513</v>
      </c>
      <c r="F62" s="32" t="s">
        <v>243</v>
      </c>
      <c r="G62" s="32" t="s">
        <v>68</v>
      </c>
      <c r="H62" s="32" t="s">
        <v>448</v>
      </c>
      <c r="I62" s="29"/>
      <c r="J62" s="34">
        <f t="shared" si="24"/>
        <v>0</v>
      </c>
      <c r="K62" s="34">
        <f t="shared" si="24"/>
        <v>36</v>
      </c>
      <c r="L62" s="34">
        <f t="shared" si="24"/>
        <v>0</v>
      </c>
    </row>
    <row r="63" spans="1:12" ht="38.25">
      <c r="A63" s="172" t="s">
        <v>79</v>
      </c>
      <c r="B63" s="27" t="s">
        <v>66</v>
      </c>
      <c r="C63" s="27" t="s">
        <v>68</v>
      </c>
      <c r="D63" s="27" t="s">
        <v>90</v>
      </c>
      <c r="E63" s="32" t="s">
        <v>513</v>
      </c>
      <c r="F63" s="32" t="s">
        <v>243</v>
      </c>
      <c r="G63" s="32" t="s">
        <v>68</v>
      </c>
      <c r="H63" s="32" t="s">
        <v>448</v>
      </c>
      <c r="I63" s="29" t="s">
        <v>212</v>
      </c>
      <c r="J63" s="34">
        <f t="shared" si="24"/>
        <v>0</v>
      </c>
      <c r="K63" s="34">
        <f t="shared" si="24"/>
        <v>36</v>
      </c>
      <c r="L63" s="34">
        <f t="shared" si="24"/>
        <v>0</v>
      </c>
    </row>
    <row r="64" spans="1:12" ht="38.25">
      <c r="A64" s="172" t="s">
        <v>80</v>
      </c>
      <c r="B64" s="27" t="s">
        <v>66</v>
      </c>
      <c r="C64" s="27" t="s">
        <v>68</v>
      </c>
      <c r="D64" s="27" t="s">
        <v>90</v>
      </c>
      <c r="E64" s="32" t="s">
        <v>513</v>
      </c>
      <c r="F64" s="32" t="s">
        <v>243</v>
      </c>
      <c r="G64" s="32" t="s">
        <v>68</v>
      </c>
      <c r="H64" s="32" t="s">
        <v>448</v>
      </c>
      <c r="I64" s="29" t="s">
        <v>213</v>
      </c>
      <c r="J64" s="34">
        <v>0</v>
      </c>
      <c r="K64" s="34">
        <v>36</v>
      </c>
      <c r="L64" s="34">
        <v>0</v>
      </c>
    </row>
    <row r="65" spans="1:12">
      <c r="A65" s="172" t="s">
        <v>92</v>
      </c>
      <c r="B65" s="27" t="s">
        <v>66</v>
      </c>
      <c r="C65" s="27" t="s">
        <v>68</v>
      </c>
      <c r="D65" s="27" t="s">
        <v>18</v>
      </c>
      <c r="E65" s="32"/>
      <c r="F65" s="32"/>
      <c r="G65" s="32"/>
      <c r="H65" s="32"/>
      <c r="I65" s="29"/>
      <c r="J65" s="30">
        <f t="shared" ref="J65:L67" si="25">J66</f>
        <v>150</v>
      </c>
      <c r="K65" s="30">
        <f t="shared" si="25"/>
        <v>150</v>
      </c>
      <c r="L65" s="30">
        <f t="shared" si="25"/>
        <v>150</v>
      </c>
    </row>
    <row r="66" spans="1:12" ht="50.25" customHeight="1">
      <c r="A66" s="174" t="s">
        <v>314</v>
      </c>
      <c r="B66" s="27" t="s">
        <v>66</v>
      </c>
      <c r="C66" s="27" t="s">
        <v>68</v>
      </c>
      <c r="D66" s="27" t="s">
        <v>18</v>
      </c>
      <c r="E66" s="32" t="s">
        <v>239</v>
      </c>
      <c r="F66" s="32" t="s">
        <v>243</v>
      </c>
      <c r="G66" s="32"/>
      <c r="H66" s="32"/>
      <c r="I66" s="29"/>
      <c r="J66" s="30">
        <f t="shared" si="25"/>
        <v>150</v>
      </c>
      <c r="K66" s="30">
        <f t="shared" si="25"/>
        <v>150</v>
      </c>
      <c r="L66" s="30">
        <f t="shared" si="25"/>
        <v>150</v>
      </c>
    </row>
    <row r="67" spans="1:12" ht="72.75" customHeight="1">
      <c r="A67" s="172" t="s">
        <v>315</v>
      </c>
      <c r="B67" s="27" t="s">
        <v>66</v>
      </c>
      <c r="C67" s="27" t="s">
        <v>68</v>
      </c>
      <c r="D67" s="27" t="s">
        <v>18</v>
      </c>
      <c r="E67" s="32" t="s">
        <v>239</v>
      </c>
      <c r="F67" s="32" t="s">
        <v>8</v>
      </c>
      <c r="G67" s="32"/>
      <c r="H67" s="32"/>
      <c r="I67" s="29"/>
      <c r="J67" s="30">
        <f t="shared" si="25"/>
        <v>150</v>
      </c>
      <c r="K67" s="30">
        <f t="shared" si="25"/>
        <v>150</v>
      </c>
      <c r="L67" s="30">
        <f t="shared" si="25"/>
        <v>150</v>
      </c>
    </row>
    <row r="68" spans="1:12" ht="38.25">
      <c r="A68" s="172" t="s">
        <v>550</v>
      </c>
      <c r="B68" s="27" t="s">
        <v>66</v>
      </c>
      <c r="C68" s="27" t="s">
        <v>68</v>
      </c>
      <c r="D68" s="27" t="s">
        <v>18</v>
      </c>
      <c r="E68" s="32" t="s">
        <v>239</v>
      </c>
      <c r="F68" s="32" t="s">
        <v>8</v>
      </c>
      <c r="G68" s="32" t="s">
        <v>140</v>
      </c>
      <c r="H68" s="32" t="s">
        <v>244</v>
      </c>
      <c r="I68" s="29"/>
      <c r="J68" s="30">
        <f>J70</f>
        <v>150</v>
      </c>
      <c r="K68" s="30">
        <f>K70</f>
        <v>150</v>
      </c>
      <c r="L68" s="30">
        <f>L70</f>
        <v>150</v>
      </c>
    </row>
    <row r="69" spans="1:12">
      <c r="A69" s="172" t="s">
        <v>85</v>
      </c>
      <c r="B69" s="27" t="s">
        <v>66</v>
      </c>
      <c r="C69" s="27" t="s">
        <v>68</v>
      </c>
      <c r="D69" s="27" t="s">
        <v>18</v>
      </c>
      <c r="E69" s="32" t="s">
        <v>239</v>
      </c>
      <c r="F69" s="32" t="s">
        <v>8</v>
      </c>
      <c r="G69" s="32" t="s">
        <v>140</v>
      </c>
      <c r="H69" s="32" t="s">
        <v>244</v>
      </c>
      <c r="I69" s="29" t="s">
        <v>214</v>
      </c>
      <c r="J69" s="30">
        <f>J70</f>
        <v>150</v>
      </c>
      <c r="K69" s="30">
        <f>K70</f>
        <v>150</v>
      </c>
      <c r="L69" s="30">
        <f>L70</f>
        <v>150</v>
      </c>
    </row>
    <row r="70" spans="1:12">
      <c r="A70" s="172" t="s">
        <v>93</v>
      </c>
      <c r="B70" s="27" t="s">
        <v>66</v>
      </c>
      <c r="C70" s="27" t="s">
        <v>68</v>
      </c>
      <c r="D70" s="27" t="s">
        <v>94</v>
      </c>
      <c r="E70" s="32" t="s">
        <v>239</v>
      </c>
      <c r="F70" s="32" t="s">
        <v>8</v>
      </c>
      <c r="G70" s="32" t="s">
        <v>140</v>
      </c>
      <c r="H70" s="32" t="s">
        <v>244</v>
      </c>
      <c r="I70" s="29" t="s">
        <v>216</v>
      </c>
      <c r="J70" s="30">
        <v>150</v>
      </c>
      <c r="K70" s="30">
        <v>150</v>
      </c>
      <c r="L70" s="30">
        <v>150</v>
      </c>
    </row>
    <row r="71" spans="1:12" ht="25.5">
      <c r="A71" s="172" t="s">
        <v>95</v>
      </c>
      <c r="B71" s="27" t="s">
        <v>66</v>
      </c>
      <c r="C71" s="27" t="s">
        <v>68</v>
      </c>
      <c r="D71" s="27" t="s">
        <v>96</v>
      </c>
      <c r="E71" s="32"/>
      <c r="F71" s="32"/>
      <c r="G71" s="32"/>
      <c r="H71" s="32"/>
      <c r="I71" s="29"/>
      <c r="J71" s="30">
        <f>J89+J72</f>
        <v>3838.5</v>
      </c>
      <c r="K71" s="30">
        <f t="shared" ref="K71:L71" si="26">K89+K72</f>
        <v>2518.5</v>
      </c>
      <c r="L71" s="30">
        <f t="shared" si="26"/>
        <v>2662.3</v>
      </c>
    </row>
    <row r="72" spans="1:12" ht="76.5">
      <c r="A72" s="173" t="s">
        <v>76</v>
      </c>
      <c r="B72" s="27" t="s">
        <v>66</v>
      </c>
      <c r="C72" s="27" t="s">
        <v>68</v>
      </c>
      <c r="D72" s="27" t="s">
        <v>96</v>
      </c>
      <c r="E72" s="32" t="s">
        <v>513</v>
      </c>
      <c r="F72" s="32">
        <v>0</v>
      </c>
      <c r="G72" s="32"/>
      <c r="H72" s="32"/>
      <c r="I72" s="29"/>
      <c r="J72" s="30">
        <f>J77+J81+J85+J73</f>
        <v>2010</v>
      </c>
      <c r="K72" s="30">
        <f t="shared" ref="K72:L72" si="27">K77+K81+K85+K73</f>
        <v>2007</v>
      </c>
      <c r="L72" s="30">
        <f t="shared" si="27"/>
        <v>2007</v>
      </c>
    </row>
    <row r="73" spans="1:12" ht="76.5">
      <c r="A73" s="173" t="s">
        <v>402</v>
      </c>
      <c r="B73" s="27" t="s">
        <v>66</v>
      </c>
      <c r="C73" s="27" t="s">
        <v>68</v>
      </c>
      <c r="D73" s="27" t="s">
        <v>96</v>
      </c>
      <c r="E73" s="32" t="s">
        <v>513</v>
      </c>
      <c r="F73" s="32">
        <v>0</v>
      </c>
      <c r="G73" s="32" t="s">
        <v>70</v>
      </c>
      <c r="H73" s="32"/>
      <c r="I73" s="29"/>
      <c r="J73" s="30">
        <f t="shared" ref="J73:L75" si="28">J74</f>
        <v>2001</v>
      </c>
      <c r="K73" s="30">
        <f t="shared" si="28"/>
        <v>2001</v>
      </c>
      <c r="L73" s="30">
        <f t="shared" si="28"/>
        <v>2001</v>
      </c>
    </row>
    <row r="74" spans="1:12" ht="51">
      <c r="A74" s="172" t="s">
        <v>78</v>
      </c>
      <c r="B74" s="27" t="s">
        <v>66</v>
      </c>
      <c r="C74" s="27" t="s">
        <v>68</v>
      </c>
      <c r="D74" s="27" t="s">
        <v>96</v>
      </c>
      <c r="E74" s="32" t="s">
        <v>513</v>
      </c>
      <c r="F74" s="32">
        <v>0</v>
      </c>
      <c r="G74" s="32" t="s">
        <v>70</v>
      </c>
      <c r="H74" s="32" t="s">
        <v>233</v>
      </c>
      <c r="I74" s="29"/>
      <c r="J74" s="30">
        <f t="shared" si="28"/>
        <v>2001</v>
      </c>
      <c r="K74" s="30">
        <f t="shared" si="28"/>
        <v>2001</v>
      </c>
      <c r="L74" s="30">
        <f t="shared" si="28"/>
        <v>2001</v>
      </c>
    </row>
    <row r="75" spans="1:12" ht="38.25">
      <c r="A75" s="172" t="s">
        <v>79</v>
      </c>
      <c r="B75" s="27" t="s">
        <v>66</v>
      </c>
      <c r="C75" s="27" t="s">
        <v>68</v>
      </c>
      <c r="D75" s="27" t="s">
        <v>96</v>
      </c>
      <c r="E75" s="32" t="s">
        <v>513</v>
      </c>
      <c r="F75" s="32">
        <v>0</v>
      </c>
      <c r="G75" s="32" t="s">
        <v>70</v>
      </c>
      <c r="H75" s="32" t="s">
        <v>233</v>
      </c>
      <c r="I75" s="29" t="s">
        <v>212</v>
      </c>
      <c r="J75" s="30">
        <f t="shared" si="28"/>
        <v>2001</v>
      </c>
      <c r="K75" s="30">
        <f t="shared" si="28"/>
        <v>2001</v>
      </c>
      <c r="L75" s="30">
        <f t="shared" si="28"/>
        <v>2001</v>
      </c>
    </row>
    <row r="76" spans="1:12" ht="38.25">
      <c r="A76" s="172" t="s">
        <v>80</v>
      </c>
      <c r="B76" s="27" t="s">
        <v>66</v>
      </c>
      <c r="C76" s="27" t="s">
        <v>68</v>
      </c>
      <c r="D76" s="27" t="s">
        <v>96</v>
      </c>
      <c r="E76" s="32" t="s">
        <v>513</v>
      </c>
      <c r="F76" s="32">
        <v>0</v>
      </c>
      <c r="G76" s="32" t="s">
        <v>70</v>
      </c>
      <c r="H76" s="32" t="s">
        <v>233</v>
      </c>
      <c r="I76" s="29" t="s">
        <v>213</v>
      </c>
      <c r="J76" s="30">
        <v>2001</v>
      </c>
      <c r="K76" s="30">
        <v>2001</v>
      </c>
      <c r="L76" s="30">
        <v>2001</v>
      </c>
    </row>
    <row r="77" spans="1:12" ht="114.75">
      <c r="A77" s="172" t="s">
        <v>77</v>
      </c>
      <c r="B77" s="27" t="s">
        <v>66</v>
      </c>
      <c r="C77" s="27" t="s">
        <v>68</v>
      </c>
      <c r="D77" s="27" t="s">
        <v>96</v>
      </c>
      <c r="E77" s="32" t="s">
        <v>513</v>
      </c>
      <c r="F77" s="32">
        <v>0</v>
      </c>
      <c r="G77" s="32" t="s">
        <v>90</v>
      </c>
      <c r="H77" s="32"/>
      <c r="I77" s="29"/>
      <c r="J77" s="30">
        <f t="shared" ref="J77:L77" si="29">J78</f>
        <v>2</v>
      </c>
      <c r="K77" s="30">
        <f t="shared" si="29"/>
        <v>2</v>
      </c>
      <c r="L77" s="30">
        <f t="shared" si="29"/>
        <v>2</v>
      </c>
    </row>
    <row r="78" spans="1:12" ht="51">
      <c r="A78" s="172" t="s">
        <v>78</v>
      </c>
      <c r="B78" s="27" t="s">
        <v>66</v>
      </c>
      <c r="C78" s="27" t="s">
        <v>68</v>
      </c>
      <c r="D78" s="27" t="s">
        <v>96</v>
      </c>
      <c r="E78" s="32" t="s">
        <v>513</v>
      </c>
      <c r="F78" s="32">
        <v>0</v>
      </c>
      <c r="G78" s="32" t="s">
        <v>90</v>
      </c>
      <c r="H78" s="32" t="s">
        <v>233</v>
      </c>
      <c r="I78" s="29"/>
      <c r="J78" s="30">
        <f t="shared" ref="J78:J79" si="30">J79</f>
        <v>2</v>
      </c>
      <c r="K78" s="30">
        <f t="shared" ref="K78:L79" si="31">K79</f>
        <v>2</v>
      </c>
      <c r="L78" s="30">
        <f t="shared" si="31"/>
        <v>2</v>
      </c>
    </row>
    <row r="79" spans="1:12" ht="38.25">
      <c r="A79" s="172" t="s">
        <v>79</v>
      </c>
      <c r="B79" s="27" t="s">
        <v>66</v>
      </c>
      <c r="C79" s="27" t="s">
        <v>68</v>
      </c>
      <c r="D79" s="27" t="s">
        <v>96</v>
      </c>
      <c r="E79" s="32" t="s">
        <v>513</v>
      </c>
      <c r="F79" s="32">
        <v>0</v>
      </c>
      <c r="G79" s="32" t="s">
        <v>90</v>
      </c>
      <c r="H79" s="32" t="s">
        <v>233</v>
      </c>
      <c r="I79" s="29" t="s">
        <v>212</v>
      </c>
      <c r="J79" s="30">
        <f t="shared" si="30"/>
        <v>2</v>
      </c>
      <c r="K79" s="30">
        <f t="shared" si="31"/>
        <v>2</v>
      </c>
      <c r="L79" s="30">
        <f t="shared" si="31"/>
        <v>2</v>
      </c>
    </row>
    <row r="80" spans="1:12" ht="38.25">
      <c r="A80" s="172" t="s">
        <v>80</v>
      </c>
      <c r="B80" s="27" t="s">
        <v>66</v>
      </c>
      <c r="C80" s="27" t="s">
        <v>68</v>
      </c>
      <c r="D80" s="27" t="s">
        <v>96</v>
      </c>
      <c r="E80" s="32" t="s">
        <v>513</v>
      </c>
      <c r="F80" s="32">
        <v>0</v>
      </c>
      <c r="G80" s="32" t="s">
        <v>90</v>
      </c>
      <c r="H80" s="32" t="s">
        <v>233</v>
      </c>
      <c r="I80" s="29" t="s">
        <v>213</v>
      </c>
      <c r="J80" s="30">
        <v>2</v>
      </c>
      <c r="K80" s="30">
        <v>2</v>
      </c>
      <c r="L80" s="30">
        <v>2</v>
      </c>
    </row>
    <row r="81" spans="1:12" ht="89.25">
      <c r="A81" s="172" t="s">
        <v>81</v>
      </c>
      <c r="B81" s="27" t="s">
        <v>66</v>
      </c>
      <c r="C81" s="27" t="s">
        <v>68</v>
      </c>
      <c r="D81" s="27" t="s">
        <v>96</v>
      </c>
      <c r="E81" s="32" t="s">
        <v>513</v>
      </c>
      <c r="F81" s="32">
        <v>0</v>
      </c>
      <c r="G81" s="32" t="s">
        <v>91</v>
      </c>
      <c r="H81" s="32"/>
      <c r="I81" s="29"/>
      <c r="J81" s="30">
        <f t="shared" ref="J81:L81" si="32">J82</f>
        <v>5</v>
      </c>
      <c r="K81" s="30">
        <f t="shared" si="32"/>
        <v>2</v>
      </c>
      <c r="L81" s="30">
        <f t="shared" si="32"/>
        <v>2</v>
      </c>
    </row>
    <row r="82" spans="1:12" ht="51">
      <c r="A82" s="172" t="s">
        <v>78</v>
      </c>
      <c r="B82" s="27" t="s">
        <v>66</v>
      </c>
      <c r="C82" s="27" t="s">
        <v>68</v>
      </c>
      <c r="D82" s="27" t="s">
        <v>96</v>
      </c>
      <c r="E82" s="32" t="s">
        <v>513</v>
      </c>
      <c r="F82" s="32">
        <v>0</v>
      </c>
      <c r="G82" s="32" t="s">
        <v>91</v>
      </c>
      <c r="H82" s="32" t="s">
        <v>233</v>
      </c>
      <c r="I82" s="29"/>
      <c r="J82" s="30">
        <f t="shared" ref="J82:J83" si="33">J83</f>
        <v>5</v>
      </c>
      <c r="K82" s="30">
        <f t="shared" ref="K82:L83" si="34">K83</f>
        <v>2</v>
      </c>
      <c r="L82" s="30">
        <f t="shared" si="34"/>
        <v>2</v>
      </c>
    </row>
    <row r="83" spans="1:12" ht="38.25">
      <c r="A83" s="172" t="s">
        <v>79</v>
      </c>
      <c r="B83" s="27" t="s">
        <v>66</v>
      </c>
      <c r="C83" s="27" t="s">
        <v>68</v>
      </c>
      <c r="D83" s="27" t="s">
        <v>96</v>
      </c>
      <c r="E83" s="32" t="s">
        <v>513</v>
      </c>
      <c r="F83" s="32">
        <v>0</v>
      </c>
      <c r="G83" s="32" t="s">
        <v>91</v>
      </c>
      <c r="H83" s="32" t="s">
        <v>233</v>
      </c>
      <c r="I83" s="29" t="s">
        <v>212</v>
      </c>
      <c r="J83" s="30">
        <f t="shared" si="33"/>
        <v>5</v>
      </c>
      <c r="K83" s="30">
        <f t="shared" si="34"/>
        <v>2</v>
      </c>
      <c r="L83" s="30">
        <f t="shared" si="34"/>
        <v>2</v>
      </c>
    </row>
    <row r="84" spans="1:12" ht="38.25">
      <c r="A84" s="172" t="s">
        <v>80</v>
      </c>
      <c r="B84" s="27" t="s">
        <v>66</v>
      </c>
      <c r="C84" s="27" t="s">
        <v>68</v>
      </c>
      <c r="D84" s="27" t="s">
        <v>96</v>
      </c>
      <c r="E84" s="32" t="s">
        <v>513</v>
      </c>
      <c r="F84" s="32">
        <v>0</v>
      </c>
      <c r="G84" s="32" t="s">
        <v>91</v>
      </c>
      <c r="H84" s="32" t="s">
        <v>233</v>
      </c>
      <c r="I84" s="29" t="s">
        <v>213</v>
      </c>
      <c r="J84" s="30">
        <v>5</v>
      </c>
      <c r="K84" s="30">
        <v>2</v>
      </c>
      <c r="L84" s="30">
        <v>2</v>
      </c>
    </row>
    <row r="85" spans="1:12" ht="76.5">
      <c r="A85" s="172" t="s">
        <v>82</v>
      </c>
      <c r="B85" s="27" t="s">
        <v>66</v>
      </c>
      <c r="C85" s="27" t="s">
        <v>68</v>
      </c>
      <c r="D85" s="27" t="s">
        <v>96</v>
      </c>
      <c r="E85" s="32" t="s">
        <v>513</v>
      </c>
      <c r="F85" s="32">
        <v>0</v>
      </c>
      <c r="G85" s="32" t="s">
        <v>105</v>
      </c>
      <c r="H85" s="32"/>
      <c r="I85" s="29"/>
      <c r="J85" s="30">
        <f t="shared" ref="J85:L85" si="35">J86</f>
        <v>2</v>
      </c>
      <c r="K85" s="30">
        <f t="shared" si="35"/>
        <v>2</v>
      </c>
      <c r="L85" s="30">
        <f t="shared" si="35"/>
        <v>2</v>
      </c>
    </row>
    <row r="86" spans="1:12" ht="51">
      <c r="A86" s="172" t="s">
        <v>78</v>
      </c>
      <c r="B86" s="27" t="s">
        <v>66</v>
      </c>
      <c r="C86" s="27" t="s">
        <v>68</v>
      </c>
      <c r="D86" s="27" t="s">
        <v>96</v>
      </c>
      <c r="E86" s="32" t="s">
        <v>513</v>
      </c>
      <c r="F86" s="32">
        <v>0</v>
      </c>
      <c r="G86" s="32" t="s">
        <v>105</v>
      </c>
      <c r="H86" s="32" t="s">
        <v>233</v>
      </c>
      <c r="I86" s="29"/>
      <c r="J86" s="30">
        <f t="shared" ref="J86:J87" si="36">J87</f>
        <v>2</v>
      </c>
      <c r="K86" s="30">
        <f t="shared" ref="K86:L87" si="37">K87</f>
        <v>2</v>
      </c>
      <c r="L86" s="30">
        <f t="shared" si="37"/>
        <v>2</v>
      </c>
    </row>
    <row r="87" spans="1:12" ht="38.25">
      <c r="A87" s="172" t="s">
        <v>79</v>
      </c>
      <c r="B87" s="27" t="s">
        <v>66</v>
      </c>
      <c r="C87" s="27" t="s">
        <v>68</v>
      </c>
      <c r="D87" s="27" t="s">
        <v>96</v>
      </c>
      <c r="E87" s="32" t="s">
        <v>513</v>
      </c>
      <c r="F87" s="32">
        <v>0</v>
      </c>
      <c r="G87" s="32" t="s">
        <v>105</v>
      </c>
      <c r="H87" s="32" t="s">
        <v>233</v>
      </c>
      <c r="I87" s="29" t="s">
        <v>212</v>
      </c>
      <c r="J87" s="30">
        <f t="shared" si="36"/>
        <v>2</v>
      </c>
      <c r="K87" s="30">
        <f t="shared" si="37"/>
        <v>2</v>
      </c>
      <c r="L87" s="30">
        <f t="shared" si="37"/>
        <v>2</v>
      </c>
    </row>
    <row r="88" spans="1:12" ht="38.25">
      <c r="A88" s="172" t="s">
        <v>80</v>
      </c>
      <c r="B88" s="27" t="s">
        <v>66</v>
      </c>
      <c r="C88" s="27" t="s">
        <v>68</v>
      </c>
      <c r="D88" s="27" t="s">
        <v>96</v>
      </c>
      <c r="E88" s="32" t="s">
        <v>513</v>
      </c>
      <c r="F88" s="32">
        <v>0</v>
      </c>
      <c r="G88" s="32" t="s">
        <v>105</v>
      </c>
      <c r="H88" s="32" t="s">
        <v>233</v>
      </c>
      <c r="I88" s="29" t="s">
        <v>213</v>
      </c>
      <c r="J88" s="30">
        <v>2</v>
      </c>
      <c r="K88" s="30">
        <v>2</v>
      </c>
      <c r="L88" s="30">
        <v>2</v>
      </c>
    </row>
    <row r="89" spans="1:12" ht="48">
      <c r="A89" s="174" t="s">
        <v>314</v>
      </c>
      <c r="B89" s="27" t="s">
        <v>66</v>
      </c>
      <c r="C89" s="27" t="s">
        <v>68</v>
      </c>
      <c r="D89" s="27" t="s">
        <v>96</v>
      </c>
      <c r="E89" s="32" t="s">
        <v>239</v>
      </c>
      <c r="F89" s="32" t="s">
        <v>243</v>
      </c>
      <c r="G89" s="32"/>
      <c r="H89" s="32"/>
      <c r="I89" s="29"/>
      <c r="J89" s="30">
        <f t="shared" ref="J89:L89" si="38">J90</f>
        <v>1828.5</v>
      </c>
      <c r="K89" s="30">
        <f t="shared" si="38"/>
        <v>511.5</v>
      </c>
      <c r="L89" s="30">
        <f t="shared" si="38"/>
        <v>655.29999999999995</v>
      </c>
    </row>
    <row r="90" spans="1:12" ht="63.75">
      <c r="A90" s="172" t="s">
        <v>315</v>
      </c>
      <c r="B90" s="27" t="s">
        <v>66</v>
      </c>
      <c r="C90" s="27" t="s">
        <v>68</v>
      </c>
      <c r="D90" s="27" t="s">
        <v>96</v>
      </c>
      <c r="E90" s="32" t="s">
        <v>239</v>
      </c>
      <c r="F90" s="32" t="s">
        <v>8</v>
      </c>
      <c r="G90" s="32"/>
      <c r="H90" s="32"/>
      <c r="I90" s="29"/>
      <c r="J90" s="30">
        <f>J91+J94</f>
        <v>1828.5</v>
      </c>
      <c r="K90" s="30">
        <f>K91+K94</f>
        <v>511.5</v>
      </c>
      <c r="L90" s="30">
        <f>L91+L94</f>
        <v>655.29999999999995</v>
      </c>
    </row>
    <row r="91" spans="1:12" ht="26.25" customHeight="1">
      <c r="A91" s="172" t="s">
        <v>296</v>
      </c>
      <c r="B91" s="27" t="s">
        <v>66</v>
      </c>
      <c r="C91" s="27" t="s">
        <v>68</v>
      </c>
      <c r="D91" s="27" t="s">
        <v>96</v>
      </c>
      <c r="E91" s="32" t="s">
        <v>239</v>
      </c>
      <c r="F91" s="32" t="s">
        <v>8</v>
      </c>
      <c r="G91" s="32" t="s">
        <v>140</v>
      </c>
      <c r="H91" s="32" t="s">
        <v>294</v>
      </c>
      <c r="I91" s="29"/>
      <c r="J91" s="30">
        <f>J92</f>
        <v>1698.5</v>
      </c>
      <c r="K91" s="30">
        <f t="shared" ref="K91:L91" si="39">K92</f>
        <v>481.5</v>
      </c>
      <c r="L91" s="30">
        <f t="shared" si="39"/>
        <v>625.29999999999995</v>
      </c>
    </row>
    <row r="92" spans="1:12" ht="38.25">
      <c r="A92" s="172" t="s">
        <v>79</v>
      </c>
      <c r="B92" s="27" t="s">
        <v>66</v>
      </c>
      <c r="C92" s="27" t="s">
        <v>68</v>
      </c>
      <c r="D92" s="27" t="s">
        <v>96</v>
      </c>
      <c r="E92" s="32" t="s">
        <v>239</v>
      </c>
      <c r="F92" s="32" t="s">
        <v>8</v>
      </c>
      <c r="G92" s="32" t="s">
        <v>140</v>
      </c>
      <c r="H92" s="32" t="s">
        <v>294</v>
      </c>
      <c r="I92" s="29" t="s">
        <v>212</v>
      </c>
      <c r="J92" s="30">
        <f t="shared" ref="J92:L92" si="40">J93</f>
        <v>1698.5</v>
      </c>
      <c r="K92" s="30">
        <f t="shared" si="40"/>
        <v>481.5</v>
      </c>
      <c r="L92" s="30">
        <f t="shared" si="40"/>
        <v>625.29999999999995</v>
      </c>
    </row>
    <row r="93" spans="1:12" ht="38.25">
      <c r="A93" s="172" t="s">
        <v>80</v>
      </c>
      <c r="B93" s="27" t="s">
        <v>66</v>
      </c>
      <c r="C93" s="27" t="s">
        <v>68</v>
      </c>
      <c r="D93" s="27" t="s">
        <v>96</v>
      </c>
      <c r="E93" s="32" t="s">
        <v>239</v>
      </c>
      <c r="F93" s="32" t="s">
        <v>8</v>
      </c>
      <c r="G93" s="32" t="s">
        <v>140</v>
      </c>
      <c r="H93" s="32" t="s">
        <v>294</v>
      </c>
      <c r="I93" s="29" t="s">
        <v>213</v>
      </c>
      <c r="J93" s="294">
        <v>1698.5</v>
      </c>
      <c r="K93" s="30">
        <v>481.5</v>
      </c>
      <c r="L93" s="30">
        <v>625.29999999999995</v>
      </c>
    </row>
    <row r="94" spans="1:12" ht="38.25">
      <c r="A94" s="172" t="s">
        <v>299</v>
      </c>
      <c r="B94" s="27" t="s">
        <v>66</v>
      </c>
      <c r="C94" s="27" t="s">
        <v>68</v>
      </c>
      <c r="D94" s="27" t="s">
        <v>96</v>
      </c>
      <c r="E94" s="32" t="s">
        <v>239</v>
      </c>
      <c r="F94" s="32" t="s">
        <v>8</v>
      </c>
      <c r="G94" s="32" t="s">
        <v>140</v>
      </c>
      <c r="H94" s="32" t="s">
        <v>298</v>
      </c>
      <c r="I94" s="29"/>
      <c r="J94" s="30">
        <f t="shared" ref="J94:J95" si="41">J95</f>
        <v>130</v>
      </c>
      <c r="K94" s="30">
        <f t="shared" ref="K94:L95" si="42">K95</f>
        <v>30</v>
      </c>
      <c r="L94" s="30">
        <f t="shared" si="42"/>
        <v>30</v>
      </c>
    </row>
    <row r="95" spans="1:12" ht="38.25">
      <c r="A95" s="172" t="s">
        <v>79</v>
      </c>
      <c r="B95" s="27" t="s">
        <v>66</v>
      </c>
      <c r="C95" s="27" t="s">
        <v>68</v>
      </c>
      <c r="D95" s="27" t="s">
        <v>96</v>
      </c>
      <c r="E95" s="32" t="s">
        <v>239</v>
      </c>
      <c r="F95" s="32" t="s">
        <v>8</v>
      </c>
      <c r="G95" s="32" t="s">
        <v>140</v>
      </c>
      <c r="H95" s="32" t="s">
        <v>298</v>
      </c>
      <c r="I95" s="29" t="s">
        <v>212</v>
      </c>
      <c r="J95" s="30">
        <f t="shared" si="41"/>
        <v>130</v>
      </c>
      <c r="K95" s="30">
        <f t="shared" si="42"/>
        <v>30</v>
      </c>
      <c r="L95" s="30">
        <f t="shared" si="42"/>
        <v>30</v>
      </c>
    </row>
    <row r="96" spans="1:12" ht="38.25">
      <c r="A96" s="172" t="s">
        <v>80</v>
      </c>
      <c r="B96" s="27" t="s">
        <v>66</v>
      </c>
      <c r="C96" s="27" t="s">
        <v>68</v>
      </c>
      <c r="D96" s="27" t="s">
        <v>96</v>
      </c>
      <c r="E96" s="32" t="s">
        <v>239</v>
      </c>
      <c r="F96" s="32" t="s">
        <v>8</v>
      </c>
      <c r="G96" s="32" t="s">
        <v>140</v>
      </c>
      <c r="H96" s="32" t="s">
        <v>298</v>
      </c>
      <c r="I96" s="29" t="s">
        <v>213</v>
      </c>
      <c r="J96" s="30">
        <v>130</v>
      </c>
      <c r="K96" s="30">
        <v>30</v>
      </c>
      <c r="L96" s="30">
        <v>30</v>
      </c>
    </row>
    <row r="97" spans="1:12" ht="35.25" customHeight="1">
      <c r="A97" s="172" t="s">
        <v>97</v>
      </c>
      <c r="B97" s="27" t="s">
        <v>66</v>
      </c>
      <c r="C97" s="27" t="s">
        <v>98</v>
      </c>
      <c r="D97" s="27"/>
      <c r="E97" s="32"/>
      <c r="F97" s="32"/>
      <c r="G97" s="32"/>
      <c r="H97" s="32"/>
      <c r="I97" s="29"/>
      <c r="J97" s="30">
        <f>J98</f>
        <v>1736.7</v>
      </c>
      <c r="K97" s="30">
        <f t="shared" ref="K97:L97" si="43">K98</f>
        <v>988.40000000000009</v>
      </c>
      <c r="L97" s="30">
        <f t="shared" si="43"/>
        <v>1006.9000000000001</v>
      </c>
    </row>
    <row r="98" spans="1:12">
      <c r="A98" s="172" t="s">
        <v>99</v>
      </c>
      <c r="B98" s="27" t="s">
        <v>66</v>
      </c>
      <c r="C98" s="27" t="s">
        <v>98</v>
      </c>
      <c r="D98" s="27" t="s">
        <v>75</v>
      </c>
      <c r="E98" s="32"/>
      <c r="F98" s="32"/>
      <c r="G98" s="32"/>
      <c r="H98" s="32"/>
      <c r="I98" s="36"/>
      <c r="J98" s="30">
        <f t="shared" ref="J98:L99" si="44">J99</f>
        <v>1736.7</v>
      </c>
      <c r="K98" s="30">
        <f t="shared" si="44"/>
        <v>988.40000000000009</v>
      </c>
      <c r="L98" s="30">
        <f t="shared" si="44"/>
        <v>1006.9000000000001</v>
      </c>
    </row>
    <row r="99" spans="1:12" ht="54" customHeight="1">
      <c r="A99" s="174" t="s">
        <v>314</v>
      </c>
      <c r="B99" s="27" t="s">
        <v>66</v>
      </c>
      <c r="C99" s="27" t="s">
        <v>98</v>
      </c>
      <c r="D99" s="27" t="s">
        <v>75</v>
      </c>
      <c r="E99" s="32" t="s">
        <v>239</v>
      </c>
      <c r="F99" s="32" t="s">
        <v>243</v>
      </c>
      <c r="G99" s="32"/>
      <c r="H99" s="32"/>
      <c r="I99" s="36"/>
      <c r="J99" s="30">
        <f t="shared" si="44"/>
        <v>1736.7</v>
      </c>
      <c r="K99" s="30">
        <f t="shared" si="44"/>
        <v>988.40000000000009</v>
      </c>
      <c r="L99" s="30">
        <f t="shared" si="44"/>
        <v>1006.9000000000001</v>
      </c>
    </row>
    <row r="100" spans="1:12" ht="68.25" customHeight="1">
      <c r="A100" s="172" t="s">
        <v>315</v>
      </c>
      <c r="B100" s="27" t="s">
        <v>66</v>
      </c>
      <c r="C100" s="27" t="s">
        <v>98</v>
      </c>
      <c r="D100" s="27" t="s">
        <v>75</v>
      </c>
      <c r="E100" s="32" t="s">
        <v>239</v>
      </c>
      <c r="F100" s="32" t="s">
        <v>8</v>
      </c>
      <c r="G100" s="32"/>
      <c r="H100" s="32"/>
      <c r="I100" s="36"/>
      <c r="J100" s="30">
        <f>J101+J104</f>
        <v>1736.7</v>
      </c>
      <c r="K100" s="30">
        <f t="shared" ref="K100:L100" si="45">K101+K104</f>
        <v>988.40000000000009</v>
      </c>
      <c r="L100" s="30">
        <f t="shared" si="45"/>
        <v>1006.9000000000001</v>
      </c>
    </row>
    <row r="101" spans="1:12" ht="14.25" customHeight="1">
      <c r="A101" s="179" t="s">
        <v>282</v>
      </c>
      <c r="B101" s="27" t="s">
        <v>66</v>
      </c>
      <c r="C101" s="27" t="s">
        <v>98</v>
      </c>
      <c r="D101" s="27" t="s">
        <v>75</v>
      </c>
      <c r="E101" s="32" t="s">
        <v>239</v>
      </c>
      <c r="F101" s="32" t="s">
        <v>8</v>
      </c>
      <c r="G101" s="32" t="s">
        <v>140</v>
      </c>
      <c r="H101" s="32" t="s">
        <v>281</v>
      </c>
      <c r="I101" s="29"/>
      <c r="J101" s="30">
        <f t="shared" ref="J101:L101" si="46">J102</f>
        <v>572.5</v>
      </c>
      <c r="K101" s="30">
        <f t="shared" si="46"/>
        <v>592.70000000000005</v>
      </c>
      <c r="L101" s="30">
        <f t="shared" si="46"/>
        <v>592.70000000000005</v>
      </c>
    </row>
    <row r="102" spans="1:12" ht="14.25" customHeight="1">
      <c r="A102" s="172" t="s">
        <v>73</v>
      </c>
      <c r="B102" s="27" t="s">
        <v>66</v>
      </c>
      <c r="C102" s="27" t="s">
        <v>98</v>
      </c>
      <c r="D102" s="27" t="s">
        <v>75</v>
      </c>
      <c r="E102" s="32" t="s">
        <v>239</v>
      </c>
      <c r="F102" s="32" t="s">
        <v>8</v>
      </c>
      <c r="G102" s="32" t="s">
        <v>140</v>
      </c>
      <c r="H102" s="32" t="s">
        <v>281</v>
      </c>
      <c r="I102" s="29" t="s">
        <v>210</v>
      </c>
      <c r="J102" s="30">
        <f>J103</f>
        <v>572.5</v>
      </c>
      <c r="K102" s="30">
        <f>K103</f>
        <v>592.70000000000005</v>
      </c>
      <c r="L102" s="30">
        <f>L103</f>
        <v>592.70000000000005</v>
      </c>
    </row>
    <row r="103" spans="1:12" ht="18" customHeight="1">
      <c r="A103" s="172" t="s">
        <v>74</v>
      </c>
      <c r="B103" s="27" t="s">
        <v>66</v>
      </c>
      <c r="C103" s="27" t="s">
        <v>98</v>
      </c>
      <c r="D103" s="27" t="s">
        <v>75</v>
      </c>
      <c r="E103" s="32" t="s">
        <v>239</v>
      </c>
      <c r="F103" s="32" t="s">
        <v>8</v>
      </c>
      <c r="G103" s="32" t="s">
        <v>140</v>
      </c>
      <c r="H103" s="32" t="s">
        <v>281</v>
      </c>
      <c r="I103" s="29" t="s">
        <v>211</v>
      </c>
      <c r="J103" s="30">
        <v>572.5</v>
      </c>
      <c r="K103" s="30">
        <v>592.70000000000005</v>
      </c>
      <c r="L103" s="30">
        <v>592.70000000000005</v>
      </c>
    </row>
    <row r="104" spans="1:12" s="302" customFormat="1" ht="69.75" customHeight="1">
      <c r="A104" s="172" t="s">
        <v>440</v>
      </c>
      <c r="B104" s="27" t="s">
        <v>66</v>
      </c>
      <c r="C104" s="27" t="s">
        <v>98</v>
      </c>
      <c r="D104" s="27" t="s">
        <v>75</v>
      </c>
      <c r="E104" s="32" t="s">
        <v>239</v>
      </c>
      <c r="F104" s="32" t="s">
        <v>8</v>
      </c>
      <c r="G104" s="32" t="s">
        <v>140</v>
      </c>
      <c r="H104" s="32" t="s">
        <v>441</v>
      </c>
      <c r="I104" s="29"/>
      <c r="J104" s="30">
        <f>J105+J107</f>
        <v>1164.2</v>
      </c>
      <c r="K104" s="30">
        <f>K105+K107</f>
        <v>395.70000000000005</v>
      </c>
      <c r="L104" s="30">
        <f>L105+L107</f>
        <v>414.2</v>
      </c>
    </row>
    <row r="105" spans="1:12" s="302" customFormat="1" ht="89.25">
      <c r="A105" s="172" t="s">
        <v>73</v>
      </c>
      <c r="B105" s="27" t="s">
        <v>66</v>
      </c>
      <c r="C105" s="27" t="s">
        <v>98</v>
      </c>
      <c r="D105" s="27" t="s">
        <v>75</v>
      </c>
      <c r="E105" s="32" t="s">
        <v>239</v>
      </c>
      <c r="F105" s="32" t="s">
        <v>8</v>
      </c>
      <c r="G105" s="32" t="s">
        <v>140</v>
      </c>
      <c r="H105" s="32" t="s">
        <v>441</v>
      </c>
      <c r="I105" s="29" t="s">
        <v>210</v>
      </c>
      <c r="J105" s="30">
        <f>J106</f>
        <v>1018.1</v>
      </c>
      <c r="K105" s="30">
        <f>K106</f>
        <v>250.3</v>
      </c>
      <c r="L105" s="30">
        <f>L106</f>
        <v>289</v>
      </c>
    </row>
    <row r="106" spans="1:12" s="302" customFormat="1" ht="38.25">
      <c r="A106" s="172" t="s">
        <v>74</v>
      </c>
      <c r="B106" s="27" t="s">
        <v>66</v>
      </c>
      <c r="C106" s="27" t="s">
        <v>98</v>
      </c>
      <c r="D106" s="27" t="s">
        <v>75</v>
      </c>
      <c r="E106" s="32" t="s">
        <v>239</v>
      </c>
      <c r="F106" s="32" t="s">
        <v>8</v>
      </c>
      <c r="G106" s="32" t="s">
        <v>140</v>
      </c>
      <c r="H106" s="32" t="s">
        <v>441</v>
      </c>
      <c r="I106" s="29" t="s">
        <v>211</v>
      </c>
      <c r="J106" s="30">
        <v>1018.1</v>
      </c>
      <c r="K106" s="30">
        <v>250.3</v>
      </c>
      <c r="L106" s="30">
        <v>289</v>
      </c>
    </row>
    <row r="107" spans="1:12" s="302" customFormat="1" ht="38.25">
      <c r="A107" s="172" t="s">
        <v>79</v>
      </c>
      <c r="B107" s="27" t="s">
        <v>66</v>
      </c>
      <c r="C107" s="27" t="s">
        <v>98</v>
      </c>
      <c r="D107" s="27" t="s">
        <v>75</v>
      </c>
      <c r="E107" s="32" t="s">
        <v>239</v>
      </c>
      <c r="F107" s="32" t="s">
        <v>8</v>
      </c>
      <c r="G107" s="32" t="s">
        <v>140</v>
      </c>
      <c r="H107" s="32" t="s">
        <v>441</v>
      </c>
      <c r="I107" s="29" t="s">
        <v>212</v>
      </c>
      <c r="J107" s="30">
        <f>J108</f>
        <v>146.1</v>
      </c>
      <c r="K107" s="30">
        <f t="shared" ref="K107:L107" si="47">K108</f>
        <v>145.4</v>
      </c>
      <c r="L107" s="30">
        <f t="shared" si="47"/>
        <v>125.2</v>
      </c>
    </row>
    <row r="108" spans="1:12" s="302" customFormat="1" ht="38.25">
      <c r="A108" s="172" t="s">
        <v>80</v>
      </c>
      <c r="B108" s="27" t="s">
        <v>66</v>
      </c>
      <c r="C108" s="27" t="s">
        <v>98</v>
      </c>
      <c r="D108" s="27" t="s">
        <v>75</v>
      </c>
      <c r="E108" s="32" t="s">
        <v>239</v>
      </c>
      <c r="F108" s="32" t="s">
        <v>8</v>
      </c>
      <c r="G108" s="32" t="s">
        <v>140</v>
      </c>
      <c r="H108" s="32" t="s">
        <v>441</v>
      </c>
      <c r="I108" s="29" t="s">
        <v>213</v>
      </c>
      <c r="J108" s="30">
        <v>146.1</v>
      </c>
      <c r="K108" s="30">
        <v>145.4</v>
      </c>
      <c r="L108" s="30">
        <v>125.2</v>
      </c>
    </row>
    <row r="109" spans="1:12">
      <c r="A109" s="172" t="s">
        <v>100</v>
      </c>
      <c r="B109" s="27" t="s">
        <v>66</v>
      </c>
      <c r="C109" s="27" t="s">
        <v>75</v>
      </c>
      <c r="D109" s="27"/>
      <c r="E109" s="32"/>
      <c r="F109" s="32"/>
      <c r="G109" s="32"/>
      <c r="H109" s="32"/>
      <c r="I109" s="29"/>
      <c r="J109" s="30">
        <f>J110+J125+J137</f>
        <v>8925.0999999999985</v>
      </c>
      <c r="K109" s="30">
        <f>K110+K125+K137</f>
        <v>9076.6</v>
      </c>
      <c r="L109" s="30">
        <f>L110+L125+L137</f>
        <v>14842.300000000001</v>
      </c>
    </row>
    <row r="110" spans="1:12">
      <c r="A110" s="172" t="s">
        <v>101</v>
      </c>
      <c r="B110" s="27" t="s">
        <v>66</v>
      </c>
      <c r="C110" s="27" t="s">
        <v>75</v>
      </c>
      <c r="D110" s="27" t="s">
        <v>90</v>
      </c>
      <c r="E110" s="32"/>
      <c r="F110" s="32"/>
      <c r="G110" s="32"/>
      <c r="H110" s="32"/>
      <c r="I110" s="29"/>
      <c r="J110" s="30">
        <f>J111+J120</f>
        <v>1007.3</v>
      </c>
      <c r="K110" s="30">
        <f>K111+K120</f>
        <v>1167.8000000000002</v>
      </c>
      <c r="L110" s="30">
        <f>L111+L120</f>
        <v>1365.1</v>
      </c>
    </row>
    <row r="111" spans="1:12" ht="87" customHeight="1">
      <c r="A111" s="172" t="s">
        <v>449</v>
      </c>
      <c r="B111" s="27" t="s">
        <v>66</v>
      </c>
      <c r="C111" s="27" t="s">
        <v>75</v>
      </c>
      <c r="D111" s="27" t="s">
        <v>90</v>
      </c>
      <c r="E111" s="32" t="s">
        <v>107</v>
      </c>
      <c r="F111" s="32" t="s">
        <v>243</v>
      </c>
      <c r="G111" s="32"/>
      <c r="H111" s="32"/>
      <c r="I111" s="29"/>
      <c r="J111" s="30">
        <f t="shared" ref="J111:L112" si="48">J112</f>
        <v>466.29999999999995</v>
      </c>
      <c r="K111" s="30">
        <f t="shared" si="48"/>
        <v>666.2</v>
      </c>
      <c r="L111" s="30">
        <f t="shared" si="48"/>
        <v>893</v>
      </c>
    </row>
    <row r="112" spans="1:12" ht="25.5">
      <c r="A112" s="172" t="s">
        <v>516</v>
      </c>
      <c r="B112" s="27" t="s">
        <v>66</v>
      </c>
      <c r="C112" s="27" t="s">
        <v>75</v>
      </c>
      <c r="D112" s="27" t="s">
        <v>90</v>
      </c>
      <c r="E112" s="32" t="s">
        <v>107</v>
      </c>
      <c r="F112" s="297" t="s">
        <v>16</v>
      </c>
      <c r="G112" s="32"/>
      <c r="H112" s="32"/>
      <c r="I112" s="29"/>
      <c r="J112" s="30">
        <f t="shared" si="48"/>
        <v>466.29999999999995</v>
      </c>
      <c r="K112" s="30">
        <f t="shared" si="48"/>
        <v>666.2</v>
      </c>
      <c r="L112" s="30">
        <f t="shared" si="48"/>
        <v>893</v>
      </c>
    </row>
    <row r="113" spans="1:12" ht="51">
      <c r="A113" s="172" t="s">
        <v>102</v>
      </c>
      <c r="B113" s="27" t="s">
        <v>66</v>
      </c>
      <c r="C113" s="27" t="s">
        <v>75</v>
      </c>
      <c r="D113" s="27" t="s">
        <v>90</v>
      </c>
      <c r="E113" s="32" t="s">
        <v>107</v>
      </c>
      <c r="F113" s="297" t="s">
        <v>16</v>
      </c>
      <c r="G113" s="32" t="s">
        <v>68</v>
      </c>
      <c r="H113" s="32"/>
      <c r="I113" s="29"/>
      <c r="J113" s="30">
        <f>J114+J117</f>
        <v>466.29999999999995</v>
      </c>
      <c r="K113" s="30">
        <f t="shared" ref="K113:L113" si="49">K114+K117</f>
        <v>666.2</v>
      </c>
      <c r="L113" s="30">
        <f t="shared" si="49"/>
        <v>893</v>
      </c>
    </row>
    <row r="114" spans="1:12" ht="326.25" customHeight="1">
      <c r="A114" s="180" t="s">
        <v>48</v>
      </c>
      <c r="B114" s="27" t="s">
        <v>66</v>
      </c>
      <c r="C114" s="27" t="s">
        <v>75</v>
      </c>
      <c r="D114" s="27" t="s">
        <v>90</v>
      </c>
      <c r="E114" s="32" t="s">
        <v>107</v>
      </c>
      <c r="F114" s="297" t="s">
        <v>16</v>
      </c>
      <c r="G114" s="32" t="s">
        <v>68</v>
      </c>
      <c r="H114" s="32" t="s">
        <v>245</v>
      </c>
      <c r="I114" s="29"/>
      <c r="J114" s="30">
        <f>J116</f>
        <v>159.6</v>
      </c>
      <c r="K114" s="30">
        <f>K116</f>
        <v>194.6</v>
      </c>
      <c r="L114" s="30">
        <f>L116</f>
        <v>230.3</v>
      </c>
    </row>
    <row r="115" spans="1:12" ht="25.5">
      <c r="A115" s="178" t="s">
        <v>103</v>
      </c>
      <c r="B115" s="27" t="s">
        <v>66</v>
      </c>
      <c r="C115" s="27" t="s">
        <v>75</v>
      </c>
      <c r="D115" s="27" t="s">
        <v>90</v>
      </c>
      <c r="E115" s="32" t="s">
        <v>107</v>
      </c>
      <c r="F115" s="297" t="s">
        <v>16</v>
      </c>
      <c r="G115" s="32" t="s">
        <v>68</v>
      </c>
      <c r="H115" s="32" t="s">
        <v>245</v>
      </c>
      <c r="I115" s="37" t="s">
        <v>217</v>
      </c>
      <c r="J115" s="38">
        <f t="shared" ref="J115:L115" si="50">J116</f>
        <v>159.6</v>
      </c>
      <c r="K115" s="38">
        <f t="shared" si="50"/>
        <v>194.6</v>
      </c>
      <c r="L115" s="38">
        <f t="shared" si="50"/>
        <v>230.3</v>
      </c>
    </row>
    <row r="116" spans="1:12">
      <c r="A116" s="295" t="s">
        <v>104</v>
      </c>
      <c r="B116" s="296" t="s">
        <v>66</v>
      </c>
      <c r="C116" s="296" t="s">
        <v>75</v>
      </c>
      <c r="D116" s="296" t="s">
        <v>90</v>
      </c>
      <c r="E116" s="297" t="s">
        <v>107</v>
      </c>
      <c r="F116" s="297" t="s">
        <v>16</v>
      </c>
      <c r="G116" s="297" t="s">
        <v>68</v>
      </c>
      <c r="H116" s="297" t="s">
        <v>245</v>
      </c>
      <c r="I116" s="298" t="s">
        <v>218</v>
      </c>
      <c r="J116" s="294">
        <v>159.6</v>
      </c>
      <c r="K116" s="294">
        <v>194.6</v>
      </c>
      <c r="L116" s="294">
        <v>230.3</v>
      </c>
    </row>
    <row r="117" spans="1:12" ht="280.5">
      <c r="A117" s="180" t="s">
        <v>375</v>
      </c>
      <c r="B117" s="27" t="s">
        <v>66</v>
      </c>
      <c r="C117" s="27" t="s">
        <v>75</v>
      </c>
      <c r="D117" s="27" t="s">
        <v>90</v>
      </c>
      <c r="E117" s="32" t="s">
        <v>107</v>
      </c>
      <c r="F117" s="297" t="s">
        <v>16</v>
      </c>
      <c r="G117" s="32" t="s">
        <v>68</v>
      </c>
      <c r="H117" s="32" t="s">
        <v>247</v>
      </c>
      <c r="I117" s="29"/>
      <c r="J117" s="30">
        <f t="shared" ref="J117:L118" si="51">J118</f>
        <v>306.7</v>
      </c>
      <c r="K117" s="30">
        <f t="shared" si="51"/>
        <v>471.6</v>
      </c>
      <c r="L117" s="30">
        <f t="shared" si="51"/>
        <v>662.7</v>
      </c>
    </row>
    <row r="118" spans="1:12" ht="25.5">
      <c r="A118" s="178" t="s">
        <v>103</v>
      </c>
      <c r="B118" s="27" t="s">
        <v>66</v>
      </c>
      <c r="C118" s="27" t="s">
        <v>75</v>
      </c>
      <c r="D118" s="27" t="s">
        <v>90</v>
      </c>
      <c r="E118" s="32" t="s">
        <v>107</v>
      </c>
      <c r="F118" s="297" t="s">
        <v>16</v>
      </c>
      <c r="G118" s="32" t="s">
        <v>68</v>
      </c>
      <c r="H118" s="32" t="s">
        <v>247</v>
      </c>
      <c r="I118" s="29" t="s">
        <v>217</v>
      </c>
      <c r="J118" s="30">
        <f t="shared" si="51"/>
        <v>306.7</v>
      </c>
      <c r="K118" s="30">
        <f t="shared" si="51"/>
        <v>471.6</v>
      </c>
      <c r="L118" s="30">
        <f t="shared" si="51"/>
        <v>662.7</v>
      </c>
    </row>
    <row r="119" spans="1:12">
      <c r="A119" s="401" t="s">
        <v>104</v>
      </c>
      <c r="B119" s="296" t="s">
        <v>66</v>
      </c>
      <c r="C119" s="296" t="s">
        <v>75</v>
      </c>
      <c r="D119" s="296" t="s">
        <v>90</v>
      </c>
      <c r="E119" s="297" t="s">
        <v>107</v>
      </c>
      <c r="F119" s="297" t="s">
        <v>16</v>
      </c>
      <c r="G119" s="297" t="s">
        <v>68</v>
      </c>
      <c r="H119" s="297" t="s">
        <v>247</v>
      </c>
      <c r="I119" s="298" t="s">
        <v>218</v>
      </c>
      <c r="J119" s="294">
        <v>306.7</v>
      </c>
      <c r="K119" s="294">
        <v>471.6</v>
      </c>
      <c r="L119" s="294">
        <v>662.7</v>
      </c>
    </row>
    <row r="120" spans="1:12" ht="54.75" customHeight="1">
      <c r="A120" s="174" t="s">
        <v>314</v>
      </c>
      <c r="B120" s="27" t="s">
        <v>66</v>
      </c>
      <c r="C120" s="27" t="s">
        <v>75</v>
      </c>
      <c r="D120" s="27" t="s">
        <v>90</v>
      </c>
      <c r="E120" s="32" t="s">
        <v>239</v>
      </c>
      <c r="F120" s="32" t="s">
        <v>243</v>
      </c>
      <c r="G120" s="32"/>
      <c r="H120" s="32"/>
      <c r="I120" s="27"/>
      <c r="J120" s="30">
        <f t="shared" ref="J120:L120" si="52">J121</f>
        <v>541</v>
      </c>
      <c r="K120" s="30">
        <f t="shared" si="52"/>
        <v>501.6</v>
      </c>
      <c r="L120" s="30">
        <f t="shared" si="52"/>
        <v>472.1</v>
      </c>
    </row>
    <row r="121" spans="1:12" ht="84" customHeight="1">
      <c r="A121" s="172" t="s">
        <v>315</v>
      </c>
      <c r="B121" s="27" t="s">
        <v>66</v>
      </c>
      <c r="C121" s="27" t="s">
        <v>75</v>
      </c>
      <c r="D121" s="27" t="s">
        <v>90</v>
      </c>
      <c r="E121" s="32" t="s">
        <v>239</v>
      </c>
      <c r="F121" s="32" t="s">
        <v>8</v>
      </c>
      <c r="G121" s="32"/>
      <c r="H121" s="32"/>
      <c r="I121" s="27"/>
      <c r="J121" s="30">
        <f t="shared" ref="J121:L123" si="53">J122</f>
        <v>541</v>
      </c>
      <c r="K121" s="30">
        <f t="shared" si="53"/>
        <v>501.6</v>
      </c>
      <c r="L121" s="30">
        <f t="shared" si="53"/>
        <v>472.1</v>
      </c>
    </row>
    <row r="122" spans="1:12" ht="76.5">
      <c r="A122" s="175" t="s">
        <v>49</v>
      </c>
      <c r="B122" s="27" t="s">
        <v>66</v>
      </c>
      <c r="C122" s="27" t="s">
        <v>75</v>
      </c>
      <c r="D122" s="27" t="s">
        <v>90</v>
      </c>
      <c r="E122" s="32" t="s">
        <v>239</v>
      </c>
      <c r="F122" s="32" t="s">
        <v>8</v>
      </c>
      <c r="G122" s="32" t="s">
        <v>140</v>
      </c>
      <c r="H122" s="32" t="s">
        <v>248</v>
      </c>
      <c r="I122" s="27"/>
      <c r="J122" s="30">
        <f t="shared" si="53"/>
        <v>541</v>
      </c>
      <c r="K122" s="30">
        <f t="shared" si="53"/>
        <v>501.6</v>
      </c>
      <c r="L122" s="30">
        <f t="shared" si="53"/>
        <v>472.1</v>
      </c>
    </row>
    <row r="123" spans="1:12" ht="38.25">
      <c r="A123" s="172" t="s">
        <v>79</v>
      </c>
      <c r="B123" s="27" t="s">
        <v>66</v>
      </c>
      <c r="C123" s="27" t="s">
        <v>75</v>
      </c>
      <c r="D123" s="27" t="s">
        <v>90</v>
      </c>
      <c r="E123" s="32" t="s">
        <v>239</v>
      </c>
      <c r="F123" s="32" t="s">
        <v>8</v>
      </c>
      <c r="G123" s="32" t="s">
        <v>140</v>
      </c>
      <c r="H123" s="32" t="s">
        <v>248</v>
      </c>
      <c r="I123" s="27" t="s">
        <v>212</v>
      </c>
      <c r="J123" s="30">
        <f t="shared" si="53"/>
        <v>541</v>
      </c>
      <c r="K123" s="30">
        <f t="shared" si="53"/>
        <v>501.6</v>
      </c>
      <c r="L123" s="30">
        <f t="shared" si="53"/>
        <v>472.1</v>
      </c>
    </row>
    <row r="124" spans="1:12" ht="38.25">
      <c r="A124" s="172" t="s">
        <v>80</v>
      </c>
      <c r="B124" s="27" t="s">
        <v>66</v>
      </c>
      <c r="C124" s="27" t="s">
        <v>75</v>
      </c>
      <c r="D124" s="27" t="s">
        <v>90</v>
      </c>
      <c r="E124" s="32" t="s">
        <v>239</v>
      </c>
      <c r="F124" s="32" t="s">
        <v>8</v>
      </c>
      <c r="G124" s="32" t="s">
        <v>140</v>
      </c>
      <c r="H124" s="32" t="s">
        <v>248</v>
      </c>
      <c r="I124" s="27" t="s">
        <v>213</v>
      </c>
      <c r="J124" s="30">
        <v>541</v>
      </c>
      <c r="K124" s="30">
        <v>501.6</v>
      </c>
      <c r="L124" s="30">
        <v>472.1</v>
      </c>
    </row>
    <row r="125" spans="1:12" ht="25.5">
      <c r="A125" s="172" t="s">
        <v>106</v>
      </c>
      <c r="B125" s="27" t="s">
        <v>66</v>
      </c>
      <c r="C125" s="27" t="s">
        <v>75</v>
      </c>
      <c r="D125" s="27" t="s">
        <v>107</v>
      </c>
      <c r="E125" s="32"/>
      <c r="F125" s="32"/>
      <c r="G125" s="32"/>
      <c r="H125" s="32"/>
      <c r="I125" s="29"/>
      <c r="J125" s="30">
        <f>J126</f>
        <v>7827.7999999999993</v>
      </c>
      <c r="K125" s="30">
        <f>K126</f>
        <v>7878.8</v>
      </c>
      <c r="L125" s="30">
        <f>L126</f>
        <v>13447.2</v>
      </c>
    </row>
    <row r="126" spans="1:12" ht="64.5" customHeight="1">
      <c r="A126" s="308" t="s">
        <v>522</v>
      </c>
      <c r="B126" s="27" t="s">
        <v>66</v>
      </c>
      <c r="C126" s="27" t="s">
        <v>75</v>
      </c>
      <c r="D126" s="27" t="s">
        <v>107</v>
      </c>
      <c r="E126" s="32" t="s">
        <v>96</v>
      </c>
      <c r="F126" s="32" t="s">
        <v>243</v>
      </c>
      <c r="G126" s="32"/>
      <c r="H126" s="32"/>
      <c r="I126" s="29"/>
      <c r="J126" s="30">
        <f t="shared" ref="J126:L126" si="54">J127</f>
        <v>7827.7999999999993</v>
      </c>
      <c r="K126" s="30">
        <f t="shared" si="54"/>
        <v>7878.8</v>
      </c>
      <c r="L126" s="30">
        <f t="shared" si="54"/>
        <v>13447.2</v>
      </c>
    </row>
    <row r="127" spans="1:12" ht="51">
      <c r="A127" s="172" t="s">
        <v>110</v>
      </c>
      <c r="B127" s="27" t="s">
        <v>66</v>
      </c>
      <c r="C127" s="27" t="s">
        <v>75</v>
      </c>
      <c r="D127" s="27" t="s">
        <v>107</v>
      </c>
      <c r="E127" s="32" t="s">
        <v>96</v>
      </c>
      <c r="F127" s="32" t="s">
        <v>243</v>
      </c>
      <c r="G127" s="32" t="s">
        <v>98</v>
      </c>
      <c r="H127" s="32"/>
      <c r="I127" s="29"/>
      <c r="J127" s="30">
        <f>J131+J134+J128</f>
        <v>7827.7999999999993</v>
      </c>
      <c r="K127" s="30">
        <f t="shared" ref="K127:L127" si="55">K131+K134+K128</f>
        <v>7878.8</v>
      </c>
      <c r="L127" s="30">
        <f t="shared" si="55"/>
        <v>13447.2</v>
      </c>
    </row>
    <row r="128" spans="1:12" ht="38.25">
      <c r="A128" s="172" t="s">
        <v>416</v>
      </c>
      <c r="B128" s="27" t="s">
        <v>66</v>
      </c>
      <c r="C128" s="27" t="s">
        <v>75</v>
      </c>
      <c r="D128" s="27" t="s">
        <v>107</v>
      </c>
      <c r="E128" s="32" t="s">
        <v>96</v>
      </c>
      <c r="F128" s="32" t="s">
        <v>243</v>
      </c>
      <c r="G128" s="32" t="s">
        <v>98</v>
      </c>
      <c r="H128" s="32" t="s">
        <v>520</v>
      </c>
      <c r="I128" s="29"/>
      <c r="J128" s="30">
        <f>J129</f>
        <v>3215.4</v>
      </c>
      <c r="K128" s="30">
        <f t="shared" ref="K128:L129" si="56">K129</f>
        <v>0</v>
      </c>
      <c r="L128" s="30">
        <f t="shared" si="56"/>
        <v>0</v>
      </c>
    </row>
    <row r="129" spans="1:12" ht="38.25">
      <c r="A129" s="172" t="s">
        <v>79</v>
      </c>
      <c r="B129" s="27" t="s">
        <v>66</v>
      </c>
      <c r="C129" s="27" t="s">
        <v>75</v>
      </c>
      <c r="D129" s="27" t="s">
        <v>107</v>
      </c>
      <c r="E129" s="32" t="s">
        <v>96</v>
      </c>
      <c r="F129" s="32" t="s">
        <v>243</v>
      </c>
      <c r="G129" s="32" t="s">
        <v>98</v>
      </c>
      <c r="H129" s="32" t="s">
        <v>520</v>
      </c>
      <c r="I129" s="29" t="s">
        <v>212</v>
      </c>
      <c r="J129" s="30">
        <f>J130</f>
        <v>3215.4</v>
      </c>
      <c r="K129" s="30">
        <f t="shared" si="56"/>
        <v>0</v>
      </c>
      <c r="L129" s="30">
        <f t="shared" si="56"/>
        <v>0</v>
      </c>
    </row>
    <row r="130" spans="1:12" ht="38.25">
      <c r="A130" s="172" t="s">
        <v>80</v>
      </c>
      <c r="B130" s="296" t="s">
        <v>66</v>
      </c>
      <c r="C130" s="296" t="s">
        <v>75</v>
      </c>
      <c r="D130" s="296" t="s">
        <v>107</v>
      </c>
      <c r="E130" s="297" t="s">
        <v>96</v>
      </c>
      <c r="F130" s="297" t="s">
        <v>243</v>
      </c>
      <c r="G130" s="297" t="s">
        <v>98</v>
      </c>
      <c r="H130" s="297" t="s">
        <v>520</v>
      </c>
      <c r="I130" s="298" t="s">
        <v>213</v>
      </c>
      <c r="J130" s="294">
        <v>3215.4</v>
      </c>
      <c r="K130" s="294">
        <v>0</v>
      </c>
      <c r="L130" s="294">
        <v>0</v>
      </c>
    </row>
    <row r="131" spans="1:12" ht="56.25" customHeight="1">
      <c r="A131" s="177" t="s">
        <v>111</v>
      </c>
      <c r="B131" s="27" t="s">
        <v>66</v>
      </c>
      <c r="C131" s="27" t="s">
        <v>75</v>
      </c>
      <c r="D131" s="27" t="s">
        <v>107</v>
      </c>
      <c r="E131" s="32" t="s">
        <v>96</v>
      </c>
      <c r="F131" s="32" t="s">
        <v>243</v>
      </c>
      <c r="G131" s="32" t="s">
        <v>98</v>
      </c>
      <c r="H131" s="32" t="s">
        <v>521</v>
      </c>
      <c r="I131" s="29"/>
      <c r="J131" s="30">
        <f t="shared" ref="J131:L132" si="57">J132</f>
        <v>4012.4</v>
      </c>
      <c r="K131" s="30">
        <f t="shared" si="57"/>
        <v>7878.8</v>
      </c>
      <c r="L131" s="30">
        <f t="shared" si="57"/>
        <v>13447.2</v>
      </c>
    </row>
    <row r="132" spans="1:12" ht="38.25">
      <c r="A132" s="172" t="s">
        <v>79</v>
      </c>
      <c r="B132" s="27" t="s">
        <v>66</v>
      </c>
      <c r="C132" s="27" t="s">
        <v>75</v>
      </c>
      <c r="D132" s="27" t="s">
        <v>107</v>
      </c>
      <c r="E132" s="32" t="s">
        <v>96</v>
      </c>
      <c r="F132" s="32" t="s">
        <v>243</v>
      </c>
      <c r="G132" s="32" t="s">
        <v>98</v>
      </c>
      <c r="H132" s="32" t="s">
        <v>521</v>
      </c>
      <c r="I132" s="29" t="s">
        <v>212</v>
      </c>
      <c r="J132" s="30">
        <f t="shared" si="57"/>
        <v>4012.4</v>
      </c>
      <c r="K132" s="30">
        <f t="shared" si="57"/>
        <v>7878.8</v>
      </c>
      <c r="L132" s="30">
        <f t="shared" si="57"/>
        <v>13447.2</v>
      </c>
    </row>
    <row r="133" spans="1:12" ht="38.25">
      <c r="A133" s="295" t="s">
        <v>80</v>
      </c>
      <c r="B133" s="296" t="s">
        <v>66</v>
      </c>
      <c r="C133" s="296" t="s">
        <v>75</v>
      </c>
      <c r="D133" s="296" t="s">
        <v>107</v>
      </c>
      <c r="E133" s="297" t="s">
        <v>96</v>
      </c>
      <c r="F133" s="297" t="s">
        <v>243</v>
      </c>
      <c r="G133" s="297" t="s">
        <v>98</v>
      </c>
      <c r="H133" s="297" t="s">
        <v>521</v>
      </c>
      <c r="I133" s="298" t="s">
        <v>213</v>
      </c>
      <c r="J133" s="294">
        <v>4012.4</v>
      </c>
      <c r="K133" s="294">
        <v>7878.8</v>
      </c>
      <c r="L133" s="294">
        <v>13447.2</v>
      </c>
    </row>
    <row r="134" spans="1:12" ht="48.75" customHeight="1">
      <c r="A134" s="295" t="s">
        <v>527</v>
      </c>
      <c r="B134" s="27" t="s">
        <v>66</v>
      </c>
      <c r="C134" s="27" t="s">
        <v>75</v>
      </c>
      <c r="D134" s="27" t="s">
        <v>107</v>
      </c>
      <c r="E134" s="32" t="s">
        <v>96</v>
      </c>
      <c r="F134" s="32" t="s">
        <v>243</v>
      </c>
      <c r="G134" s="32" t="s">
        <v>98</v>
      </c>
      <c r="H134" s="32" t="s">
        <v>526</v>
      </c>
      <c r="I134" s="29"/>
      <c r="J134" s="30">
        <f>J135</f>
        <v>600</v>
      </c>
      <c r="K134" s="30">
        <f t="shared" ref="K134:L135" si="58">K135</f>
        <v>0</v>
      </c>
      <c r="L134" s="30">
        <f t="shared" si="58"/>
        <v>0</v>
      </c>
    </row>
    <row r="135" spans="1:12" ht="38.25">
      <c r="A135" s="172" t="s">
        <v>108</v>
      </c>
      <c r="B135" s="27" t="s">
        <v>66</v>
      </c>
      <c r="C135" s="27" t="s">
        <v>75</v>
      </c>
      <c r="D135" s="27" t="s">
        <v>107</v>
      </c>
      <c r="E135" s="32" t="s">
        <v>96</v>
      </c>
      <c r="F135" s="32" t="s">
        <v>243</v>
      </c>
      <c r="G135" s="32" t="s">
        <v>98</v>
      </c>
      <c r="H135" s="32" t="s">
        <v>526</v>
      </c>
      <c r="I135" s="29" t="s">
        <v>219</v>
      </c>
      <c r="J135" s="30">
        <f>J136</f>
        <v>600</v>
      </c>
      <c r="K135" s="30">
        <f t="shared" si="58"/>
        <v>0</v>
      </c>
      <c r="L135" s="30">
        <f t="shared" si="58"/>
        <v>0</v>
      </c>
    </row>
    <row r="136" spans="1:12">
      <c r="A136" s="172" t="s">
        <v>109</v>
      </c>
      <c r="B136" s="296" t="s">
        <v>66</v>
      </c>
      <c r="C136" s="296" t="s">
        <v>75</v>
      </c>
      <c r="D136" s="296" t="s">
        <v>107</v>
      </c>
      <c r="E136" s="297" t="s">
        <v>96</v>
      </c>
      <c r="F136" s="297" t="s">
        <v>243</v>
      </c>
      <c r="G136" s="297" t="s">
        <v>98</v>
      </c>
      <c r="H136" s="297" t="s">
        <v>526</v>
      </c>
      <c r="I136" s="298" t="s">
        <v>220</v>
      </c>
      <c r="J136" s="294">
        <v>600</v>
      </c>
      <c r="K136" s="294">
        <v>0</v>
      </c>
      <c r="L136" s="294">
        <v>0</v>
      </c>
    </row>
    <row r="137" spans="1:12" ht="25.5">
      <c r="A137" s="172" t="s">
        <v>304</v>
      </c>
      <c r="B137" s="27" t="s">
        <v>66</v>
      </c>
      <c r="C137" s="27" t="s">
        <v>75</v>
      </c>
      <c r="D137" s="27" t="s">
        <v>20</v>
      </c>
      <c r="E137" s="32"/>
      <c r="F137" s="32"/>
      <c r="G137" s="32"/>
      <c r="H137" s="32"/>
      <c r="I137" s="29"/>
      <c r="J137" s="30">
        <f>J138</f>
        <v>90</v>
      </c>
      <c r="K137" s="30">
        <f>K138</f>
        <v>30</v>
      </c>
      <c r="L137" s="30">
        <f>L138</f>
        <v>30</v>
      </c>
    </row>
    <row r="138" spans="1:12" ht="48">
      <c r="A138" s="174" t="s">
        <v>314</v>
      </c>
      <c r="B138" s="27" t="s">
        <v>66</v>
      </c>
      <c r="C138" s="27" t="s">
        <v>75</v>
      </c>
      <c r="D138" s="27" t="s">
        <v>20</v>
      </c>
      <c r="E138" s="32">
        <v>89</v>
      </c>
      <c r="F138" s="32">
        <v>0</v>
      </c>
      <c r="G138" s="32"/>
      <c r="H138" s="32"/>
      <c r="I138" s="29"/>
      <c r="J138" s="30">
        <f t="shared" ref="J138:L141" si="59">J139</f>
        <v>90</v>
      </c>
      <c r="K138" s="30">
        <f t="shared" si="59"/>
        <v>30</v>
      </c>
      <c r="L138" s="30">
        <f t="shared" si="59"/>
        <v>30</v>
      </c>
    </row>
    <row r="139" spans="1:12" ht="63.75">
      <c r="A139" s="172" t="s">
        <v>315</v>
      </c>
      <c r="B139" s="27" t="s">
        <v>66</v>
      </c>
      <c r="C139" s="27" t="s">
        <v>75</v>
      </c>
      <c r="D139" s="27" t="s">
        <v>20</v>
      </c>
      <c r="E139" s="32">
        <v>89</v>
      </c>
      <c r="F139" s="32">
        <v>1</v>
      </c>
      <c r="G139" s="32"/>
      <c r="H139" s="32"/>
      <c r="I139" s="29"/>
      <c r="J139" s="30">
        <f>J140</f>
        <v>90</v>
      </c>
      <c r="K139" s="30">
        <f t="shared" si="59"/>
        <v>30</v>
      </c>
      <c r="L139" s="30">
        <f t="shared" si="59"/>
        <v>30</v>
      </c>
    </row>
    <row r="140" spans="1:12" ht="25.5">
      <c r="A140" s="172" t="s">
        <v>305</v>
      </c>
      <c r="B140" s="27" t="s">
        <v>66</v>
      </c>
      <c r="C140" s="27" t="s">
        <v>75</v>
      </c>
      <c r="D140" s="27" t="s">
        <v>20</v>
      </c>
      <c r="E140" s="32">
        <v>89</v>
      </c>
      <c r="F140" s="32">
        <v>1</v>
      </c>
      <c r="G140" s="32" t="s">
        <v>140</v>
      </c>
      <c r="H140" s="32" t="s">
        <v>300</v>
      </c>
      <c r="I140" s="29"/>
      <c r="J140" s="30">
        <f t="shared" si="59"/>
        <v>90</v>
      </c>
      <c r="K140" s="30">
        <f t="shared" si="59"/>
        <v>30</v>
      </c>
      <c r="L140" s="30">
        <f t="shared" si="59"/>
        <v>30</v>
      </c>
    </row>
    <row r="141" spans="1:12" ht="38.25">
      <c r="A141" s="172" t="s">
        <v>79</v>
      </c>
      <c r="B141" s="27" t="s">
        <v>66</v>
      </c>
      <c r="C141" s="27" t="s">
        <v>75</v>
      </c>
      <c r="D141" s="27" t="s">
        <v>20</v>
      </c>
      <c r="E141" s="32">
        <v>89</v>
      </c>
      <c r="F141" s="32">
        <v>1</v>
      </c>
      <c r="G141" s="32" t="s">
        <v>140</v>
      </c>
      <c r="H141" s="32" t="s">
        <v>300</v>
      </c>
      <c r="I141" s="29" t="s">
        <v>212</v>
      </c>
      <c r="J141" s="30">
        <f t="shared" si="59"/>
        <v>90</v>
      </c>
      <c r="K141" s="30">
        <f t="shared" si="59"/>
        <v>30</v>
      </c>
      <c r="L141" s="30">
        <f t="shared" si="59"/>
        <v>30</v>
      </c>
    </row>
    <row r="142" spans="1:12" ht="38.25">
      <c r="A142" s="172" t="s">
        <v>80</v>
      </c>
      <c r="B142" s="27" t="s">
        <v>66</v>
      </c>
      <c r="C142" s="27" t="s">
        <v>75</v>
      </c>
      <c r="D142" s="27" t="s">
        <v>20</v>
      </c>
      <c r="E142" s="32">
        <v>89</v>
      </c>
      <c r="F142" s="32">
        <v>1</v>
      </c>
      <c r="G142" s="32" t="s">
        <v>140</v>
      </c>
      <c r="H142" s="32" t="s">
        <v>300</v>
      </c>
      <c r="I142" s="29" t="s">
        <v>213</v>
      </c>
      <c r="J142" s="30">
        <v>90</v>
      </c>
      <c r="K142" s="30">
        <v>30</v>
      </c>
      <c r="L142" s="30">
        <v>30</v>
      </c>
    </row>
    <row r="143" spans="1:12">
      <c r="A143" s="172" t="s">
        <v>112</v>
      </c>
      <c r="B143" s="27" t="s">
        <v>66</v>
      </c>
      <c r="C143" s="27" t="s">
        <v>90</v>
      </c>
      <c r="D143" s="27"/>
      <c r="E143" s="32"/>
      <c r="F143" s="32"/>
      <c r="G143" s="32"/>
      <c r="H143" s="32"/>
      <c r="I143" s="29"/>
      <c r="J143" s="30">
        <f>J144</f>
        <v>703.9</v>
      </c>
      <c r="K143" s="30">
        <f t="shared" ref="K143:L143" si="60">K144</f>
        <v>703.9</v>
      </c>
      <c r="L143" s="30">
        <f t="shared" si="60"/>
        <v>703.9</v>
      </c>
    </row>
    <row r="144" spans="1:12">
      <c r="A144" s="172" t="s">
        <v>113</v>
      </c>
      <c r="B144" s="27" t="s">
        <v>66</v>
      </c>
      <c r="C144" s="27" t="s">
        <v>90</v>
      </c>
      <c r="D144" s="27" t="s">
        <v>68</v>
      </c>
      <c r="E144" s="32"/>
      <c r="F144" s="32"/>
      <c r="G144" s="32"/>
      <c r="H144" s="32"/>
      <c r="I144" s="29"/>
      <c r="J144" s="30">
        <f>J145</f>
        <v>703.9</v>
      </c>
      <c r="K144" s="30">
        <f>K145</f>
        <v>703.9</v>
      </c>
      <c r="L144" s="30">
        <f>L145</f>
        <v>703.9</v>
      </c>
    </row>
    <row r="145" spans="1:12" ht="63.75">
      <c r="A145" s="173" t="s">
        <v>536</v>
      </c>
      <c r="B145" s="27" t="s">
        <v>66</v>
      </c>
      <c r="C145" s="27" t="s">
        <v>90</v>
      </c>
      <c r="D145" s="27" t="s">
        <v>68</v>
      </c>
      <c r="E145" s="32" t="s">
        <v>250</v>
      </c>
      <c r="F145" s="32" t="s">
        <v>243</v>
      </c>
      <c r="G145" s="32"/>
      <c r="H145" s="32"/>
      <c r="I145" s="29"/>
      <c r="J145" s="30">
        <f t="shared" ref="J145:L148" si="61">J146</f>
        <v>703.9</v>
      </c>
      <c r="K145" s="30">
        <f t="shared" si="61"/>
        <v>703.9</v>
      </c>
      <c r="L145" s="30">
        <f t="shared" si="61"/>
        <v>703.9</v>
      </c>
    </row>
    <row r="146" spans="1:12" ht="51">
      <c r="A146" s="173" t="s">
        <v>115</v>
      </c>
      <c r="B146" s="27" t="s">
        <v>66</v>
      </c>
      <c r="C146" s="27" t="s">
        <v>90</v>
      </c>
      <c r="D146" s="27" t="s">
        <v>68</v>
      </c>
      <c r="E146" s="32" t="s">
        <v>250</v>
      </c>
      <c r="F146" s="32" t="s">
        <v>243</v>
      </c>
      <c r="G146" s="32" t="s">
        <v>98</v>
      </c>
      <c r="H146" s="32"/>
      <c r="I146" s="29"/>
      <c r="J146" s="30">
        <f t="shared" si="61"/>
        <v>703.9</v>
      </c>
      <c r="K146" s="30">
        <f t="shared" si="61"/>
        <v>703.9</v>
      </c>
      <c r="L146" s="30">
        <f t="shared" si="61"/>
        <v>703.9</v>
      </c>
    </row>
    <row r="147" spans="1:12" ht="31.5" customHeight="1">
      <c r="A147" s="177" t="s">
        <v>116</v>
      </c>
      <c r="B147" s="27" t="s">
        <v>66</v>
      </c>
      <c r="C147" s="27" t="s">
        <v>90</v>
      </c>
      <c r="D147" s="27" t="s">
        <v>68</v>
      </c>
      <c r="E147" s="32" t="s">
        <v>250</v>
      </c>
      <c r="F147" s="32" t="s">
        <v>243</v>
      </c>
      <c r="G147" s="32" t="s">
        <v>98</v>
      </c>
      <c r="H147" s="32" t="s">
        <v>251</v>
      </c>
      <c r="I147" s="29"/>
      <c r="J147" s="30">
        <f t="shared" si="61"/>
        <v>703.9</v>
      </c>
      <c r="K147" s="30">
        <f t="shared" si="61"/>
        <v>703.9</v>
      </c>
      <c r="L147" s="30">
        <f t="shared" si="61"/>
        <v>703.9</v>
      </c>
    </row>
    <row r="148" spans="1:12" ht="38.25">
      <c r="A148" s="172" t="s">
        <v>79</v>
      </c>
      <c r="B148" s="27" t="s">
        <v>66</v>
      </c>
      <c r="C148" s="27" t="s">
        <v>90</v>
      </c>
      <c r="D148" s="27" t="s">
        <v>68</v>
      </c>
      <c r="E148" s="32" t="s">
        <v>250</v>
      </c>
      <c r="F148" s="32" t="s">
        <v>243</v>
      </c>
      <c r="G148" s="32" t="s">
        <v>98</v>
      </c>
      <c r="H148" s="32" t="s">
        <v>251</v>
      </c>
      <c r="I148" s="29" t="s">
        <v>212</v>
      </c>
      <c r="J148" s="30">
        <f t="shared" si="61"/>
        <v>703.9</v>
      </c>
      <c r="K148" s="30">
        <f t="shared" si="61"/>
        <v>703.9</v>
      </c>
      <c r="L148" s="30">
        <f t="shared" si="61"/>
        <v>703.9</v>
      </c>
    </row>
    <row r="149" spans="1:12" ht="38.25">
      <c r="A149" s="172" t="s">
        <v>80</v>
      </c>
      <c r="B149" s="27" t="s">
        <v>66</v>
      </c>
      <c r="C149" s="27" t="s">
        <v>90</v>
      </c>
      <c r="D149" s="27" t="s">
        <v>68</v>
      </c>
      <c r="E149" s="32" t="s">
        <v>250</v>
      </c>
      <c r="F149" s="32" t="s">
        <v>243</v>
      </c>
      <c r="G149" s="32" t="s">
        <v>98</v>
      </c>
      <c r="H149" s="32" t="s">
        <v>251</v>
      </c>
      <c r="I149" s="29" t="s">
        <v>213</v>
      </c>
      <c r="J149" s="30">
        <v>703.9</v>
      </c>
      <c r="K149" s="30">
        <v>703.9</v>
      </c>
      <c r="L149" s="30">
        <v>703.9</v>
      </c>
    </row>
    <row r="150" spans="1:12">
      <c r="A150" s="172" t="s">
        <v>308</v>
      </c>
      <c r="B150" s="27" t="s">
        <v>66</v>
      </c>
      <c r="C150" s="27" t="s">
        <v>135</v>
      </c>
      <c r="D150" s="27"/>
      <c r="E150" s="32"/>
      <c r="F150" s="32"/>
      <c r="G150" s="32"/>
      <c r="H150" s="32"/>
      <c r="I150" s="29"/>
      <c r="J150" s="30">
        <f t="shared" ref="J150:L155" si="62">J151</f>
        <v>110.8</v>
      </c>
      <c r="K150" s="30">
        <f t="shared" si="62"/>
        <v>111.2</v>
      </c>
      <c r="L150" s="30">
        <f t="shared" si="62"/>
        <v>110.6</v>
      </c>
    </row>
    <row r="151" spans="1:12" ht="25.5">
      <c r="A151" s="172" t="s">
        <v>309</v>
      </c>
      <c r="B151" s="27" t="s">
        <v>66</v>
      </c>
      <c r="C151" s="27" t="s">
        <v>135</v>
      </c>
      <c r="D151" s="27" t="s">
        <v>90</v>
      </c>
      <c r="E151" s="32"/>
      <c r="F151" s="32"/>
      <c r="G151" s="32"/>
      <c r="H151" s="32"/>
      <c r="I151" s="29"/>
      <c r="J151" s="30">
        <f t="shared" si="62"/>
        <v>110.8</v>
      </c>
      <c r="K151" s="30">
        <f t="shared" si="62"/>
        <v>111.2</v>
      </c>
      <c r="L151" s="30">
        <f t="shared" si="62"/>
        <v>110.6</v>
      </c>
    </row>
    <row r="152" spans="1:12" ht="48">
      <c r="A152" s="174" t="s">
        <v>314</v>
      </c>
      <c r="B152" s="27" t="s">
        <v>66</v>
      </c>
      <c r="C152" s="27" t="s">
        <v>135</v>
      </c>
      <c r="D152" s="27" t="s">
        <v>90</v>
      </c>
      <c r="E152" s="32">
        <v>89</v>
      </c>
      <c r="F152" s="32">
        <v>0</v>
      </c>
      <c r="G152" s="32"/>
      <c r="H152" s="32"/>
      <c r="I152" s="29"/>
      <c r="J152" s="30">
        <f t="shared" si="62"/>
        <v>110.8</v>
      </c>
      <c r="K152" s="30">
        <f t="shared" si="62"/>
        <v>111.2</v>
      </c>
      <c r="L152" s="30">
        <f t="shared" si="62"/>
        <v>110.6</v>
      </c>
    </row>
    <row r="153" spans="1:12" ht="63.75">
      <c r="A153" s="172" t="s">
        <v>315</v>
      </c>
      <c r="B153" s="27" t="s">
        <v>66</v>
      </c>
      <c r="C153" s="27" t="s">
        <v>135</v>
      </c>
      <c r="D153" s="27" t="s">
        <v>90</v>
      </c>
      <c r="E153" s="32">
        <v>89</v>
      </c>
      <c r="F153" s="32">
        <v>1</v>
      </c>
      <c r="G153" s="32"/>
      <c r="H153" s="32"/>
      <c r="I153" s="29"/>
      <c r="J153" s="30">
        <f t="shared" si="62"/>
        <v>110.8</v>
      </c>
      <c r="K153" s="30">
        <f t="shared" si="62"/>
        <v>111.2</v>
      </c>
      <c r="L153" s="30">
        <f t="shared" si="62"/>
        <v>110.6</v>
      </c>
    </row>
    <row r="154" spans="1:12" ht="25.5">
      <c r="A154" s="172" t="s">
        <v>307</v>
      </c>
      <c r="B154" s="27" t="s">
        <v>66</v>
      </c>
      <c r="C154" s="27" t="s">
        <v>135</v>
      </c>
      <c r="D154" s="27" t="s">
        <v>90</v>
      </c>
      <c r="E154" s="32">
        <v>89</v>
      </c>
      <c r="F154" s="32">
        <v>1</v>
      </c>
      <c r="G154" s="32" t="s">
        <v>140</v>
      </c>
      <c r="H154" s="32" t="s">
        <v>306</v>
      </c>
      <c r="I154" s="29"/>
      <c r="J154" s="30">
        <f t="shared" si="62"/>
        <v>110.8</v>
      </c>
      <c r="K154" s="30">
        <f t="shared" si="62"/>
        <v>111.2</v>
      </c>
      <c r="L154" s="30">
        <f t="shared" si="62"/>
        <v>110.6</v>
      </c>
    </row>
    <row r="155" spans="1:12" ht="38.25">
      <c r="A155" s="172" t="s">
        <v>79</v>
      </c>
      <c r="B155" s="27" t="s">
        <v>66</v>
      </c>
      <c r="C155" s="27" t="s">
        <v>135</v>
      </c>
      <c r="D155" s="27" t="s">
        <v>90</v>
      </c>
      <c r="E155" s="32">
        <v>89</v>
      </c>
      <c r="F155" s="32">
        <v>1</v>
      </c>
      <c r="G155" s="32" t="s">
        <v>140</v>
      </c>
      <c r="H155" s="32" t="s">
        <v>306</v>
      </c>
      <c r="I155" s="29" t="s">
        <v>212</v>
      </c>
      <c r="J155" s="30">
        <f t="shared" si="62"/>
        <v>110.8</v>
      </c>
      <c r="K155" s="30">
        <f t="shared" si="62"/>
        <v>111.2</v>
      </c>
      <c r="L155" s="30">
        <f t="shared" si="62"/>
        <v>110.6</v>
      </c>
    </row>
    <row r="156" spans="1:12" ht="38.25">
      <c r="A156" s="172" t="s">
        <v>80</v>
      </c>
      <c r="B156" s="27" t="s">
        <v>66</v>
      </c>
      <c r="C156" s="27" t="s">
        <v>135</v>
      </c>
      <c r="D156" s="27" t="s">
        <v>90</v>
      </c>
      <c r="E156" s="32">
        <v>89</v>
      </c>
      <c r="F156" s="32">
        <v>1</v>
      </c>
      <c r="G156" s="32" t="s">
        <v>140</v>
      </c>
      <c r="H156" s="32" t="s">
        <v>306</v>
      </c>
      <c r="I156" s="29" t="s">
        <v>213</v>
      </c>
      <c r="J156" s="30">
        <v>110.8</v>
      </c>
      <c r="K156" s="30">
        <v>111.2</v>
      </c>
      <c r="L156" s="30">
        <v>110.6</v>
      </c>
    </row>
    <row r="157" spans="1:12">
      <c r="A157" s="172" t="s">
        <v>117</v>
      </c>
      <c r="B157" s="27" t="s">
        <v>66</v>
      </c>
      <c r="C157" s="27" t="s">
        <v>17</v>
      </c>
      <c r="D157" s="27"/>
      <c r="E157" s="32"/>
      <c r="F157" s="32"/>
      <c r="G157" s="32"/>
      <c r="H157" s="32"/>
      <c r="I157" s="29"/>
      <c r="J157" s="30">
        <f>J158+J183+J164</f>
        <v>15956.6</v>
      </c>
      <c r="K157" s="30">
        <f>K158+K183+K164</f>
        <v>18957.3</v>
      </c>
      <c r="L157" s="30">
        <f>L158+L183+L164</f>
        <v>18836.800000000003</v>
      </c>
    </row>
    <row r="158" spans="1:12">
      <c r="A158" s="172" t="s">
        <v>118</v>
      </c>
      <c r="B158" s="27" t="s">
        <v>66</v>
      </c>
      <c r="C158" s="27" t="s">
        <v>17</v>
      </c>
      <c r="D158" s="27" t="s">
        <v>68</v>
      </c>
      <c r="E158" s="32"/>
      <c r="F158" s="32"/>
      <c r="G158" s="32"/>
      <c r="H158" s="32"/>
      <c r="I158" s="29"/>
      <c r="J158" s="30">
        <f t="shared" ref="J158:L162" si="63">J159</f>
        <v>3863.2</v>
      </c>
      <c r="K158" s="30">
        <f t="shared" si="63"/>
        <v>3870.9</v>
      </c>
      <c r="L158" s="30">
        <f t="shared" si="63"/>
        <v>3909.4</v>
      </c>
    </row>
    <row r="159" spans="1:12" ht="51.75" customHeight="1">
      <c r="A159" s="174" t="s">
        <v>314</v>
      </c>
      <c r="B159" s="27" t="s">
        <v>66</v>
      </c>
      <c r="C159" s="27" t="s">
        <v>17</v>
      </c>
      <c r="D159" s="27" t="s">
        <v>68</v>
      </c>
      <c r="E159" s="32" t="s">
        <v>239</v>
      </c>
      <c r="F159" s="32" t="s">
        <v>243</v>
      </c>
      <c r="G159" s="32"/>
      <c r="H159" s="32"/>
      <c r="I159" s="29"/>
      <c r="J159" s="30">
        <f t="shared" si="63"/>
        <v>3863.2</v>
      </c>
      <c r="K159" s="30">
        <f t="shared" si="63"/>
        <v>3870.9</v>
      </c>
      <c r="L159" s="30">
        <f t="shared" si="63"/>
        <v>3909.4</v>
      </c>
    </row>
    <row r="160" spans="1:12" ht="78.75" customHeight="1">
      <c r="A160" s="172" t="s">
        <v>315</v>
      </c>
      <c r="B160" s="27" t="s">
        <v>66</v>
      </c>
      <c r="C160" s="27" t="s">
        <v>17</v>
      </c>
      <c r="D160" s="27" t="s">
        <v>68</v>
      </c>
      <c r="E160" s="32" t="s">
        <v>239</v>
      </c>
      <c r="F160" s="32" t="s">
        <v>8</v>
      </c>
      <c r="G160" s="32"/>
      <c r="H160" s="32"/>
      <c r="I160" s="29"/>
      <c r="J160" s="30">
        <f t="shared" si="63"/>
        <v>3863.2</v>
      </c>
      <c r="K160" s="30">
        <f t="shared" si="63"/>
        <v>3870.9</v>
      </c>
      <c r="L160" s="30">
        <f t="shared" si="63"/>
        <v>3909.4</v>
      </c>
    </row>
    <row r="161" spans="1:12" ht="25.5">
      <c r="A161" s="172" t="s">
        <v>119</v>
      </c>
      <c r="B161" s="27" t="s">
        <v>66</v>
      </c>
      <c r="C161" s="27" t="s">
        <v>17</v>
      </c>
      <c r="D161" s="27" t="s">
        <v>68</v>
      </c>
      <c r="E161" s="32" t="s">
        <v>239</v>
      </c>
      <c r="F161" s="32" t="s">
        <v>8</v>
      </c>
      <c r="G161" s="32" t="s">
        <v>140</v>
      </c>
      <c r="H161" s="32" t="s">
        <v>252</v>
      </c>
      <c r="I161" s="29"/>
      <c r="J161" s="30">
        <f t="shared" si="63"/>
        <v>3863.2</v>
      </c>
      <c r="K161" s="30">
        <f t="shared" si="63"/>
        <v>3870.9</v>
      </c>
      <c r="L161" s="30">
        <f t="shared" si="63"/>
        <v>3909.4</v>
      </c>
    </row>
    <row r="162" spans="1:12" ht="25.5">
      <c r="A162" s="172" t="s">
        <v>103</v>
      </c>
      <c r="B162" s="27" t="s">
        <v>66</v>
      </c>
      <c r="C162" s="27" t="s">
        <v>17</v>
      </c>
      <c r="D162" s="27" t="s">
        <v>68</v>
      </c>
      <c r="E162" s="32" t="s">
        <v>239</v>
      </c>
      <c r="F162" s="32" t="s">
        <v>8</v>
      </c>
      <c r="G162" s="32" t="s">
        <v>140</v>
      </c>
      <c r="H162" s="32" t="s">
        <v>252</v>
      </c>
      <c r="I162" s="29" t="s">
        <v>217</v>
      </c>
      <c r="J162" s="30">
        <f t="shared" si="63"/>
        <v>3863.2</v>
      </c>
      <c r="K162" s="30">
        <f t="shared" si="63"/>
        <v>3870.9</v>
      </c>
      <c r="L162" s="30">
        <f t="shared" si="63"/>
        <v>3909.4</v>
      </c>
    </row>
    <row r="163" spans="1:12" ht="25.5">
      <c r="A163" s="172" t="s">
        <v>120</v>
      </c>
      <c r="B163" s="27" t="s">
        <v>66</v>
      </c>
      <c r="C163" s="27" t="s">
        <v>17</v>
      </c>
      <c r="D163" s="27" t="s">
        <v>68</v>
      </c>
      <c r="E163" s="32" t="s">
        <v>239</v>
      </c>
      <c r="F163" s="32" t="s">
        <v>8</v>
      </c>
      <c r="G163" s="32" t="s">
        <v>140</v>
      </c>
      <c r="H163" s="32" t="s">
        <v>252</v>
      </c>
      <c r="I163" s="29" t="s">
        <v>221</v>
      </c>
      <c r="J163" s="30">
        <v>3863.2</v>
      </c>
      <c r="K163" s="30">
        <v>3870.9</v>
      </c>
      <c r="L163" s="30">
        <v>3909.4</v>
      </c>
    </row>
    <row r="164" spans="1:12">
      <c r="A164" s="181" t="s">
        <v>121</v>
      </c>
      <c r="B164" s="27" t="s">
        <v>66</v>
      </c>
      <c r="C164" s="40" t="s">
        <v>17</v>
      </c>
      <c r="D164" s="27" t="s">
        <v>98</v>
      </c>
      <c r="E164" s="32"/>
      <c r="F164" s="32"/>
      <c r="G164" s="32"/>
      <c r="H164" s="32"/>
      <c r="I164" s="29"/>
      <c r="J164" s="30">
        <f>J177+J171+J165</f>
        <v>683.6</v>
      </c>
      <c r="K164" s="30">
        <f t="shared" ref="K164:L164" si="64">K177+K171+K165</f>
        <v>822.59999999999991</v>
      </c>
      <c r="L164" s="30">
        <f t="shared" si="64"/>
        <v>663.2</v>
      </c>
    </row>
    <row r="165" spans="1:12" ht="36">
      <c r="A165" s="403" t="s">
        <v>523</v>
      </c>
      <c r="B165" s="27" t="s">
        <v>66</v>
      </c>
      <c r="C165" s="41" t="s">
        <v>17</v>
      </c>
      <c r="D165" s="42" t="s">
        <v>98</v>
      </c>
      <c r="E165" s="32" t="s">
        <v>75</v>
      </c>
      <c r="F165" s="32" t="s">
        <v>243</v>
      </c>
      <c r="G165" s="32"/>
      <c r="H165" s="32"/>
      <c r="I165" s="29"/>
      <c r="J165" s="30">
        <f t="shared" ref="J165:J168" si="65">J166</f>
        <v>302.10000000000002</v>
      </c>
      <c r="K165" s="30">
        <f t="shared" ref="K165:K169" si="66">K166</f>
        <v>126</v>
      </c>
      <c r="L165" s="30">
        <f t="shared" ref="L165:L169" si="67">L166</f>
        <v>0</v>
      </c>
    </row>
    <row r="166" spans="1:12" ht="25.5">
      <c r="A166" s="181" t="s">
        <v>408</v>
      </c>
      <c r="B166" s="27" t="s">
        <v>66</v>
      </c>
      <c r="C166" s="41" t="s">
        <v>17</v>
      </c>
      <c r="D166" s="42" t="s">
        <v>98</v>
      </c>
      <c r="E166" s="32" t="s">
        <v>75</v>
      </c>
      <c r="F166" s="32" t="s">
        <v>8</v>
      </c>
      <c r="G166" s="32"/>
      <c r="H166" s="32"/>
      <c r="I166" s="29"/>
      <c r="J166" s="30">
        <f t="shared" si="65"/>
        <v>302.10000000000002</v>
      </c>
      <c r="K166" s="30">
        <f t="shared" si="66"/>
        <v>126</v>
      </c>
      <c r="L166" s="30">
        <f t="shared" si="67"/>
        <v>0</v>
      </c>
    </row>
    <row r="167" spans="1:12" ht="54" customHeight="1">
      <c r="A167" s="181" t="s">
        <v>524</v>
      </c>
      <c r="B167" s="27" t="s">
        <v>66</v>
      </c>
      <c r="C167" s="41" t="s">
        <v>17</v>
      </c>
      <c r="D167" s="42" t="s">
        <v>98</v>
      </c>
      <c r="E167" s="32" t="s">
        <v>75</v>
      </c>
      <c r="F167" s="32" t="s">
        <v>8</v>
      </c>
      <c r="G167" s="32" t="s">
        <v>68</v>
      </c>
      <c r="H167" s="32"/>
      <c r="I167" s="29"/>
      <c r="J167" s="30">
        <f t="shared" si="65"/>
        <v>302.10000000000002</v>
      </c>
      <c r="K167" s="30">
        <f t="shared" si="66"/>
        <v>126</v>
      </c>
      <c r="L167" s="30">
        <f t="shared" si="67"/>
        <v>0</v>
      </c>
    </row>
    <row r="168" spans="1:12" ht="38.25">
      <c r="A168" s="182" t="s">
        <v>406</v>
      </c>
      <c r="B168" s="27" t="s">
        <v>66</v>
      </c>
      <c r="C168" s="41" t="s">
        <v>17</v>
      </c>
      <c r="D168" s="42" t="s">
        <v>98</v>
      </c>
      <c r="E168" s="32" t="s">
        <v>75</v>
      </c>
      <c r="F168" s="32" t="s">
        <v>8</v>
      </c>
      <c r="G168" s="32" t="s">
        <v>68</v>
      </c>
      <c r="H168" s="32" t="s">
        <v>407</v>
      </c>
      <c r="I168" s="29"/>
      <c r="J168" s="30">
        <f t="shared" si="65"/>
        <v>302.10000000000002</v>
      </c>
      <c r="K168" s="30">
        <f t="shared" si="66"/>
        <v>126</v>
      </c>
      <c r="L168" s="30">
        <f t="shared" si="67"/>
        <v>0</v>
      </c>
    </row>
    <row r="169" spans="1:12" ht="25.5">
      <c r="A169" s="181" t="s">
        <v>103</v>
      </c>
      <c r="B169" s="27" t="s">
        <v>66</v>
      </c>
      <c r="C169" s="41" t="s">
        <v>17</v>
      </c>
      <c r="D169" s="42" t="s">
        <v>98</v>
      </c>
      <c r="E169" s="32" t="s">
        <v>75</v>
      </c>
      <c r="F169" s="32" t="s">
        <v>8</v>
      </c>
      <c r="G169" s="32" t="s">
        <v>68</v>
      </c>
      <c r="H169" s="32" t="s">
        <v>407</v>
      </c>
      <c r="I169" s="29" t="s">
        <v>217</v>
      </c>
      <c r="J169" s="30">
        <f>J170</f>
        <v>302.10000000000002</v>
      </c>
      <c r="K169" s="30">
        <f t="shared" si="66"/>
        <v>126</v>
      </c>
      <c r="L169" s="30">
        <f t="shared" si="67"/>
        <v>0</v>
      </c>
    </row>
    <row r="170" spans="1:12" ht="38.25">
      <c r="A170" s="181" t="s">
        <v>122</v>
      </c>
      <c r="B170" s="27" t="s">
        <v>66</v>
      </c>
      <c r="C170" s="41" t="s">
        <v>17</v>
      </c>
      <c r="D170" s="42" t="s">
        <v>98</v>
      </c>
      <c r="E170" s="32" t="s">
        <v>75</v>
      </c>
      <c r="F170" s="32" t="s">
        <v>8</v>
      </c>
      <c r="G170" s="32" t="s">
        <v>68</v>
      </c>
      <c r="H170" s="32" t="s">
        <v>407</v>
      </c>
      <c r="I170" s="29" t="s">
        <v>222</v>
      </c>
      <c r="J170" s="30">
        <v>302.10000000000002</v>
      </c>
      <c r="K170" s="30">
        <v>126</v>
      </c>
      <c r="L170" s="30">
        <v>0</v>
      </c>
    </row>
    <row r="171" spans="1:12" ht="86.25" customHeight="1">
      <c r="A171" s="172" t="s">
        <v>449</v>
      </c>
      <c r="B171" s="27" t="s">
        <v>66</v>
      </c>
      <c r="C171" s="27" t="s">
        <v>17</v>
      </c>
      <c r="D171" s="27" t="s">
        <v>98</v>
      </c>
      <c r="E171" s="32" t="s">
        <v>107</v>
      </c>
      <c r="F171" s="32" t="s">
        <v>243</v>
      </c>
      <c r="G171" s="32"/>
      <c r="H171" s="32"/>
      <c r="I171" s="29"/>
      <c r="J171" s="30">
        <f>J173</f>
        <v>350.7</v>
      </c>
      <c r="K171" s="30">
        <f>K173</f>
        <v>665.8</v>
      </c>
      <c r="L171" s="30">
        <f>L173</f>
        <v>663.2</v>
      </c>
    </row>
    <row r="172" spans="1:12" ht="25.5">
      <c r="A172" s="172" t="s">
        <v>516</v>
      </c>
      <c r="B172" s="27" t="s">
        <v>66</v>
      </c>
      <c r="C172" s="27" t="s">
        <v>17</v>
      </c>
      <c r="D172" s="27" t="s">
        <v>98</v>
      </c>
      <c r="E172" s="32" t="s">
        <v>107</v>
      </c>
      <c r="F172" s="297" t="s">
        <v>16</v>
      </c>
      <c r="G172" s="32"/>
      <c r="H172" s="32"/>
      <c r="I172" s="29"/>
      <c r="J172" s="30">
        <f t="shared" ref="J172:L172" si="68">J174</f>
        <v>350.7</v>
      </c>
      <c r="K172" s="30">
        <f t="shared" si="68"/>
        <v>665.8</v>
      </c>
      <c r="L172" s="30">
        <f t="shared" si="68"/>
        <v>663.2</v>
      </c>
    </row>
    <row r="173" spans="1:12" ht="51">
      <c r="A173" s="172" t="s">
        <v>102</v>
      </c>
      <c r="B173" s="27" t="s">
        <v>66</v>
      </c>
      <c r="C173" s="27" t="s">
        <v>17</v>
      </c>
      <c r="D173" s="27" t="s">
        <v>98</v>
      </c>
      <c r="E173" s="32" t="s">
        <v>107</v>
      </c>
      <c r="F173" s="297" t="s">
        <v>16</v>
      </c>
      <c r="G173" s="32" t="s">
        <v>68</v>
      </c>
      <c r="H173" s="32"/>
      <c r="I173" s="29"/>
      <c r="J173" s="30">
        <f t="shared" ref="J173:L173" si="69">J175</f>
        <v>350.7</v>
      </c>
      <c r="K173" s="30">
        <f t="shared" si="69"/>
        <v>665.8</v>
      </c>
      <c r="L173" s="30">
        <f t="shared" si="69"/>
        <v>663.2</v>
      </c>
    </row>
    <row r="174" spans="1:12" ht="280.5">
      <c r="A174" s="180" t="s">
        <v>374</v>
      </c>
      <c r="B174" s="27" t="s">
        <v>66</v>
      </c>
      <c r="C174" s="27" t="s">
        <v>17</v>
      </c>
      <c r="D174" s="27" t="s">
        <v>98</v>
      </c>
      <c r="E174" s="32" t="s">
        <v>107</v>
      </c>
      <c r="F174" s="297" t="s">
        <v>16</v>
      </c>
      <c r="G174" s="32" t="s">
        <v>68</v>
      </c>
      <c r="H174" s="32" t="s">
        <v>246</v>
      </c>
      <c r="I174" s="29"/>
      <c r="J174" s="30">
        <f>J176</f>
        <v>350.7</v>
      </c>
      <c r="K174" s="30">
        <f>K176</f>
        <v>665.8</v>
      </c>
      <c r="L174" s="30">
        <f>L176</f>
        <v>663.2</v>
      </c>
    </row>
    <row r="175" spans="1:12" ht="25.5">
      <c r="A175" s="178" t="s">
        <v>103</v>
      </c>
      <c r="B175" s="27" t="s">
        <v>66</v>
      </c>
      <c r="C175" s="27" t="s">
        <v>17</v>
      </c>
      <c r="D175" s="27" t="s">
        <v>98</v>
      </c>
      <c r="E175" s="32" t="s">
        <v>107</v>
      </c>
      <c r="F175" s="297" t="s">
        <v>16</v>
      </c>
      <c r="G175" s="32" t="s">
        <v>68</v>
      </c>
      <c r="H175" s="32" t="s">
        <v>246</v>
      </c>
      <c r="I175" s="29" t="s">
        <v>217</v>
      </c>
      <c r="J175" s="30">
        <f t="shared" ref="J175:L175" si="70">J176</f>
        <v>350.7</v>
      </c>
      <c r="K175" s="30">
        <f t="shared" si="70"/>
        <v>665.8</v>
      </c>
      <c r="L175" s="30">
        <f t="shared" si="70"/>
        <v>663.2</v>
      </c>
    </row>
    <row r="176" spans="1:12" ht="25.5">
      <c r="A176" s="295" t="s">
        <v>120</v>
      </c>
      <c r="B176" s="296" t="s">
        <v>66</v>
      </c>
      <c r="C176" s="296" t="s">
        <v>17</v>
      </c>
      <c r="D176" s="296" t="s">
        <v>98</v>
      </c>
      <c r="E176" s="297" t="s">
        <v>107</v>
      </c>
      <c r="F176" s="297" t="s">
        <v>16</v>
      </c>
      <c r="G176" s="297" t="s">
        <v>68</v>
      </c>
      <c r="H176" s="297" t="s">
        <v>246</v>
      </c>
      <c r="I176" s="298" t="s">
        <v>221</v>
      </c>
      <c r="J176" s="294">
        <v>350.7</v>
      </c>
      <c r="K176" s="294">
        <v>665.8</v>
      </c>
      <c r="L176" s="294">
        <v>663.2</v>
      </c>
    </row>
    <row r="177" spans="1:12" ht="51">
      <c r="A177" s="290" t="s">
        <v>114</v>
      </c>
      <c r="B177" s="27" t="s">
        <v>66</v>
      </c>
      <c r="C177" s="41" t="s">
        <v>17</v>
      </c>
      <c r="D177" s="42" t="s">
        <v>98</v>
      </c>
      <c r="E177" s="32" t="s">
        <v>249</v>
      </c>
      <c r="F177" s="32" t="s">
        <v>243</v>
      </c>
      <c r="G177" s="32"/>
      <c r="H177" s="32"/>
      <c r="I177" s="29"/>
      <c r="J177" s="30">
        <f t="shared" ref="J177:L181" si="71">J178</f>
        <v>30.8</v>
      </c>
      <c r="K177" s="30">
        <f t="shared" si="71"/>
        <v>30.8</v>
      </c>
      <c r="L177" s="30">
        <f t="shared" si="71"/>
        <v>0</v>
      </c>
    </row>
    <row r="178" spans="1:12" ht="51">
      <c r="A178" s="292" t="s">
        <v>312</v>
      </c>
      <c r="B178" s="40" t="s">
        <v>66</v>
      </c>
      <c r="C178" s="41" t="s">
        <v>17</v>
      </c>
      <c r="D178" s="42" t="s">
        <v>98</v>
      </c>
      <c r="E178" s="32" t="s">
        <v>249</v>
      </c>
      <c r="F178" s="32" t="s">
        <v>8</v>
      </c>
      <c r="G178" s="32"/>
      <c r="H178" s="32"/>
      <c r="I178" s="29"/>
      <c r="J178" s="30">
        <f t="shared" si="71"/>
        <v>30.8</v>
      </c>
      <c r="K178" s="30">
        <f t="shared" si="71"/>
        <v>30.8</v>
      </c>
      <c r="L178" s="30">
        <f t="shared" si="71"/>
        <v>0</v>
      </c>
    </row>
    <row r="179" spans="1:12" ht="51">
      <c r="A179" s="292" t="s">
        <v>313</v>
      </c>
      <c r="B179" s="40" t="s">
        <v>66</v>
      </c>
      <c r="C179" s="41" t="s">
        <v>17</v>
      </c>
      <c r="D179" s="42" t="s">
        <v>98</v>
      </c>
      <c r="E179" s="32" t="s">
        <v>249</v>
      </c>
      <c r="F179" s="32" t="s">
        <v>8</v>
      </c>
      <c r="G179" s="32" t="s">
        <v>68</v>
      </c>
      <c r="H179" s="32"/>
      <c r="I179" s="29"/>
      <c r="J179" s="30">
        <f t="shared" si="71"/>
        <v>30.8</v>
      </c>
      <c r="K179" s="30">
        <f t="shared" si="71"/>
        <v>30.8</v>
      </c>
      <c r="L179" s="30">
        <f t="shared" si="71"/>
        <v>0</v>
      </c>
    </row>
    <row r="180" spans="1:12" ht="38.25">
      <c r="A180" s="291" t="s">
        <v>311</v>
      </c>
      <c r="B180" s="27" t="s">
        <v>66</v>
      </c>
      <c r="C180" s="41" t="s">
        <v>17</v>
      </c>
      <c r="D180" s="42" t="s">
        <v>98</v>
      </c>
      <c r="E180" s="32" t="s">
        <v>249</v>
      </c>
      <c r="F180" s="32" t="s">
        <v>8</v>
      </c>
      <c r="G180" s="32" t="s">
        <v>68</v>
      </c>
      <c r="H180" s="32" t="s">
        <v>310</v>
      </c>
      <c r="I180" s="29"/>
      <c r="J180" s="30">
        <f t="shared" si="71"/>
        <v>30.8</v>
      </c>
      <c r="K180" s="30">
        <f t="shared" si="71"/>
        <v>30.8</v>
      </c>
      <c r="L180" s="30">
        <f t="shared" si="71"/>
        <v>0</v>
      </c>
    </row>
    <row r="181" spans="1:12" ht="25.5">
      <c r="A181" s="181" t="s">
        <v>103</v>
      </c>
      <c r="B181" s="27" t="s">
        <v>66</v>
      </c>
      <c r="C181" s="41" t="s">
        <v>17</v>
      </c>
      <c r="D181" s="42" t="s">
        <v>98</v>
      </c>
      <c r="E181" s="32" t="s">
        <v>249</v>
      </c>
      <c r="F181" s="32" t="s">
        <v>8</v>
      </c>
      <c r="G181" s="32" t="s">
        <v>68</v>
      </c>
      <c r="H181" s="32" t="s">
        <v>310</v>
      </c>
      <c r="I181" s="29" t="s">
        <v>217</v>
      </c>
      <c r="J181" s="30">
        <f t="shared" si="71"/>
        <v>30.8</v>
      </c>
      <c r="K181" s="30">
        <f t="shared" si="71"/>
        <v>30.8</v>
      </c>
      <c r="L181" s="30">
        <f t="shared" si="71"/>
        <v>0</v>
      </c>
    </row>
    <row r="182" spans="1:12" ht="38.25">
      <c r="A182" s="181" t="s">
        <v>122</v>
      </c>
      <c r="B182" s="27" t="s">
        <v>66</v>
      </c>
      <c r="C182" s="41" t="s">
        <v>17</v>
      </c>
      <c r="D182" s="42" t="s">
        <v>98</v>
      </c>
      <c r="E182" s="32" t="s">
        <v>249</v>
      </c>
      <c r="F182" s="32" t="s">
        <v>8</v>
      </c>
      <c r="G182" s="32" t="s">
        <v>68</v>
      </c>
      <c r="H182" s="32" t="s">
        <v>310</v>
      </c>
      <c r="I182" s="29" t="s">
        <v>222</v>
      </c>
      <c r="J182" s="30">
        <v>30.8</v>
      </c>
      <c r="K182" s="30">
        <v>30.8</v>
      </c>
      <c r="L182" s="30">
        <v>0</v>
      </c>
    </row>
    <row r="183" spans="1:12">
      <c r="A183" s="172" t="s">
        <v>123</v>
      </c>
      <c r="B183" s="27" t="s">
        <v>66</v>
      </c>
      <c r="C183" s="27" t="s">
        <v>17</v>
      </c>
      <c r="D183" s="27" t="s">
        <v>75</v>
      </c>
      <c r="E183" s="32"/>
      <c r="F183" s="32"/>
      <c r="G183" s="32"/>
      <c r="H183" s="32"/>
      <c r="I183" s="29"/>
      <c r="J183" s="30">
        <f>J184+J190</f>
        <v>11409.8</v>
      </c>
      <c r="K183" s="30">
        <f>K184+K190</f>
        <v>14263.8</v>
      </c>
      <c r="L183" s="30">
        <f>L184+L190</f>
        <v>14264.2</v>
      </c>
    </row>
    <row r="184" spans="1:12" ht="51">
      <c r="A184" s="172" t="s">
        <v>545</v>
      </c>
      <c r="B184" s="27" t="s">
        <v>66</v>
      </c>
      <c r="C184" s="27" t="s">
        <v>17</v>
      </c>
      <c r="D184" s="27" t="s">
        <v>75</v>
      </c>
      <c r="E184" s="32" t="s">
        <v>70</v>
      </c>
      <c r="F184" s="32" t="s">
        <v>243</v>
      </c>
      <c r="G184" s="32"/>
      <c r="H184" s="32"/>
      <c r="I184" s="29"/>
      <c r="J184" s="30">
        <f t="shared" ref="J184:L186" si="72">J185</f>
        <v>3338.2</v>
      </c>
      <c r="K184" s="30">
        <f t="shared" si="72"/>
        <v>3501.7</v>
      </c>
      <c r="L184" s="30">
        <f t="shared" si="72"/>
        <v>3502.1</v>
      </c>
    </row>
    <row r="185" spans="1:12" ht="72.75" customHeight="1">
      <c r="A185" s="177" t="s">
        <v>124</v>
      </c>
      <c r="B185" s="27" t="s">
        <v>66</v>
      </c>
      <c r="C185" s="27" t="s">
        <v>17</v>
      </c>
      <c r="D185" s="27" t="s">
        <v>75</v>
      </c>
      <c r="E185" s="32" t="s">
        <v>70</v>
      </c>
      <c r="F185" s="32" t="s">
        <v>243</v>
      </c>
      <c r="G185" s="32" t="s">
        <v>105</v>
      </c>
      <c r="H185" s="32"/>
      <c r="I185" s="29"/>
      <c r="J185" s="30">
        <f t="shared" si="72"/>
        <v>3338.2</v>
      </c>
      <c r="K185" s="30">
        <f t="shared" si="72"/>
        <v>3501.7</v>
      </c>
      <c r="L185" s="30">
        <f t="shared" si="72"/>
        <v>3502.1</v>
      </c>
    </row>
    <row r="186" spans="1:12" ht="313.5" customHeight="1">
      <c r="A186" s="178" t="s">
        <v>125</v>
      </c>
      <c r="B186" s="27" t="s">
        <v>66</v>
      </c>
      <c r="C186" s="27" t="s">
        <v>17</v>
      </c>
      <c r="D186" s="27" t="s">
        <v>75</v>
      </c>
      <c r="E186" s="32" t="s">
        <v>70</v>
      </c>
      <c r="F186" s="32" t="s">
        <v>243</v>
      </c>
      <c r="G186" s="32" t="s">
        <v>105</v>
      </c>
      <c r="H186" s="32" t="s">
        <v>253</v>
      </c>
      <c r="I186" s="29"/>
      <c r="J186" s="30">
        <f t="shared" si="72"/>
        <v>3338.2</v>
      </c>
      <c r="K186" s="30">
        <f t="shared" si="72"/>
        <v>3501.7</v>
      </c>
      <c r="L186" s="30">
        <f t="shared" si="72"/>
        <v>3502.1</v>
      </c>
    </row>
    <row r="187" spans="1:12" ht="25.5">
      <c r="A187" s="172" t="s">
        <v>103</v>
      </c>
      <c r="B187" s="27" t="s">
        <v>66</v>
      </c>
      <c r="C187" s="27" t="s">
        <v>17</v>
      </c>
      <c r="D187" s="27" t="s">
        <v>75</v>
      </c>
      <c r="E187" s="32" t="s">
        <v>70</v>
      </c>
      <c r="F187" s="32" t="s">
        <v>243</v>
      </c>
      <c r="G187" s="32" t="s">
        <v>105</v>
      </c>
      <c r="H187" s="32" t="s">
        <v>253</v>
      </c>
      <c r="I187" s="29" t="s">
        <v>217</v>
      </c>
      <c r="J187" s="30">
        <f t="shared" ref="J187" si="73">J188+J189</f>
        <v>3338.2</v>
      </c>
      <c r="K187" s="30">
        <f t="shared" ref="K187:L187" si="74">K188+K189</f>
        <v>3501.7</v>
      </c>
      <c r="L187" s="30">
        <f t="shared" si="74"/>
        <v>3502.1</v>
      </c>
    </row>
    <row r="188" spans="1:12" ht="25.5">
      <c r="A188" s="181" t="s">
        <v>120</v>
      </c>
      <c r="B188" s="27" t="s">
        <v>66</v>
      </c>
      <c r="C188" s="27" t="s">
        <v>17</v>
      </c>
      <c r="D188" s="27" t="s">
        <v>75</v>
      </c>
      <c r="E188" s="32" t="s">
        <v>70</v>
      </c>
      <c r="F188" s="32" t="s">
        <v>243</v>
      </c>
      <c r="G188" s="32" t="s">
        <v>105</v>
      </c>
      <c r="H188" s="32" t="s">
        <v>253</v>
      </c>
      <c r="I188" s="29" t="s">
        <v>221</v>
      </c>
      <c r="J188" s="30">
        <v>2336.6999999999998</v>
      </c>
      <c r="K188" s="30">
        <v>2451.1999999999998</v>
      </c>
      <c r="L188" s="30">
        <v>2451.5</v>
      </c>
    </row>
    <row r="189" spans="1:12" ht="38.25">
      <c r="A189" s="181" t="s">
        <v>122</v>
      </c>
      <c r="B189" s="27" t="s">
        <v>66</v>
      </c>
      <c r="C189" s="27" t="s">
        <v>17</v>
      </c>
      <c r="D189" s="27" t="s">
        <v>75</v>
      </c>
      <c r="E189" s="32" t="s">
        <v>70</v>
      </c>
      <c r="F189" s="32" t="s">
        <v>243</v>
      </c>
      <c r="G189" s="32" t="s">
        <v>105</v>
      </c>
      <c r="H189" s="32" t="s">
        <v>253</v>
      </c>
      <c r="I189" s="29" t="s">
        <v>222</v>
      </c>
      <c r="J189" s="30">
        <v>1001.5</v>
      </c>
      <c r="K189" s="30">
        <v>1050.5</v>
      </c>
      <c r="L189" s="30">
        <v>1050.5999999999999</v>
      </c>
    </row>
    <row r="190" spans="1:12" ht="40.5" customHeight="1">
      <c r="A190" s="181" t="s">
        <v>548</v>
      </c>
      <c r="B190" s="27" t="s">
        <v>66</v>
      </c>
      <c r="C190" s="27" t="s">
        <v>17</v>
      </c>
      <c r="D190" s="27" t="s">
        <v>75</v>
      </c>
      <c r="E190" s="32" t="s">
        <v>75</v>
      </c>
      <c r="F190" s="32" t="s">
        <v>243</v>
      </c>
      <c r="G190" s="32"/>
      <c r="H190" s="32"/>
      <c r="I190" s="29"/>
      <c r="J190" s="30">
        <f>J191</f>
        <v>8071.6</v>
      </c>
      <c r="K190" s="30">
        <f t="shared" ref="K190:L190" si="75">K191</f>
        <v>10762.1</v>
      </c>
      <c r="L190" s="30">
        <f t="shared" si="75"/>
        <v>10762.1</v>
      </c>
    </row>
    <row r="191" spans="1:12" ht="63.75">
      <c r="A191" s="181" t="s">
        <v>551</v>
      </c>
      <c r="B191" s="27" t="s">
        <v>66</v>
      </c>
      <c r="C191" s="27" t="s">
        <v>17</v>
      </c>
      <c r="D191" s="27" t="s">
        <v>75</v>
      </c>
      <c r="E191" s="32" t="s">
        <v>75</v>
      </c>
      <c r="F191" s="32" t="s">
        <v>9</v>
      </c>
      <c r="G191" s="32"/>
      <c r="H191" s="32"/>
      <c r="I191" s="29"/>
      <c r="J191" s="30">
        <f>J192</f>
        <v>8071.6</v>
      </c>
      <c r="K191" s="30">
        <f t="shared" ref="K191:L191" si="76">K192</f>
        <v>10762.1</v>
      </c>
      <c r="L191" s="30">
        <f t="shared" si="76"/>
        <v>10762.1</v>
      </c>
    </row>
    <row r="192" spans="1:12" ht="48" customHeight="1">
      <c r="A192" s="181" t="s">
        <v>547</v>
      </c>
      <c r="B192" s="27" t="s">
        <v>66</v>
      </c>
      <c r="C192" s="27" t="s">
        <v>17</v>
      </c>
      <c r="D192" s="27" t="s">
        <v>75</v>
      </c>
      <c r="E192" s="32" t="s">
        <v>75</v>
      </c>
      <c r="F192" s="32" t="s">
        <v>9</v>
      </c>
      <c r="G192" s="32" t="s">
        <v>90</v>
      </c>
      <c r="H192" s="32"/>
      <c r="I192" s="29"/>
      <c r="J192" s="30">
        <f>J193</f>
        <v>8071.6</v>
      </c>
      <c r="K192" s="30">
        <f t="shared" ref="K192:L192" si="77">K193</f>
        <v>10762.1</v>
      </c>
      <c r="L192" s="30">
        <f t="shared" si="77"/>
        <v>10762.1</v>
      </c>
    </row>
    <row r="193" spans="1:12" ht="121.5" customHeight="1">
      <c r="A193" s="178" t="s">
        <v>126</v>
      </c>
      <c r="B193" s="27" t="s">
        <v>66</v>
      </c>
      <c r="C193" s="27" t="s">
        <v>17</v>
      </c>
      <c r="D193" s="27" t="s">
        <v>75</v>
      </c>
      <c r="E193" s="32" t="s">
        <v>75</v>
      </c>
      <c r="F193" s="32" t="s">
        <v>9</v>
      </c>
      <c r="G193" s="32" t="s">
        <v>90</v>
      </c>
      <c r="H193" s="32" t="s">
        <v>443</v>
      </c>
      <c r="I193" s="29"/>
      <c r="J193" s="30">
        <f t="shared" ref="J193:L194" si="78">J194</f>
        <v>8071.6</v>
      </c>
      <c r="K193" s="30">
        <f t="shared" si="78"/>
        <v>10762.1</v>
      </c>
      <c r="L193" s="30">
        <f t="shared" si="78"/>
        <v>10762.1</v>
      </c>
    </row>
    <row r="194" spans="1:12" ht="38.25">
      <c r="A194" s="172" t="s">
        <v>108</v>
      </c>
      <c r="B194" s="27" t="s">
        <v>66</v>
      </c>
      <c r="C194" s="27" t="s">
        <v>17</v>
      </c>
      <c r="D194" s="27" t="s">
        <v>75</v>
      </c>
      <c r="E194" s="32" t="s">
        <v>75</v>
      </c>
      <c r="F194" s="32" t="s">
        <v>9</v>
      </c>
      <c r="G194" s="32" t="s">
        <v>90</v>
      </c>
      <c r="H194" s="32" t="s">
        <v>443</v>
      </c>
      <c r="I194" s="29" t="s">
        <v>219</v>
      </c>
      <c r="J194" s="30">
        <f t="shared" si="78"/>
        <v>8071.6</v>
      </c>
      <c r="K194" s="30">
        <f t="shared" si="78"/>
        <v>10762.1</v>
      </c>
      <c r="L194" s="30">
        <f t="shared" si="78"/>
        <v>10762.1</v>
      </c>
    </row>
    <row r="195" spans="1:12" ht="19.5" customHeight="1">
      <c r="A195" s="172" t="s">
        <v>109</v>
      </c>
      <c r="B195" s="27" t="s">
        <v>66</v>
      </c>
      <c r="C195" s="27" t="s">
        <v>17</v>
      </c>
      <c r="D195" s="27" t="s">
        <v>75</v>
      </c>
      <c r="E195" s="32" t="s">
        <v>75</v>
      </c>
      <c r="F195" s="32" t="s">
        <v>9</v>
      </c>
      <c r="G195" s="32" t="s">
        <v>90</v>
      </c>
      <c r="H195" s="372" t="s">
        <v>443</v>
      </c>
      <c r="I195" s="29" t="s">
        <v>220</v>
      </c>
      <c r="J195" s="30">
        <v>8071.6</v>
      </c>
      <c r="K195" s="30">
        <v>10762.1</v>
      </c>
      <c r="L195" s="30">
        <v>10762.1</v>
      </c>
    </row>
    <row r="196" spans="1:12">
      <c r="A196" s="177" t="s">
        <v>128</v>
      </c>
      <c r="B196" s="27" t="s">
        <v>66</v>
      </c>
      <c r="C196" s="27" t="s">
        <v>20</v>
      </c>
      <c r="D196" s="27"/>
      <c r="E196" s="28"/>
      <c r="F196" s="28"/>
      <c r="G196" s="28"/>
      <c r="H196" s="32"/>
      <c r="I196" s="29"/>
      <c r="J196" s="30">
        <f t="shared" ref="J196:L201" si="79">J197</f>
        <v>1450</v>
      </c>
      <c r="K196" s="30">
        <f t="shared" si="79"/>
        <v>1450</v>
      </c>
      <c r="L196" s="30">
        <f t="shared" si="79"/>
        <v>1450</v>
      </c>
    </row>
    <row r="197" spans="1:12">
      <c r="A197" s="177" t="s">
        <v>129</v>
      </c>
      <c r="B197" s="27" t="s">
        <v>66</v>
      </c>
      <c r="C197" s="27" t="s">
        <v>20</v>
      </c>
      <c r="D197" s="27" t="s">
        <v>70</v>
      </c>
      <c r="E197" s="32"/>
      <c r="F197" s="32"/>
      <c r="G197" s="32"/>
      <c r="H197" s="32"/>
      <c r="I197" s="29"/>
      <c r="J197" s="30">
        <f t="shared" si="79"/>
        <v>1450</v>
      </c>
      <c r="K197" s="30">
        <f t="shared" si="79"/>
        <v>1450</v>
      </c>
      <c r="L197" s="30">
        <f t="shared" si="79"/>
        <v>1450</v>
      </c>
    </row>
    <row r="198" spans="1:12" ht="52.5" customHeight="1">
      <c r="A198" s="174" t="s">
        <v>314</v>
      </c>
      <c r="B198" s="27" t="s">
        <v>66</v>
      </c>
      <c r="C198" s="27" t="s">
        <v>20</v>
      </c>
      <c r="D198" s="27" t="s">
        <v>70</v>
      </c>
      <c r="E198" s="32" t="s">
        <v>239</v>
      </c>
      <c r="F198" s="32" t="s">
        <v>243</v>
      </c>
      <c r="G198" s="32"/>
      <c r="H198" s="32"/>
      <c r="I198" s="29"/>
      <c r="J198" s="30">
        <f t="shared" si="79"/>
        <v>1450</v>
      </c>
      <c r="K198" s="30">
        <f t="shared" si="79"/>
        <v>1450</v>
      </c>
      <c r="L198" s="30">
        <f t="shared" si="79"/>
        <v>1450</v>
      </c>
    </row>
    <row r="199" spans="1:12" ht="69" customHeight="1">
      <c r="A199" s="172" t="s">
        <v>315</v>
      </c>
      <c r="B199" s="27" t="s">
        <v>66</v>
      </c>
      <c r="C199" s="27" t="s">
        <v>20</v>
      </c>
      <c r="D199" s="27" t="s">
        <v>70</v>
      </c>
      <c r="E199" s="32" t="s">
        <v>239</v>
      </c>
      <c r="F199" s="32" t="s">
        <v>8</v>
      </c>
      <c r="G199" s="32"/>
      <c r="H199" s="32"/>
      <c r="I199" s="29"/>
      <c r="J199" s="30">
        <f>J200</f>
        <v>1450</v>
      </c>
      <c r="K199" s="30">
        <f>K200</f>
        <v>1450</v>
      </c>
      <c r="L199" s="30">
        <f>L200</f>
        <v>1450</v>
      </c>
    </row>
    <row r="200" spans="1:12" ht="38.25">
      <c r="A200" s="177" t="s">
        <v>130</v>
      </c>
      <c r="B200" s="27" t="s">
        <v>66</v>
      </c>
      <c r="C200" s="27" t="s">
        <v>20</v>
      </c>
      <c r="D200" s="27" t="s">
        <v>70</v>
      </c>
      <c r="E200" s="32" t="s">
        <v>239</v>
      </c>
      <c r="F200" s="32" t="s">
        <v>8</v>
      </c>
      <c r="G200" s="32" t="s">
        <v>140</v>
      </c>
      <c r="H200" s="32" t="s">
        <v>254</v>
      </c>
      <c r="I200" s="29"/>
      <c r="J200" s="30">
        <f t="shared" si="79"/>
        <v>1450</v>
      </c>
      <c r="K200" s="30">
        <f t="shared" si="79"/>
        <v>1450</v>
      </c>
      <c r="L200" s="30">
        <f t="shared" si="79"/>
        <v>1450</v>
      </c>
    </row>
    <row r="201" spans="1:12" ht="51">
      <c r="A201" s="177" t="s">
        <v>131</v>
      </c>
      <c r="B201" s="27" t="s">
        <v>66</v>
      </c>
      <c r="C201" s="27" t="s">
        <v>20</v>
      </c>
      <c r="D201" s="27" t="s">
        <v>70</v>
      </c>
      <c r="E201" s="32" t="s">
        <v>239</v>
      </c>
      <c r="F201" s="32" t="s">
        <v>8</v>
      </c>
      <c r="G201" s="32" t="s">
        <v>140</v>
      </c>
      <c r="H201" s="32" t="s">
        <v>254</v>
      </c>
      <c r="I201" s="29" t="s">
        <v>223</v>
      </c>
      <c r="J201" s="30">
        <f t="shared" si="79"/>
        <v>1450</v>
      </c>
      <c r="K201" s="30">
        <f t="shared" si="79"/>
        <v>1450</v>
      </c>
      <c r="L201" s="30">
        <f t="shared" si="79"/>
        <v>1450</v>
      </c>
    </row>
    <row r="202" spans="1:12" ht="85.5" customHeight="1">
      <c r="A202" s="181" t="s">
        <v>132</v>
      </c>
      <c r="B202" s="27" t="s">
        <v>66</v>
      </c>
      <c r="C202" s="27" t="s">
        <v>20</v>
      </c>
      <c r="D202" s="27" t="s">
        <v>70</v>
      </c>
      <c r="E202" s="32" t="s">
        <v>239</v>
      </c>
      <c r="F202" s="32" t="s">
        <v>8</v>
      </c>
      <c r="G202" s="32" t="s">
        <v>140</v>
      </c>
      <c r="H202" s="32" t="s">
        <v>254</v>
      </c>
      <c r="I202" s="29" t="s">
        <v>224</v>
      </c>
      <c r="J202" s="30">
        <v>1450</v>
      </c>
      <c r="K202" s="30">
        <v>1450</v>
      </c>
      <c r="L202" s="30">
        <v>1450</v>
      </c>
    </row>
    <row r="203" spans="1:12" ht="51">
      <c r="A203" s="172" t="s">
        <v>316</v>
      </c>
      <c r="B203" s="27" t="s">
        <v>133</v>
      </c>
      <c r="C203" s="27"/>
      <c r="D203" s="27"/>
      <c r="E203" s="32"/>
      <c r="F203" s="32"/>
      <c r="G203" s="32"/>
      <c r="H203" s="32"/>
      <c r="I203" s="29"/>
      <c r="J203" s="30">
        <f>J204+J217+J224+J232+J247</f>
        <v>17415.900000000001</v>
      </c>
      <c r="K203" s="30">
        <f>K204+K217+K224+K232+K247</f>
        <v>20601</v>
      </c>
      <c r="L203" s="30">
        <f>L204+L217+L224+L232+L247</f>
        <v>26718.699999999997</v>
      </c>
    </row>
    <row r="204" spans="1:12">
      <c r="A204" s="172" t="s">
        <v>67</v>
      </c>
      <c r="B204" s="27" t="s">
        <v>133</v>
      </c>
      <c r="C204" s="27" t="s">
        <v>68</v>
      </c>
      <c r="D204" s="27"/>
      <c r="E204" s="32"/>
      <c r="F204" s="32"/>
      <c r="G204" s="32"/>
      <c r="H204" s="32"/>
      <c r="I204" s="29"/>
      <c r="J204" s="30">
        <f>J205</f>
        <v>7255.1</v>
      </c>
      <c r="K204" s="30">
        <f>K205</f>
        <v>5773.8</v>
      </c>
      <c r="L204" s="30">
        <f>L205</f>
        <v>6366.5</v>
      </c>
    </row>
    <row r="205" spans="1:12" ht="63.75">
      <c r="A205" s="172" t="s">
        <v>134</v>
      </c>
      <c r="B205" s="27" t="s">
        <v>133</v>
      </c>
      <c r="C205" s="27" t="s">
        <v>68</v>
      </c>
      <c r="D205" s="27" t="s">
        <v>135</v>
      </c>
      <c r="E205" s="32"/>
      <c r="F205" s="32"/>
      <c r="G205" s="32"/>
      <c r="H205" s="32"/>
      <c r="I205" s="29"/>
      <c r="J205" s="30">
        <f t="shared" ref="J205" si="80">J207</f>
        <v>7255.1</v>
      </c>
      <c r="K205" s="30">
        <f t="shared" ref="K205:L205" si="81">K207</f>
        <v>5773.8</v>
      </c>
      <c r="L205" s="30">
        <f t="shared" si="81"/>
        <v>6366.5</v>
      </c>
    </row>
    <row r="206" spans="1:12" ht="76.5">
      <c r="A206" s="172" t="s">
        <v>136</v>
      </c>
      <c r="B206" s="27" t="s">
        <v>133</v>
      </c>
      <c r="C206" s="27" t="s">
        <v>68</v>
      </c>
      <c r="D206" s="27" t="s">
        <v>135</v>
      </c>
      <c r="E206" s="32" t="s">
        <v>255</v>
      </c>
      <c r="F206" s="32" t="s">
        <v>243</v>
      </c>
      <c r="G206" s="32"/>
      <c r="H206" s="32"/>
      <c r="I206" s="29"/>
      <c r="J206" s="30">
        <f t="shared" ref="J206:L210" si="82">J207</f>
        <v>7255.1</v>
      </c>
      <c r="K206" s="30">
        <f t="shared" si="82"/>
        <v>5773.8</v>
      </c>
      <c r="L206" s="30">
        <f t="shared" si="82"/>
        <v>6366.5</v>
      </c>
    </row>
    <row r="207" spans="1:12" ht="38.25">
      <c r="A207" s="172" t="s">
        <v>137</v>
      </c>
      <c r="B207" s="27" t="s">
        <v>133</v>
      </c>
      <c r="C207" s="27" t="s">
        <v>68</v>
      </c>
      <c r="D207" s="27" t="s">
        <v>135</v>
      </c>
      <c r="E207" s="32" t="s">
        <v>255</v>
      </c>
      <c r="F207" s="32" t="s">
        <v>8</v>
      </c>
      <c r="G207" s="32"/>
      <c r="H207" s="32"/>
      <c r="I207" s="29"/>
      <c r="J207" s="30">
        <f t="shared" si="82"/>
        <v>7255.1</v>
      </c>
      <c r="K207" s="30">
        <f t="shared" si="82"/>
        <v>5773.8</v>
      </c>
      <c r="L207" s="30">
        <f t="shared" si="82"/>
        <v>6366.5</v>
      </c>
    </row>
    <row r="208" spans="1:12" ht="82.5" customHeight="1">
      <c r="A208" s="172" t="s">
        <v>138</v>
      </c>
      <c r="B208" s="27" t="s">
        <v>133</v>
      </c>
      <c r="C208" s="27" t="s">
        <v>68</v>
      </c>
      <c r="D208" s="27" t="s">
        <v>135</v>
      </c>
      <c r="E208" s="32" t="s">
        <v>255</v>
      </c>
      <c r="F208" s="32" t="s">
        <v>8</v>
      </c>
      <c r="G208" s="32" t="s">
        <v>68</v>
      </c>
      <c r="H208" s="32"/>
      <c r="I208" s="29"/>
      <c r="J208" s="30">
        <f>J209+J212</f>
        <v>7255.1</v>
      </c>
      <c r="K208" s="30">
        <f t="shared" ref="K208:L208" si="83">K209+K212</f>
        <v>5773.8</v>
      </c>
      <c r="L208" s="30">
        <f t="shared" si="83"/>
        <v>6366.5</v>
      </c>
    </row>
    <row r="209" spans="1:12" ht="38.25">
      <c r="A209" s="172" t="s">
        <v>139</v>
      </c>
      <c r="B209" s="27" t="s">
        <v>133</v>
      </c>
      <c r="C209" s="27" t="s">
        <v>68</v>
      </c>
      <c r="D209" s="27" t="s">
        <v>135</v>
      </c>
      <c r="E209" s="32" t="s">
        <v>255</v>
      </c>
      <c r="F209" s="32" t="s">
        <v>8</v>
      </c>
      <c r="G209" s="32" t="s">
        <v>68</v>
      </c>
      <c r="H209" s="32" t="s">
        <v>234</v>
      </c>
      <c r="I209" s="29"/>
      <c r="J209" s="30">
        <f t="shared" si="82"/>
        <v>6744.1</v>
      </c>
      <c r="K209" s="30">
        <f t="shared" si="82"/>
        <v>5449.2</v>
      </c>
      <c r="L209" s="30">
        <f t="shared" si="82"/>
        <v>5899.2</v>
      </c>
    </row>
    <row r="210" spans="1:12" ht="89.25">
      <c r="A210" s="172" t="s">
        <v>73</v>
      </c>
      <c r="B210" s="27" t="s">
        <v>133</v>
      </c>
      <c r="C210" s="27" t="s">
        <v>68</v>
      </c>
      <c r="D210" s="27" t="s">
        <v>135</v>
      </c>
      <c r="E210" s="32" t="s">
        <v>255</v>
      </c>
      <c r="F210" s="32" t="s">
        <v>8</v>
      </c>
      <c r="G210" s="32" t="s">
        <v>68</v>
      </c>
      <c r="H210" s="32" t="s">
        <v>234</v>
      </c>
      <c r="I210" s="29" t="s">
        <v>210</v>
      </c>
      <c r="J210" s="30">
        <f t="shared" si="82"/>
        <v>6744.1</v>
      </c>
      <c r="K210" s="30">
        <f t="shared" si="82"/>
        <v>5449.2</v>
      </c>
      <c r="L210" s="30">
        <f t="shared" si="82"/>
        <v>5899.2</v>
      </c>
    </row>
    <row r="211" spans="1:12" ht="38.25">
      <c r="A211" s="172" t="s">
        <v>74</v>
      </c>
      <c r="B211" s="27" t="s">
        <v>133</v>
      </c>
      <c r="C211" s="27" t="s">
        <v>68</v>
      </c>
      <c r="D211" s="27" t="s">
        <v>135</v>
      </c>
      <c r="E211" s="32" t="s">
        <v>255</v>
      </c>
      <c r="F211" s="32" t="s">
        <v>8</v>
      </c>
      <c r="G211" s="32" t="s">
        <v>68</v>
      </c>
      <c r="H211" s="32" t="s">
        <v>234</v>
      </c>
      <c r="I211" s="29" t="s">
        <v>211</v>
      </c>
      <c r="J211" s="30">
        <v>6744.1</v>
      </c>
      <c r="K211" s="30">
        <v>5449.2</v>
      </c>
      <c r="L211" s="30">
        <v>5899.2</v>
      </c>
    </row>
    <row r="212" spans="1:12" ht="35.25" customHeight="1">
      <c r="A212" s="172" t="s">
        <v>517</v>
      </c>
      <c r="B212" s="27" t="s">
        <v>133</v>
      </c>
      <c r="C212" s="27" t="s">
        <v>68</v>
      </c>
      <c r="D212" s="27" t="s">
        <v>135</v>
      </c>
      <c r="E212" s="32" t="s">
        <v>255</v>
      </c>
      <c r="F212" s="32" t="s">
        <v>8</v>
      </c>
      <c r="G212" s="32" t="s">
        <v>68</v>
      </c>
      <c r="H212" s="32" t="s">
        <v>235</v>
      </c>
      <c r="I212" s="29"/>
      <c r="J212" s="30">
        <f>J215+J213</f>
        <v>511</v>
      </c>
      <c r="K212" s="30">
        <f t="shared" ref="K212:L212" si="84">K215+K213</f>
        <v>324.60000000000002</v>
      </c>
      <c r="L212" s="30">
        <f t="shared" si="84"/>
        <v>467.3</v>
      </c>
    </row>
    <row r="213" spans="1:12" ht="35.25" customHeight="1">
      <c r="A213" s="172" t="s">
        <v>73</v>
      </c>
      <c r="B213" s="27" t="s">
        <v>133</v>
      </c>
      <c r="C213" s="27" t="s">
        <v>68</v>
      </c>
      <c r="D213" s="27" t="s">
        <v>135</v>
      </c>
      <c r="E213" s="32" t="s">
        <v>255</v>
      </c>
      <c r="F213" s="32" t="s">
        <v>8</v>
      </c>
      <c r="G213" s="32" t="s">
        <v>68</v>
      </c>
      <c r="H213" s="32" t="s">
        <v>235</v>
      </c>
      <c r="I213" s="29" t="s">
        <v>210</v>
      </c>
      <c r="J213" s="30">
        <f t="shared" ref="J213:L213" si="85">J214</f>
        <v>1.5</v>
      </c>
      <c r="K213" s="30">
        <f t="shared" si="85"/>
        <v>0</v>
      </c>
      <c r="L213" s="30">
        <f t="shared" si="85"/>
        <v>0</v>
      </c>
    </row>
    <row r="214" spans="1:12" ht="35.25" customHeight="1">
      <c r="A214" s="172" t="s">
        <v>74</v>
      </c>
      <c r="B214" s="27" t="s">
        <v>133</v>
      </c>
      <c r="C214" s="27" t="s">
        <v>68</v>
      </c>
      <c r="D214" s="27" t="s">
        <v>135</v>
      </c>
      <c r="E214" s="32" t="s">
        <v>255</v>
      </c>
      <c r="F214" s="32" t="s">
        <v>8</v>
      </c>
      <c r="G214" s="32" t="s">
        <v>68</v>
      </c>
      <c r="H214" s="32" t="s">
        <v>235</v>
      </c>
      <c r="I214" s="29" t="s">
        <v>211</v>
      </c>
      <c r="J214" s="30">
        <v>1.5</v>
      </c>
      <c r="K214" s="30">
        <v>0</v>
      </c>
      <c r="L214" s="30">
        <v>0</v>
      </c>
    </row>
    <row r="215" spans="1:12" ht="48.75" customHeight="1">
      <c r="A215" s="172" t="s">
        <v>79</v>
      </c>
      <c r="B215" s="27" t="s">
        <v>133</v>
      </c>
      <c r="C215" s="27" t="s">
        <v>68</v>
      </c>
      <c r="D215" s="27" t="s">
        <v>135</v>
      </c>
      <c r="E215" s="32" t="s">
        <v>255</v>
      </c>
      <c r="F215" s="32" t="s">
        <v>8</v>
      </c>
      <c r="G215" s="32" t="s">
        <v>68</v>
      </c>
      <c r="H215" s="32" t="s">
        <v>235</v>
      </c>
      <c r="I215" s="29" t="s">
        <v>212</v>
      </c>
      <c r="J215" s="30">
        <f t="shared" ref="J215:L215" si="86">J216</f>
        <v>509.5</v>
      </c>
      <c r="K215" s="30">
        <f t="shared" si="86"/>
        <v>324.60000000000002</v>
      </c>
      <c r="L215" s="30">
        <f t="shared" si="86"/>
        <v>467.3</v>
      </c>
    </row>
    <row r="216" spans="1:12" ht="38.25">
      <c r="A216" s="172" t="s">
        <v>80</v>
      </c>
      <c r="B216" s="27" t="s">
        <v>133</v>
      </c>
      <c r="C216" s="27" t="s">
        <v>68</v>
      </c>
      <c r="D216" s="27" t="s">
        <v>135</v>
      </c>
      <c r="E216" s="32" t="s">
        <v>255</v>
      </c>
      <c r="F216" s="32" t="s">
        <v>8</v>
      </c>
      <c r="G216" s="32" t="s">
        <v>68</v>
      </c>
      <c r="H216" s="32" t="s">
        <v>235</v>
      </c>
      <c r="I216" s="29" t="s">
        <v>213</v>
      </c>
      <c r="J216" s="30">
        <v>509.5</v>
      </c>
      <c r="K216" s="30">
        <v>324.60000000000002</v>
      </c>
      <c r="L216" s="30">
        <v>467.3</v>
      </c>
    </row>
    <row r="217" spans="1:12">
      <c r="A217" s="172" t="s">
        <v>100</v>
      </c>
      <c r="B217" s="27" t="s">
        <v>133</v>
      </c>
      <c r="C217" s="27" t="s">
        <v>75</v>
      </c>
      <c r="D217" s="27"/>
      <c r="E217" s="32"/>
      <c r="F217" s="32"/>
      <c r="G217" s="32"/>
      <c r="H217" s="32"/>
      <c r="I217" s="43"/>
      <c r="J217" s="30">
        <f>J218</f>
        <v>9500</v>
      </c>
      <c r="K217" s="30">
        <f>K218</f>
        <v>10070</v>
      </c>
      <c r="L217" s="30">
        <f>L218</f>
        <v>10473</v>
      </c>
    </row>
    <row r="218" spans="1:12" ht="25.5">
      <c r="A218" s="172" t="s">
        <v>106</v>
      </c>
      <c r="B218" s="27" t="s">
        <v>133</v>
      </c>
      <c r="C218" s="27" t="s">
        <v>75</v>
      </c>
      <c r="D218" s="27" t="s">
        <v>107</v>
      </c>
      <c r="E218" s="32"/>
      <c r="F218" s="32"/>
      <c r="G218" s="32"/>
      <c r="H218" s="32"/>
      <c r="I218" s="29"/>
      <c r="J218" s="30">
        <f t="shared" ref="J218:K218" si="87">J220</f>
        <v>9500</v>
      </c>
      <c r="K218" s="30">
        <f t="shared" si="87"/>
        <v>10070</v>
      </c>
      <c r="L218" s="30">
        <f t="shared" ref="L218" si="88">L220</f>
        <v>10473</v>
      </c>
    </row>
    <row r="219" spans="1:12" ht="63.75">
      <c r="A219" s="308" t="s">
        <v>522</v>
      </c>
      <c r="B219" s="27" t="s">
        <v>133</v>
      </c>
      <c r="C219" s="27" t="s">
        <v>75</v>
      </c>
      <c r="D219" s="27" t="s">
        <v>107</v>
      </c>
      <c r="E219" s="32" t="s">
        <v>96</v>
      </c>
      <c r="F219" s="32" t="s">
        <v>243</v>
      </c>
      <c r="G219" s="32"/>
      <c r="H219" s="32"/>
      <c r="I219" s="29"/>
      <c r="J219" s="30">
        <f>J220</f>
        <v>9500</v>
      </c>
      <c r="K219" s="30">
        <f>K220</f>
        <v>10070</v>
      </c>
      <c r="L219" s="30">
        <f>L220</f>
        <v>10473</v>
      </c>
    </row>
    <row r="220" spans="1:12" ht="51">
      <c r="A220" s="177" t="s">
        <v>110</v>
      </c>
      <c r="B220" s="27" t="s">
        <v>133</v>
      </c>
      <c r="C220" s="27" t="s">
        <v>75</v>
      </c>
      <c r="D220" s="27" t="s">
        <v>107</v>
      </c>
      <c r="E220" s="32" t="s">
        <v>96</v>
      </c>
      <c r="F220" s="32" t="s">
        <v>243</v>
      </c>
      <c r="G220" s="32" t="s">
        <v>98</v>
      </c>
      <c r="H220" s="32"/>
      <c r="I220" s="29"/>
      <c r="J220" s="30">
        <f t="shared" ref="J220:L221" si="89">J221</f>
        <v>9500</v>
      </c>
      <c r="K220" s="30">
        <f t="shared" si="89"/>
        <v>10070</v>
      </c>
      <c r="L220" s="30">
        <f t="shared" si="89"/>
        <v>10473</v>
      </c>
    </row>
    <row r="221" spans="1:12" ht="279" customHeight="1">
      <c r="A221" s="177" t="s">
        <v>477</v>
      </c>
      <c r="B221" s="27" t="s">
        <v>133</v>
      </c>
      <c r="C221" s="27" t="s">
        <v>75</v>
      </c>
      <c r="D221" s="27" t="s">
        <v>107</v>
      </c>
      <c r="E221" s="32" t="s">
        <v>96</v>
      </c>
      <c r="F221" s="32" t="s">
        <v>243</v>
      </c>
      <c r="G221" s="32" t="s">
        <v>98</v>
      </c>
      <c r="H221" s="32" t="s">
        <v>525</v>
      </c>
      <c r="I221" s="29"/>
      <c r="J221" s="30">
        <f t="shared" si="89"/>
        <v>9500</v>
      </c>
      <c r="K221" s="30">
        <f t="shared" si="89"/>
        <v>10070</v>
      </c>
      <c r="L221" s="30">
        <f t="shared" si="89"/>
        <v>10473</v>
      </c>
    </row>
    <row r="222" spans="1:12">
      <c r="A222" s="172" t="s">
        <v>141</v>
      </c>
      <c r="B222" s="27" t="s">
        <v>133</v>
      </c>
      <c r="C222" s="27" t="s">
        <v>75</v>
      </c>
      <c r="D222" s="27" t="s">
        <v>107</v>
      </c>
      <c r="E222" s="32" t="s">
        <v>96</v>
      </c>
      <c r="F222" s="32" t="s">
        <v>243</v>
      </c>
      <c r="G222" s="32" t="s">
        <v>98</v>
      </c>
      <c r="H222" s="32" t="s">
        <v>525</v>
      </c>
      <c r="I222" s="29" t="s">
        <v>225</v>
      </c>
      <c r="J222" s="30">
        <f>J223</f>
        <v>9500</v>
      </c>
      <c r="K222" s="30">
        <f>K223</f>
        <v>10070</v>
      </c>
      <c r="L222" s="30">
        <f>L223</f>
        <v>10473</v>
      </c>
    </row>
    <row r="223" spans="1:12" ht="12.75" customHeight="1">
      <c r="A223" s="295" t="s">
        <v>65</v>
      </c>
      <c r="B223" s="296" t="s">
        <v>133</v>
      </c>
      <c r="C223" s="296" t="s">
        <v>75</v>
      </c>
      <c r="D223" s="296" t="s">
        <v>107</v>
      </c>
      <c r="E223" s="297" t="s">
        <v>96</v>
      </c>
      <c r="F223" s="297" t="s">
        <v>243</v>
      </c>
      <c r="G223" s="297" t="s">
        <v>98</v>
      </c>
      <c r="H223" s="297" t="s">
        <v>525</v>
      </c>
      <c r="I223" s="298" t="s">
        <v>226</v>
      </c>
      <c r="J223" s="294">
        <v>9500</v>
      </c>
      <c r="K223" s="294">
        <v>10070</v>
      </c>
      <c r="L223" s="294">
        <v>10473</v>
      </c>
    </row>
    <row r="224" spans="1:12" ht="25.5">
      <c r="A224" s="184" t="s">
        <v>144</v>
      </c>
      <c r="B224" s="27" t="s">
        <v>133</v>
      </c>
      <c r="C224" s="27" t="s">
        <v>96</v>
      </c>
      <c r="D224" s="27"/>
      <c r="E224" s="32"/>
      <c r="F224" s="32"/>
      <c r="G224" s="32"/>
      <c r="H224" s="32"/>
      <c r="I224" s="29"/>
      <c r="J224" s="30">
        <f>J225</f>
        <v>42.4</v>
      </c>
      <c r="K224" s="30">
        <f>K225</f>
        <v>41.1</v>
      </c>
      <c r="L224" s="30">
        <f>L225</f>
        <v>39.299999999999997</v>
      </c>
    </row>
    <row r="225" spans="1:12" ht="25.5">
      <c r="A225" s="184" t="s">
        <v>289</v>
      </c>
      <c r="B225" s="27" t="s">
        <v>133</v>
      </c>
      <c r="C225" s="27" t="s">
        <v>96</v>
      </c>
      <c r="D225" s="27" t="s">
        <v>68</v>
      </c>
      <c r="E225" s="32"/>
      <c r="F225" s="32"/>
      <c r="G225" s="32"/>
      <c r="H225" s="32"/>
      <c r="I225" s="29"/>
      <c r="J225" s="30">
        <f>J230</f>
        <v>42.4</v>
      </c>
      <c r="K225" s="30">
        <f>K230</f>
        <v>41.1</v>
      </c>
      <c r="L225" s="30">
        <f>L230</f>
        <v>39.299999999999997</v>
      </c>
    </row>
    <row r="226" spans="1:12" ht="76.5">
      <c r="A226" s="172" t="s">
        <v>145</v>
      </c>
      <c r="B226" s="27" t="s">
        <v>133</v>
      </c>
      <c r="C226" s="27" t="s">
        <v>96</v>
      </c>
      <c r="D226" s="27" t="s">
        <v>68</v>
      </c>
      <c r="E226" s="32" t="s">
        <v>255</v>
      </c>
      <c r="F226" s="32" t="s">
        <v>243</v>
      </c>
      <c r="G226" s="32"/>
      <c r="H226" s="32"/>
      <c r="I226" s="29"/>
      <c r="J226" s="30">
        <f>J227</f>
        <v>42.4</v>
      </c>
      <c r="K226" s="30">
        <f>K227</f>
        <v>41.1</v>
      </c>
      <c r="L226" s="30">
        <f>L227</f>
        <v>39.299999999999997</v>
      </c>
    </row>
    <row r="227" spans="1:12" ht="51">
      <c r="A227" s="185" t="s">
        <v>146</v>
      </c>
      <c r="B227" s="27" t="s">
        <v>133</v>
      </c>
      <c r="C227" s="27" t="s">
        <v>96</v>
      </c>
      <c r="D227" s="27" t="s">
        <v>68</v>
      </c>
      <c r="E227" s="32" t="s">
        <v>255</v>
      </c>
      <c r="F227" s="32" t="s">
        <v>9</v>
      </c>
      <c r="G227" s="32"/>
      <c r="H227" s="32"/>
      <c r="I227" s="29"/>
      <c r="J227" s="30">
        <f>J230</f>
        <v>42.4</v>
      </c>
      <c r="K227" s="30">
        <f>K230</f>
        <v>41.1</v>
      </c>
      <c r="L227" s="30">
        <f>L230</f>
        <v>39.299999999999997</v>
      </c>
    </row>
    <row r="228" spans="1:12" ht="63.75">
      <c r="A228" s="172" t="s">
        <v>147</v>
      </c>
      <c r="B228" s="27" t="s">
        <v>133</v>
      </c>
      <c r="C228" s="27" t="s">
        <v>96</v>
      </c>
      <c r="D228" s="27" t="s">
        <v>68</v>
      </c>
      <c r="E228" s="32" t="s">
        <v>255</v>
      </c>
      <c r="F228" s="32" t="s">
        <v>9</v>
      </c>
      <c r="G228" s="32" t="s">
        <v>70</v>
      </c>
      <c r="H228" s="32"/>
      <c r="I228" s="29"/>
      <c r="J228" s="30">
        <f t="shared" ref="J228:L230" si="90">J229</f>
        <v>42.4</v>
      </c>
      <c r="K228" s="30">
        <f t="shared" si="90"/>
        <v>41.1</v>
      </c>
      <c r="L228" s="30">
        <f t="shared" si="90"/>
        <v>39.299999999999997</v>
      </c>
    </row>
    <row r="229" spans="1:12" ht="25.5">
      <c r="A229" s="177" t="s">
        <v>148</v>
      </c>
      <c r="B229" s="27" t="s">
        <v>133</v>
      </c>
      <c r="C229" s="27" t="s">
        <v>96</v>
      </c>
      <c r="D229" s="27" t="s">
        <v>68</v>
      </c>
      <c r="E229" s="32" t="s">
        <v>255</v>
      </c>
      <c r="F229" s="32" t="s">
        <v>9</v>
      </c>
      <c r="G229" s="32" t="s">
        <v>70</v>
      </c>
      <c r="H229" s="32" t="s">
        <v>256</v>
      </c>
      <c r="I229" s="29"/>
      <c r="J229" s="30">
        <f t="shared" si="90"/>
        <v>42.4</v>
      </c>
      <c r="K229" s="30">
        <f t="shared" si="90"/>
        <v>41.1</v>
      </c>
      <c r="L229" s="30">
        <f t="shared" si="90"/>
        <v>39.299999999999997</v>
      </c>
    </row>
    <row r="230" spans="1:12" ht="25.5">
      <c r="A230" s="177" t="s">
        <v>144</v>
      </c>
      <c r="B230" s="27" t="s">
        <v>133</v>
      </c>
      <c r="C230" s="27" t="s">
        <v>96</v>
      </c>
      <c r="D230" s="27" t="s">
        <v>68</v>
      </c>
      <c r="E230" s="32" t="s">
        <v>255</v>
      </c>
      <c r="F230" s="32" t="s">
        <v>9</v>
      </c>
      <c r="G230" s="32" t="s">
        <v>70</v>
      </c>
      <c r="H230" s="32" t="s">
        <v>256</v>
      </c>
      <c r="I230" s="29" t="s">
        <v>227</v>
      </c>
      <c r="J230" s="30">
        <f t="shared" si="90"/>
        <v>42.4</v>
      </c>
      <c r="K230" s="30">
        <f t="shared" si="90"/>
        <v>41.1</v>
      </c>
      <c r="L230" s="30">
        <f t="shared" si="90"/>
        <v>39.299999999999997</v>
      </c>
    </row>
    <row r="231" spans="1:12" ht="25.5">
      <c r="A231" s="278" t="s">
        <v>149</v>
      </c>
      <c r="B231" s="27" t="s">
        <v>133</v>
      </c>
      <c r="C231" s="27" t="s">
        <v>96</v>
      </c>
      <c r="D231" s="27" t="s">
        <v>68</v>
      </c>
      <c r="E231" s="32" t="s">
        <v>255</v>
      </c>
      <c r="F231" s="32" t="s">
        <v>9</v>
      </c>
      <c r="G231" s="32" t="s">
        <v>70</v>
      </c>
      <c r="H231" s="32" t="s">
        <v>256</v>
      </c>
      <c r="I231" s="29" t="s">
        <v>228</v>
      </c>
      <c r="J231" s="30">
        <v>42.4</v>
      </c>
      <c r="K231" s="30">
        <v>41.1</v>
      </c>
      <c r="L231" s="30">
        <v>39.299999999999997</v>
      </c>
    </row>
    <row r="232" spans="1:12" ht="38.25">
      <c r="A232" s="177" t="s">
        <v>150</v>
      </c>
      <c r="B232" s="44">
        <v>901</v>
      </c>
      <c r="C232" s="44">
        <v>14</v>
      </c>
      <c r="D232" s="44"/>
      <c r="E232" s="32"/>
      <c r="F232" s="32"/>
      <c r="G232" s="32"/>
      <c r="H232" s="32"/>
      <c r="I232" s="29"/>
      <c r="J232" s="30">
        <f>J233+J240</f>
        <v>618.4</v>
      </c>
      <c r="K232" s="30">
        <f t="shared" ref="K232:L232" si="91">K233+K240</f>
        <v>29.4</v>
      </c>
      <c r="L232" s="30">
        <f t="shared" si="91"/>
        <v>31.6</v>
      </c>
    </row>
    <row r="233" spans="1:12" ht="63.75">
      <c r="A233" s="177" t="s">
        <v>288</v>
      </c>
      <c r="B233" s="44">
        <v>901</v>
      </c>
      <c r="C233" s="44">
        <v>14</v>
      </c>
      <c r="D233" s="27" t="s">
        <v>68</v>
      </c>
      <c r="E233" s="32"/>
      <c r="F233" s="32"/>
      <c r="G233" s="32"/>
      <c r="H233" s="32"/>
      <c r="I233" s="29"/>
      <c r="J233" s="30">
        <f t="shared" ref="J233:L233" si="92">J234</f>
        <v>20.6</v>
      </c>
      <c r="K233" s="30">
        <f t="shared" si="92"/>
        <v>29.4</v>
      </c>
      <c r="L233" s="30">
        <f t="shared" si="92"/>
        <v>31.6</v>
      </c>
    </row>
    <row r="234" spans="1:12" ht="76.5">
      <c r="A234" s="186" t="s">
        <v>145</v>
      </c>
      <c r="B234" s="44">
        <v>901</v>
      </c>
      <c r="C234" s="44" t="s">
        <v>151</v>
      </c>
      <c r="D234" s="44" t="s">
        <v>68</v>
      </c>
      <c r="E234" s="32" t="s">
        <v>255</v>
      </c>
      <c r="F234" s="32" t="s">
        <v>243</v>
      </c>
      <c r="G234" s="32"/>
      <c r="H234" s="32"/>
      <c r="I234" s="29"/>
      <c r="J234" s="30">
        <f t="shared" ref="J234:L236" si="93">J235</f>
        <v>20.6</v>
      </c>
      <c r="K234" s="30">
        <f t="shared" si="93"/>
        <v>29.4</v>
      </c>
      <c r="L234" s="30">
        <f t="shared" si="93"/>
        <v>31.6</v>
      </c>
    </row>
    <row r="235" spans="1:12" ht="38.25">
      <c r="A235" s="186" t="s">
        <v>152</v>
      </c>
      <c r="B235" s="44">
        <v>901</v>
      </c>
      <c r="C235" s="44" t="s">
        <v>151</v>
      </c>
      <c r="D235" s="44" t="s">
        <v>68</v>
      </c>
      <c r="E235" s="32" t="s">
        <v>255</v>
      </c>
      <c r="F235" s="32" t="s">
        <v>10</v>
      </c>
      <c r="G235" s="32"/>
      <c r="H235" s="32"/>
      <c r="I235" s="29"/>
      <c r="J235" s="30">
        <f t="shared" si="93"/>
        <v>20.6</v>
      </c>
      <c r="K235" s="30">
        <f t="shared" si="93"/>
        <v>29.4</v>
      </c>
      <c r="L235" s="30">
        <f t="shared" si="93"/>
        <v>31.6</v>
      </c>
    </row>
    <row r="236" spans="1:12" ht="63.75">
      <c r="A236" s="187" t="s">
        <v>153</v>
      </c>
      <c r="B236" s="44">
        <v>901</v>
      </c>
      <c r="C236" s="44" t="s">
        <v>151</v>
      </c>
      <c r="D236" s="44" t="s">
        <v>68</v>
      </c>
      <c r="E236" s="32" t="s">
        <v>255</v>
      </c>
      <c r="F236" s="32" t="s">
        <v>10</v>
      </c>
      <c r="G236" s="32" t="s">
        <v>68</v>
      </c>
      <c r="H236" s="32"/>
      <c r="I236" s="29"/>
      <c r="J236" s="30">
        <f t="shared" si="93"/>
        <v>20.6</v>
      </c>
      <c r="K236" s="30">
        <f t="shared" si="93"/>
        <v>29.4</v>
      </c>
      <c r="L236" s="30">
        <f t="shared" si="93"/>
        <v>31.6</v>
      </c>
    </row>
    <row r="237" spans="1:12" ht="38.25">
      <c r="A237" s="177" t="s">
        <v>154</v>
      </c>
      <c r="B237" s="44">
        <v>901</v>
      </c>
      <c r="C237" s="44" t="s">
        <v>151</v>
      </c>
      <c r="D237" s="44" t="s">
        <v>68</v>
      </c>
      <c r="E237" s="32" t="s">
        <v>255</v>
      </c>
      <c r="F237" s="32" t="s">
        <v>10</v>
      </c>
      <c r="G237" s="32" t="s">
        <v>68</v>
      </c>
      <c r="H237" s="32" t="s">
        <v>257</v>
      </c>
      <c r="I237" s="29"/>
      <c r="J237" s="30">
        <f>J239</f>
        <v>20.6</v>
      </c>
      <c r="K237" s="30">
        <f>K239</f>
        <v>29.4</v>
      </c>
      <c r="L237" s="30">
        <f>L239</f>
        <v>31.6</v>
      </c>
    </row>
    <row r="238" spans="1:12">
      <c r="A238" s="187" t="s">
        <v>141</v>
      </c>
      <c r="B238" s="44">
        <v>901</v>
      </c>
      <c r="C238" s="44">
        <v>14</v>
      </c>
      <c r="D238" s="27" t="s">
        <v>68</v>
      </c>
      <c r="E238" s="32" t="s">
        <v>255</v>
      </c>
      <c r="F238" s="32" t="s">
        <v>10</v>
      </c>
      <c r="G238" s="32" t="s">
        <v>68</v>
      </c>
      <c r="H238" s="32" t="s">
        <v>257</v>
      </c>
      <c r="I238" s="29" t="s">
        <v>225</v>
      </c>
      <c r="J238" s="30">
        <f t="shared" ref="J238:L238" si="94">J239</f>
        <v>20.6</v>
      </c>
      <c r="K238" s="30">
        <f t="shared" si="94"/>
        <v>29.4</v>
      </c>
      <c r="L238" s="30">
        <f t="shared" si="94"/>
        <v>31.6</v>
      </c>
    </row>
    <row r="239" spans="1:12">
      <c r="A239" s="177" t="s">
        <v>155</v>
      </c>
      <c r="B239" s="44">
        <v>901</v>
      </c>
      <c r="C239" s="44">
        <v>14</v>
      </c>
      <c r="D239" s="27" t="s">
        <v>68</v>
      </c>
      <c r="E239" s="32" t="s">
        <v>255</v>
      </c>
      <c r="F239" s="32" t="s">
        <v>10</v>
      </c>
      <c r="G239" s="32" t="s">
        <v>68</v>
      </c>
      <c r="H239" s="32" t="s">
        <v>257</v>
      </c>
      <c r="I239" s="29" t="s">
        <v>229</v>
      </c>
      <c r="J239" s="30">
        <v>20.6</v>
      </c>
      <c r="K239" s="30">
        <v>29.4</v>
      </c>
      <c r="L239" s="30">
        <v>31.6</v>
      </c>
    </row>
    <row r="240" spans="1:12" ht="25.5">
      <c r="A240" s="179" t="s">
        <v>528</v>
      </c>
      <c r="B240" s="44">
        <v>901</v>
      </c>
      <c r="C240" s="44">
        <v>14</v>
      </c>
      <c r="D240" s="27" t="s">
        <v>98</v>
      </c>
      <c r="E240" s="32"/>
      <c r="F240" s="32"/>
      <c r="G240" s="32"/>
      <c r="H240" s="32"/>
      <c r="I240" s="29"/>
      <c r="J240" s="30">
        <f t="shared" ref="J240:J245" si="95">J241</f>
        <v>597.79999999999995</v>
      </c>
      <c r="K240" s="30">
        <f t="shared" ref="K240:L245" si="96">K241</f>
        <v>0</v>
      </c>
      <c r="L240" s="30">
        <f t="shared" si="96"/>
        <v>0</v>
      </c>
    </row>
    <row r="241" spans="1:12" ht="76.5">
      <c r="A241" s="172" t="s">
        <v>145</v>
      </c>
      <c r="B241" s="44">
        <v>901</v>
      </c>
      <c r="C241" s="44" t="s">
        <v>151</v>
      </c>
      <c r="D241" s="27" t="s">
        <v>98</v>
      </c>
      <c r="E241" s="32" t="s">
        <v>255</v>
      </c>
      <c r="F241" s="32" t="s">
        <v>243</v>
      </c>
      <c r="G241" s="32"/>
      <c r="H241" s="32"/>
      <c r="I241" s="29"/>
      <c r="J241" s="30">
        <f t="shared" si="95"/>
        <v>597.79999999999995</v>
      </c>
      <c r="K241" s="30">
        <f t="shared" si="96"/>
        <v>0</v>
      </c>
      <c r="L241" s="30">
        <f t="shared" si="96"/>
        <v>0</v>
      </c>
    </row>
    <row r="242" spans="1:12" ht="38.25">
      <c r="A242" s="172" t="s">
        <v>152</v>
      </c>
      <c r="B242" s="44">
        <v>901</v>
      </c>
      <c r="C242" s="44" t="s">
        <v>151</v>
      </c>
      <c r="D242" s="27" t="s">
        <v>98</v>
      </c>
      <c r="E242" s="32" t="s">
        <v>255</v>
      </c>
      <c r="F242" s="32" t="s">
        <v>10</v>
      </c>
      <c r="G242" s="32"/>
      <c r="H242" s="32"/>
      <c r="I242" s="29"/>
      <c r="J242" s="30">
        <f t="shared" si="95"/>
        <v>597.79999999999995</v>
      </c>
      <c r="K242" s="30">
        <f t="shared" si="96"/>
        <v>0</v>
      </c>
      <c r="L242" s="30">
        <f t="shared" si="96"/>
        <v>0</v>
      </c>
    </row>
    <row r="243" spans="1:12" ht="78.75" customHeight="1">
      <c r="A243" s="172" t="s">
        <v>534</v>
      </c>
      <c r="B243" s="44">
        <v>901</v>
      </c>
      <c r="C243" s="44" t="s">
        <v>151</v>
      </c>
      <c r="D243" s="27" t="s">
        <v>98</v>
      </c>
      <c r="E243" s="32" t="s">
        <v>255</v>
      </c>
      <c r="F243" s="32" t="s">
        <v>10</v>
      </c>
      <c r="G243" s="32" t="s">
        <v>70</v>
      </c>
      <c r="H243" s="32"/>
      <c r="I243" s="29"/>
      <c r="J243" s="30">
        <f t="shared" si="95"/>
        <v>597.79999999999995</v>
      </c>
      <c r="K243" s="30">
        <f t="shared" si="96"/>
        <v>0</v>
      </c>
      <c r="L243" s="30">
        <f t="shared" si="96"/>
        <v>0</v>
      </c>
    </row>
    <row r="244" spans="1:12" ht="76.5">
      <c r="A244" s="177" t="s">
        <v>533</v>
      </c>
      <c r="B244" s="44">
        <v>901</v>
      </c>
      <c r="C244" s="44" t="s">
        <v>151</v>
      </c>
      <c r="D244" s="27" t="s">
        <v>98</v>
      </c>
      <c r="E244" s="32" t="s">
        <v>255</v>
      </c>
      <c r="F244" s="32" t="s">
        <v>10</v>
      </c>
      <c r="G244" s="32" t="s">
        <v>70</v>
      </c>
      <c r="H244" s="32" t="s">
        <v>530</v>
      </c>
      <c r="I244" s="29"/>
      <c r="J244" s="30">
        <f t="shared" si="95"/>
        <v>597.79999999999995</v>
      </c>
      <c r="K244" s="30">
        <f t="shared" si="96"/>
        <v>0</v>
      </c>
      <c r="L244" s="30">
        <f t="shared" si="96"/>
        <v>0</v>
      </c>
    </row>
    <row r="245" spans="1:12">
      <c r="A245" s="181" t="s">
        <v>141</v>
      </c>
      <c r="B245" s="44">
        <v>901</v>
      </c>
      <c r="C245" s="44">
        <v>14</v>
      </c>
      <c r="D245" s="27" t="s">
        <v>98</v>
      </c>
      <c r="E245" s="32" t="s">
        <v>255</v>
      </c>
      <c r="F245" s="32" t="s">
        <v>10</v>
      </c>
      <c r="G245" s="32" t="s">
        <v>70</v>
      </c>
      <c r="H245" s="32" t="s">
        <v>530</v>
      </c>
      <c r="I245" s="29" t="s">
        <v>225</v>
      </c>
      <c r="J245" s="30">
        <f t="shared" si="95"/>
        <v>597.79999999999995</v>
      </c>
      <c r="K245" s="30">
        <f t="shared" si="96"/>
        <v>0</v>
      </c>
      <c r="L245" s="30">
        <f t="shared" si="96"/>
        <v>0</v>
      </c>
    </row>
    <row r="246" spans="1:12">
      <c r="A246" s="181" t="s">
        <v>531</v>
      </c>
      <c r="B246" s="44">
        <v>901</v>
      </c>
      <c r="C246" s="44">
        <v>14</v>
      </c>
      <c r="D246" s="27" t="s">
        <v>98</v>
      </c>
      <c r="E246" s="32" t="s">
        <v>255</v>
      </c>
      <c r="F246" s="32" t="s">
        <v>10</v>
      </c>
      <c r="G246" s="32" t="s">
        <v>70</v>
      </c>
      <c r="H246" s="32" t="s">
        <v>530</v>
      </c>
      <c r="I246" s="29" t="s">
        <v>532</v>
      </c>
      <c r="J246" s="30">
        <v>597.79999999999995</v>
      </c>
      <c r="K246" s="30">
        <v>0</v>
      </c>
      <c r="L246" s="30">
        <v>0</v>
      </c>
    </row>
    <row r="247" spans="1:12">
      <c r="A247" s="177" t="s">
        <v>156</v>
      </c>
      <c r="B247" s="27" t="s">
        <v>133</v>
      </c>
      <c r="C247" s="44">
        <v>99</v>
      </c>
      <c r="D247" s="44"/>
      <c r="E247" s="32"/>
      <c r="F247" s="32"/>
      <c r="G247" s="32"/>
      <c r="H247" s="32"/>
      <c r="I247" s="27"/>
      <c r="J247" s="30">
        <f t="shared" ref="J247:L252" si="97">J248</f>
        <v>0</v>
      </c>
      <c r="K247" s="30">
        <f t="shared" si="97"/>
        <v>4686.7</v>
      </c>
      <c r="L247" s="30">
        <f t="shared" si="97"/>
        <v>9808.2999999999993</v>
      </c>
    </row>
    <row r="248" spans="1:12">
      <c r="A248" s="177" t="s">
        <v>156</v>
      </c>
      <c r="B248" s="27" t="s">
        <v>133</v>
      </c>
      <c r="C248" s="44">
        <v>99</v>
      </c>
      <c r="D248" s="44">
        <v>99</v>
      </c>
      <c r="E248" s="32"/>
      <c r="F248" s="32"/>
      <c r="G248" s="32"/>
      <c r="H248" s="32"/>
      <c r="I248" s="27"/>
      <c r="J248" s="30">
        <f t="shared" si="97"/>
        <v>0</v>
      </c>
      <c r="K248" s="30">
        <f t="shared" si="97"/>
        <v>4686.7</v>
      </c>
      <c r="L248" s="30">
        <f t="shared" si="97"/>
        <v>9808.2999999999993</v>
      </c>
    </row>
    <row r="249" spans="1:12" ht="51">
      <c r="A249" s="172" t="s">
        <v>543</v>
      </c>
      <c r="B249" s="27" t="s">
        <v>133</v>
      </c>
      <c r="C249" s="44">
        <v>99</v>
      </c>
      <c r="D249" s="44">
        <v>99</v>
      </c>
      <c r="E249" s="32" t="s">
        <v>70</v>
      </c>
      <c r="F249" s="32" t="s">
        <v>243</v>
      </c>
      <c r="G249" s="32"/>
      <c r="H249" s="32"/>
      <c r="I249" s="27"/>
      <c r="J249" s="30">
        <f t="shared" ref="J249:L250" si="98">J250</f>
        <v>0</v>
      </c>
      <c r="K249" s="30">
        <f t="shared" si="98"/>
        <v>4686.7</v>
      </c>
      <c r="L249" s="30">
        <f t="shared" si="98"/>
        <v>9808.2999999999993</v>
      </c>
    </row>
    <row r="250" spans="1:12" ht="25.5">
      <c r="A250" s="177" t="s">
        <v>157</v>
      </c>
      <c r="B250" s="27" t="s">
        <v>133</v>
      </c>
      <c r="C250" s="44">
        <v>99</v>
      </c>
      <c r="D250" s="44">
        <v>99</v>
      </c>
      <c r="E250" s="32" t="s">
        <v>70</v>
      </c>
      <c r="F250" s="32" t="s">
        <v>243</v>
      </c>
      <c r="G250" s="32" t="s">
        <v>70</v>
      </c>
      <c r="H250" s="32"/>
      <c r="I250" s="27"/>
      <c r="J250" s="30">
        <f t="shared" si="98"/>
        <v>0</v>
      </c>
      <c r="K250" s="30">
        <f t="shared" si="98"/>
        <v>4686.7</v>
      </c>
      <c r="L250" s="30">
        <f t="shared" si="98"/>
        <v>9808.2999999999993</v>
      </c>
    </row>
    <row r="251" spans="1:12">
      <c r="A251" s="177" t="s">
        <v>156</v>
      </c>
      <c r="B251" s="27" t="s">
        <v>133</v>
      </c>
      <c r="C251" s="44">
        <v>99</v>
      </c>
      <c r="D251" s="44">
        <v>99</v>
      </c>
      <c r="E251" s="32" t="s">
        <v>70</v>
      </c>
      <c r="F251" s="32" t="s">
        <v>243</v>
      </c>
      <c r="G251" s="32" t="s">
        <v>70</v>
      </c>
      <c r="H251" s="32" t="s">
        <v>258</v>
      </c>
      <c r="I251" s="27"/>
      <c r="J251" s="30">
        <f t="shared" si="97"/>
        <v>0</v>
      </c>
      <c r="K251" s="30">
        <f t="shared" si="97"/>
        <v>4686.7</v>
      </c>
      <c r="L251" s="30">
        <f t="shared" si="97"/>
        <v>9808.2999999999993</v>
      </c>
    </row>
    <row r="252" spans="1:12">
      <c r="A252" s="177" t="s">
        <v>85</v>
      </c>
      <c r="B252" s="27" t="s">
        <v>133</v>
      </c>
      <c r="C252" s="44">
        <v>99</v>
      </c>
      <c r="D252" s="44">
        <v>99</v>
      </c>
      <c r="E252" s="32" t="s">
        <v>70</v>
      </c>
      <c r="F252" s="32" t="s">
        <v>243</v>
      </c>
      <c r="G252" s="32" t="s">
        <v>70</v>
      </c>
      <c r="H252" s="32" t="s">
        <v>258</v>
      </c>
      <c r="I252" s="27" t="s">
        <v>214</v>
      </c>
      <c r="J252" s="30">
        <f t="shared" si="97"/>
        <v>0</v>
      </c>
      <c r="K252" s="30">
        <f t="shared" si="97"/>
        <v>4686.7</v>
      </c>
      <c r="L252" s="30">
        <f t="shared" si="97"/>
        <v>9808.2999999999993</v>
      </c>
    </row>
    <row r="253" spans="1:12">
      <c r="A253" s="177" t="s">
        <v>93</v>
      </c>
      <c r="B253" s="27" t="s">
        <v>133</v>
      </c>
      <c r="C253" s="44">
        <v>99</v>
      </c>
      <c r="D253" s="44">
        <v>99</v>
      </c>
      <c r="E253" s="32" t="s">
        <v>70</v>
      </c>
      <c r="F253" s="32" t="s">
        <v>243</v>
      </c>
      <c r="G253" s="32" t="s">
        <v>70</v>
      </c>
      <c r="H253" s="32" t="s">
        <v>258</v>
      </c>
      <c r="I253" s="27" t="s">
        <v>216</v>
      </c>
      <c r="J253" s="30">
        <v>0</v>
      </c>
      <c r="K253" s="30">
        <v>4686.7</v>
      </c>
      <c r="L253" s="30">
        <v>9808.2999999999993</v>
      </c>
    </row>
    <row r="254" spans="1:12" ht="51">
      <c r="A254" s="172" t="s">
        <v>317</v>
      </c>
      <c r="B254" s="27" t="s">
        <v>158</v>
      </c>
      <c r="C254" s="27"/>
      <c r="D254" s="27"/>
      <c r="E254" s="32"/>
      <c r="F254" s="32"/>
      <c r="G254" s="32"/>
      <c r="H254" s="32"/>
      <c r="I254" s="29"/>
      <c r="J254" s="30">
        <f>J255+J307+J316+J383+J434+J410</f>
        <v>401996.9</v>
      </c>
      <c r="K254" s="30">
        <f>K255+K307+K316+K383+K434+K410</f>
        <v>359859.9</v>
      </c>
      <c r="L254" s="30">
        <f>L255+L307+L316+L383+L434+L410</f>
        <v>369225.49999999994</v>
      </c>
    </row>
    <row r="255" spans="1:12">
      <c r="A255" s="172" t="s">
        <v>67</v>
      </c>
      <c r="B255" s="27" t="s">
        <v>158</v>
      </c>
      <c r="C255" s="27" t="s">
        <v>68</v>
      </c>
      <c r="D255" s="27"/>
      <c r="E255" s="32"/>
      <c r="F255" s="32"/>
      <c r="G255" s="32"/>
      <c r="H255" s="32"/>
      <c r="I255" s="29"/>
      <c r="J255" s="30">
        <f>J256+J280</f>
        <v>29520</v>
      </c>
      <c r="K255" s="30">
        <f>K256+K280</f>
        <v>20116.7</v>
      </c>
      <c r="L255" s="30">
        <f>L256+L280</f>
        <v>23237.200000000001</v>
      </c>
    </row>
    <row r="256" spans="1:12" ht="93" customHeight="1">
      <c r="A256" s="172" t="s">
        <v>482</v>
      </c>
      <c r="B256" s="27" t="s">
        <v>158</v>
      </c>
      <c r="C256" s="27" t="s">
        <v>68</v>
      </c>
      <c r="D256" s="27" t="s">
        <v>75</v>
      </c>
      <c r="E256" s="32"/>
      <c r="F256" s="32"/>
      <c r="G256" s="32"/>
      <c r="H256" s="32"/>
      <c r="I256" s="29"/>
      <c r="J256" s="30">
        <f t="shared" ref="J256" si="99">J257+J262+J270</f>
        <v>5090.2</v>
      </c>
      <c r="K256" s="30">
        <f t="shared" ref="K256:L256" si="100">K257+K262+K270</f>
        <v>3832.7</v>
      </c>
      <c r="L256" s="30">
        <f t="shared" si="100"/>
        <v>4348.7</v>
      </c>
    </row>
    <row r="257" spans="1:12" ht="51">
      <c r="A257" s="172" t="s">
        <v>543</v>
      </c>
      <c r="B257" s="27" t="s">
        <v>158</v>
      </c>
      <c r="C257" s="27" t="s">
        <v>68</v>
      </c>
      <c r="D257" s="27" t="s">
        <v>75</v>
      </c>
      <c r="E257" s="32" t="s">
        <v>70</v>
      </c>
      <c r="F257" s="32" t="s">
        <v>243</v>
      </c>
      <c r="G257" s="32"/>
      <c r="H257" s="32"/>
      <c r="I257" s="29"/>
      <c r="J257" s="30">
        <f t="shared" ref="J257:L259" si="101">J258</f>
        <v>314.8</v>
      </c>
      <c r="K257" s="30">
        <f t="shared" si="101"/>
        <v>327.39999999999998</v>
      </c>
      <c r="L257" s="30">
        <f t="shared" si="101"/>
        <v>340.5</v>
      </c>
    </row>
    <row r="258" spans="1:12" ht="73.5" customHeight="1">
      <c r="A258" s="177" t="s">
        <v>159</v>
      </c>
      <c r="B258" s="27" t="s">
        <v>158</v>
      </c>
      <c r="C258" s="27" t="s">
        <v>68</v>
      </c>
      <c r="D258" s="27" t="s">
        <v>75</v>
      </c>
      <c r="E258" s="32" t="s">
        <v>70</v>
      </c>
      <c r="F258" s="32" t="s">
        <v>243</v>
      </c>
      <c r="G258" s="32" t="s">
        <v>105</v>
      </c>
      <c r="H258" s="32"/>
      <c r="I258" s="29"/>
      <c r="J258" s="30">
        <f t="shared" si="101"/>
        <v>314.8</v>
      </c>
      <c r="K258" s="30">
        <f t="shared" si="101"/>
        <v>327.39999999999998</v>
      </c>
      <c r="L258" s="30">
        <f t="shared" si="101"/>
        <v>340.5</v>
      </c>
    </row>
    <row r="259" spans="1:12" ht="96.75" customHeight="1">
      <c r="A259" s="175" t="s">
        <v>160</v>
      </c>
      <c r="B259" s="27" t="s">
        <v>158</v>
      </c>
      <c r="C259" s="27" t="s">
        <v>68</v>
      </c>
      <c r="D259" s="27" t="s">
        <v>75</v>
      </c>
      <c r="E259" s="32" t="s">
        <v>70</v>
      </c>
      <c r="F259" s="32" t="s">
        <v>243</v>
      </c>
      <c r="G259" s="32" t="s">
        <v>105</v>
      </c>
      <c r="H259" s="32" t="s">
        <v>259</v>
      </c>
      <c r="I259" s="29"/>
      <c r="J259" s="30">
        <f t="shared" si="101"/>
        <v>314.8</v>
      </c>
      <c r="K259" s="30">
        <f t="shared" si="101"/>
        <v>327.39999999999998</v>
      </c>
      <c r="L259" s="30">
        <f t="shared" si="101"/>
        <v>340.5</v>
      </c>
    </row>
    <row r="260" spans="1:12" ht="24.75" customHeight="1">
      <c r="A260" s="172" t="s">
        <v>73</v>
      </c>
      <c r="B260" s="27" t="s">
        <v>158</v>
      </c>
      <c r="C260" s="27" t="s">
        <v>68</v>
      </c>
      <c r="D260" s="27" t="s">
        <v>75</v>
      </c>
      <c r="E260" s="32" t="s">
        <v>70</v>
      </c>
      <c r="F260" s="32" t="s">
        <v>243</v>
      </c>
      <c r="G260" s="32" t="s">
        <v>105</v>
      </c>
      <c r="H260" s="32" t="s">
        <v>259</v>
      </c>
      <c r="I260" s="29" t="s">
        <v>210</v>
      </c>
      <c r="J260" s="30">
        <f>J261</f>
        <v>314.8</v>
      </c>
      <c r="K260" s="30">
        <f>K261</f>
        <v>327.39999999999998</v>
      </c>
      <c r="L260" s="30">
        <f>L261</f>
        <v>340.5</v>
      </c>
    </row>
    <row r="261" spans="1:12" ht="24.75" customHeight="1">
      <c r="A261" s="172" t="s">
        <v>74</v>
      </c>
      <c r="B261" s="27" t="s">
        <v>158</v>
      </c>
      <c r="C261" s="27" t="s">
        <v>68</v>
      </c>
      <c r="D261" s="27" t="s">
        <v>75</v>
      </c>
      <c r="E261" s="32" t="s">
        <v>70</v>
      </c>
      <c r="F261" s="32" t="s">
        <v>243</v>
      </c>
      <c r="G261" s="32" t="s">
        <v>105</v>
      </c>
      <c r="H261" s="32" t="s">
        <v>259</v>
      </c>
      <c r="I261" s="29" t="s">
        <v>211</v>
      </c>
      <c r="J261" s="30">
        <v>314.8</v>
      </c>
      <c r="K261" s="30">
        <v>327.39999999999998</v>
      </c>
      <c r="L261" s="30">
        <v>340.5</v>
      </c>
    </row>
    <row r="262" spans="1:12" ht="36">
      <c r="A262" s="183" t="s">
        <v>548</v>
      </c>
      <c r="B262" s="27" t="s">
        <v>158</v>
      </c>
      <c r="C262" s="42" t="s">
        <v>68</v>
      </c>
      <c r="D262" s="42" t="s">
        <v>75</v>
      </c>
      <c r="E262" s="32" t="s">
        <v>75</v>
      </c>
      <c r="F262" s="32" t="s">
        <v>243</v>
      </c>
      <c r="G262" s="32"/>
      <c r="H262" s="32"/>
      <c r="I262" s="29"/>
      <c r="J262" s="30">
        <f t="shared" ref="J262:L264" si="102">J263</f>
        <v>51.300000000000004</v>
      </c>
      <c r="K262" s="30">
        <f t="shared" si="102"/>
        <v>71.2</v>
      </c>
      <c r="L262" s="30">
        <f t="shared" si="102"/>
        <v>74.100000000000009</v>
      </c>
    </row>
    <row r="263" spans="1:12" ht="54.75" customHeight="1">
      <c r="A263" s="181" t="s">
        <v>551</v>
      </c>
      <c r="B263" s="27" t="s">
        <v>158</v>
      </c>
      <c r="C263" s="42" t="s">
        <v>68</v>
      </c>
      <c r="D263" s="42" t="s">
        <v>75</v>
      </c>
      <c r="E263" s="32" t="s">
        <v>75</v>
      </c>
      <c r="F263" s="32" t="s">
        <v>9</v>
      </c>
      <c r="G263" s="32"/>
      <c r="H263" s="32"/>
      <c r="I263" s="29"/>
      <c r="J263" s="30">
        <f t="shared" si="102"/>
        <v>51.300000000000004</v>
      </c>
      <c r="K263" s="30">
        <f t="shared" si="102"/>
        <v>71.2</v>
      </c>
      <c r="L263" s="30">
        <f t="shared" si="102"/>
        <v>74.100000000000009</v>
      </c>
    </row>
    <row r="264" spans="1:12" ht="45.75" customHeight="1">
      <c r="A264" s="181" t="s">
        <v>547</v>
      </c>
      <c r="B264" s="27" t="s">
        <v>158</v>
      </c>
      <c r="C264" s="42" t="s">
        <v>68</v>
      </c>
      <c r="D264" s="42" t="s">
        <v>75</v>
      </c>
      <c r="E264" s="32" t="s">
        <v>75</v>
      </c>
      <c r="F264" s="32" t="s">
        <v>9</v>
      </c>
      <c r="G264" s="32" t="s">
        <v>90</v>
      </c>
      <c r="H264" s="32"/>
      <c r="I264" s="29"/>
      <c r="J264" s="30">
        <f t="shared" si="102"/>
        <v>51.300000000000004</v>
      </c>
      <c r="K264" s="30">
        <f t="shared" si="102"/>
        <v>71.2</v>
      </c>
      <c r="L264" s="30">
        <f t="shared" si="102"/>
        <v>74.100000000000009</v>
      </c>
    </row>
    <row r="265" spans="1:12" ht="119.25" customHeight="1">
      <c r="A265" s="178" t="s">
        <v>126</v>
      </c>
      <c r="B265" s="27" t="s">
        <v>158</v>
      </c>
      <c r="C265" s="42" t="s">
        <v>68</v>
      </c>
      <c r="D265" s="42" t="s">
        <v>75</v>
      </c>
      <c r="E265" s="32" t="s">
        <v>75</v>
      </c>
      <c r="F265" s="32" t="s">
        <v>9</v>
      </c>
      <c r="G265" s="32" t="s">
        <v>90</v>
      </c>
      <c r="H265" s="32" t="s">
        <v>443</v>
      </c>
      <c r="I265" s="29"/>
      <c r="J265" s="30">
        <f>J266+J268</f>
        <v>51.300000000000004</v>
      </c>
      <c r="K265" s="30">
        <f>K266+K268</f>
        <v>71.2</v>
      </c>
      <c r="L265" s="30">
        <f>L266+L268</f>
        <v>74.100000000000009</v>
      </c>
    </row>
    <row r="266" spans="1:12" ht="89.25">
      <c r="A266" s="172" t="s">
        <v>73</v>
      </c>
      <c r="B266" s="27" t="s">
        <v>158</v>
      </c>
      <c r="C266" s="42" t="s">
        <v>68</v>
      </c>
      <c r="D266" s="42" t="s">
        <v>75</v>
      </c>
      <c r="E266" s="32" t="s">
        <v>75</v>
      </c>
      <c r="F266" s="32" t="s">
        <v>9</v>
      </c>
      <c r="G266" s="32" t="s">
        <v>90</v>
      </c>
      <c r="H266" s="32" t="s">
        <v>443</v>
      </c>
      <c r="I266" s="29" t="s">
        <v>210</v>
      </c>
      <c r="J266" s="30">
        <f t="shared" ref="J266:L266" si="103">J267</f>
        <v>50.1</v>
      </c>
      <c r="K266" s="30">
        <f t="shared" si="103"/>
        <v>70</v>
      </c>
      <c r="L266" s="30">
        <f t="shared" si="103"/>
        <v>72.900000000000006</v>
      </c>
    </row>
    <row r="267" spans="1:12" ht="38.25">
      <c r="A267" s="172" t="s">
        <v>74</v>
      </c>
      <c r="B267" s="27" t="s">
        <v>158</v>
      </c>
      <c r="C267" s="42" t="s">
        <v>68</v>
      </c>
      <c r="D267" s="42" t="s">
        <v>75</v>
      </c>
      <c r="E267" s="32" t="s">
        <v>75</v>
      </c>
      <c r="F267" s="32" t="s">
        <v>9</v>
      </c>
      <c r="G267" s="32" t="s">
        <v>90</v>
      </c>
      <c r="H267" s="32" t="s">
        <v>443</v>
      </c>
      <c r="I267" s="29" t="s">
        <v>211</v>
      </c>
      <c r="J267" s="30">
        <v>50.1</v>
      </c>
      <c r="K267" s="30">
        <v>70</v>
      </c>
      <c r="L267" s="30">
        <v>72.900000000000006</v>
      </c>
    </row>
    <row r="268" spans="1:12" ht="50.25" customHeight="1">
      <c r="A268" s="172" t="s">
        <v>79</v>
      </c>
      <c r="B268" s="27" t="s">
        <v>158</v>
      </c>
      <c r="C268" s="42" t="s">
        <v>68</v>
      </c>
      <c r="D268" s="42" t="s">
        <v>75</v>
      </c>
      <c r="E268" s="32" t="s">
        <v>75</v>
      </c>
      <c r="F268" s="32" t="s">
        <v>9</v>
      </c>
      <c r="G268" s="32" t="s">
        <v>90</v>
      </c>
      <c r="H268" s="32" t="s">
        <v>443</v>
      </c>
      <c r="I268" s="29" t="s">
        <v>212</v>
      </c>
      <c r="J268" s="30">
        <f t="shared" ref="J268:L268" si="104">J269</f>
        <v>1.2</v>
      </c>
      <c r="K268" s="30">
        <f t="shared" si="104"/>
        <v>1.2</v>
      </c>
      <c r="L268" s="30">
        <f t="shared" si="104"/>
        <v>1.2</v>
      </c>
    </row>
    <row r="269" spans="1:12" ht="38.25">
      <c r="A269" s="172" t="s">
        <v>80</v>
      </c>
      <c r="B269" s="27" t="s">
        <v>158</v>
      </c>
      <c r="C269" s="42" t="s">
        <v>68</v>
      </c>
      <c r="D269" s="42" t="s">
        <v>75</v>
      </c>
      <c r="E269" s="32" t="s">
        <v>75</v>
      </c>
      <c r="F269" s="32" t="s">
        <v>9</v>
      </c>
      <c r="G269" s="32" t="s">
        <v>90</v>
      </c>
      <c r="H269" s="32" t="s">
        <v>443</v>
      </c>
      <c r="I269" s="29" t="s">
        <v>213</v>
      </c>
      <c r="J269" s="30">
        <v>1.2</v>
      </c>
      <c r="K269" s="30">
        <v>1.2</v>
      </c>
      <c r="L269" s="30">
        <v>1.2</v>
      </c>
    </row>
    <row r="270" spans="1:12" ht="51">
      <c r="A270" s="172" t="s">
        <v>293</v>
      </c>
      <c r="B270" s="27" t="s">
        <v>158</v>
      </c>
      <c r="C270" s="27" t="s">
        <v>68</v>
      </c>
      <c r="D270" s="27" t="s">
        <v>75</v>
      </c>
      <c r="E270" s="32" t="s">
        <v>260</v>
      </c>
      <c r="F270" s="32" t="s">
        <v>243</v>
      </c>
      <c r="G270" s="32"/>
      <c r="H270" s="32"/>
      <c r="I270" s="29"/>
      <c r="J270" s="30">
        <f t="shared" ref="J270:L270" si="105">J271</f>
        <v>4724.0999999999995</v>
      </c>
      <c r="K270" s="30">
        <f t="shared" si="105"/>
        <v>3434.1</v>
      </c>
      <c r="L270" s="30">
        <f t="shared" si="105"/>
        <v>3934.1</v>
      </c>
    </row>
    <row r="271" spans="1:12" ht="49.5" customHeight="1">
      <c r="A271" s="172" t="s">
        <v>161</v>
      </c>
      <c r="B271" s="27" t="s">
        <v>158</v>
      </c>
      <c r="C271" s="27" t="s">
        <v>68</v>
      </c>
      <c r="D271" s="27" t="s">
        <v>75</v>
      </c>
      <c r="E271" s="32" t="s">
        <v>260</v>
      </c>
      <c r="F271" s="32" t="s">
        <v>10</v>
      </c>
      <c r="G271" s="32"/>
      <c r="H271" s="32"/>
      <c r="I271" s="29"/>
      <c r="J271" s="30">
        <f>J272+J275</f>
        <v>4724.0999999999995</v>
      </c>
      <c r="K271" s="30">
        <f>K272+K275</f>
        <v>3434.1</v>
      </c>
      <c r="L271" s="30">
        <f>L272+L275</f>
        <v>3934.1</v>
      </c>
    </row>
    <row r="272" spans="1:12" ht="38.25">
      <c r="A272" s="172" t="s">
        <v>139</v>
      </c>
      <c r="B272" s="27" t="s">
        <v>158</v>
      </c>
      <c r="C272" s="27" t="s">
        <v>68</v>
      </c>
      <c r="D272" s="27" t="s">
        <v>75</v>
      </c>
      <c r="E272" s="32" t="s">
        <v>260</v>
      </c>
      <c r="F272" s="32" t="s">
        <v>10</v>
      </c>
      <c r="G272" s="32" t="s">
        <v>140</v>
      </c>
      <c r="H272" s="32" t="s">
        <v>234</v>
      </c>
      <c r="I272" s="29"/>
      <c r="J272" s="30">
        <f t="shared" ref="J272:L273" si="106">J273</f>
        <v>4567.3999999999996</v>
      </c>
      <c r="K272" s="30">
        <f t="shared" si="106"/>
        <v>3277.4</v>
      </c>
      <c r="L272" s="30">
        <f t="shared" si="106"/>
        <v>3777.4</v>
      </c>
    </row>
    <row r="273" spans="1:12" ht="89.25">
      <c r="A273" s="172" t="s">
        <v>73</v>
      </c>
      <c r="B273" s="27" t="s">
        <v>158</v>
      </c>
      <c r="C273" s="27" t="s">
        <v>68</v>
      </c>
      <c r="D273" s="27" t="s">
        <v>75</v>
      </c>
      <c r="E273" s="32" t="s">
        <v>260</v>
      </c>
      <c r="F273" s="32" t="s">
        <v>10</v>
      </c>
      <c r="G273" s="32" t="s">
        <v>140</v>
      </c>
      <c r="H273" s="32" t="s">
        <v>234</v>
      </c>
      <c r="I273" s="29" t="s">
        <v>210</v>
      </c>
      <c r="J273" s="30">
        <f t="shared" si="106"/>
        <v>4567.3999999999996</v>
      </c>
      <c r="K273" s="30">
        <f t="shared" si="106"/>
        <v>3277.4</v>
      </c>
      <c r="L273" s="30">
        <f t="shared" si="106"/>
        <v>3777.4</v>
      </c>
    </row>
    <row r="274" spans="1:12" ht="38.25">
      <c r="A274" s="172" t="s">
        <v>74</v>
      </c>
      <c r="B274" s="27" t="s">
        <v>158</v>
      </c>
      <c r="C274" s="27" t="s">
        <v>68</v>
      </c>
      <c r="D274" s="27" t="s">
        <v>75</v>
      </c>
      <c r="E274" s="32" t="s">
        <v>260</v>
      </c>
      <c r="F274" s="32" t="s">
        <v>10</v>
      </c>
      <c r="G274" s="32" t="s">
        <v>140</v>
      </c>
      <c r="H274" s="32" t="s">
        <v>234</v>
      </c>
      <c r="I274" s="29" t="s">
        <v>211</v>
      </c>
      <c r="J274" s="30">
        <v>4567.3999999999996</v>
      </c>
      <c r="K274" s="30">
        <v>3277.4</v>
      </c>
      <c r="L274" s="30">
        <v>3777.4</v>
      </c>
    </row>
    <row r="275" spans="1:12" ht="34.5" customHeight="1">
      <c r="A275" s="172" t="s">
        <v>517</v>
      </c>
      <c r="B275" s="27" t="s">
        <v>158</v>
      </c>
      <c r="C275" s="27" t="s">
        <v>68</v>
      </c>
      <c r="D275" s="27" t="s">
        <v>75</v>
      </c>
      <c r="E275" s="32" t="s">
        <v>260</v>
      </c>
      <c r="F275" s="32" t="s">
        <v>10</v>
      </c>
      <c r="G275" s="32" t="s">
        <v>140</v>
      </c>
      <c r="H275" s="32" t="s">
        <v>235</v>
      </c>
      <c r="I275" s="29"/>
      <c r="J275" s="30">
        <f t="shared" ref="J275" si="107">J276+J278</f>
        <v>156.69999999999999</v>
      </c>
      <c r="K275" s="30">
        <f t="shared" ref="K275:L275" si="108">K276+K278</f>
        <v>156.69999999999999</v>
      </c>
      <c r="L275" s="30">
        <f t="shared" si="108"/>
        <v>156.69999999999999</v>
      </c>
    </row>
    <row r="276" spans="1:12" ht="49.5" customHeight="1">
      <c r="A276" s="172" t="s">
        <v>79</v>
      </c>
      <c r="B276" s="27" t="s">
        <v>158</v>
      </c>
      <c r="C276" s="27" t="s">
        <v>68</v>
      </c>
      <c r="D276" s="27" t="s">
        <v>75</v>
      </c>
      <c r="E276" s="32" t="s">
        <v>260</v>
      </c>
      <c r="F276" s="32" t="s">
        <v>10</v>
      </c>
      <c r="G276" s="32" t="s">
        <v>140</v>
      </c>
      <c r="H276" s="32" t="s">
        <v>235</v>
      </c>
      <c r="I276" s="29" t="s">
        <v>212</v>
      </c>
      <c r="J276" s="30">
        <f t="shared" ref="J276:L276" si="109">J277</f>
        <v>115</v>
      </c>
      <c r="K276" s="30">
        <f t="shared" si="109"/>
        <v>115</v>
      </c>
      <c r="L276" s="30">
        <f t="shared" si="109"/>
        <v>115</v>
      </c>
    </row>
    <row r="277" spans="1:12" ht="38.25">
      <c r="A277" s="172" t="s">
        <v>80</v>
      </c>
      <c r="B277" s="27" t="s">
        <v>158</v>
      </c>
      <c r="C277" s="27" t="s">
        <v>68</v>
      </c>
      <c r="D277" s="27" t="s">
        <v>75</v>
      </c>
      <c r="E277" s="32" t="s">
        <v>260</v>
      </c>
      <c r="F277" s="32" t="s">
        <v>10</v>
      </c>
      <c r="G277" s="32" t="s">
        <v>140</v>
      </c>
      <c r="H277" s="32" t="s">
        <v>235</v>
      </c>
      <c r="I277" s="29" t="s">
        <v>213</v>
      </c>
      <c r="J277" s="30">
        <v>115</v>
      </c>
      <c r="K277" s="30">
        <v>115</v>
      </c>
      <c r="L277" s="30">
        <v>115</v>
      </c>
    </row>
    <row r="278" spans="1:12">
      <c r="A278" s="172" t="s">
        <v>85</v>
      </c>
      <c r="B278" s="27" t="s">
        <v>158</v>
      </c>
      <c r="C278" s="27" t="s">
        <v>68</v>
      </c>
      <c r="D278" s="27" t="s">
        <v>75</v>
      </c>
      <c r="E278" s="32" t="s">
        <v>260</v>
      </c>
      <c r="F278" s="32" t="s">
        <v>10</v>
      </c>
      <c r="G278" s="32" t="s">
        <v>140</v>
      </c>
      <c r="H278" s="32" t="s">
        <v>235</v>
      </c>
      <c r="I278" s="29" t="s">
        <v>214</v>
      </c>
      <c r="J278" s="30">
        <f>J279</f>
        <v>41.7</v>
      </c>
      <c r="K278" s="30">
        <f>K279</f>
        <v>41.7</v>
      </c>
      <c r="L278" s="30">
        <f>L279</f>
        <v>41.7</v>
      </c>
    </row>
    <row r="279" spans="1:12" ht="25.5">
      <c r="A279" s="172" t="s">
        <v>86</v>
      </c>
      <c r="B279" s="27" t="s">
        <v>158</v>
      </c>
      <c r="C279" s="27" t="s">
        <v>68</v>
      </c>
      <c r="D279" s="27" t="s">
        <v>75</v>
      </c>
      <c r="E279" s="32" t="s">
        <v>260</v>
      </c>
      <c r="F279" s="32" t="s">
        <v>10</v>
      </c>
      <c r="G279" s="32" t="s">
        <v>140</v>
      </c>
      <c r="H279" s="32" t="s">
        <v>235</v>
      </c>
      <c r="I279" s="29" t="s">
        <v>215</v>
      </c>
      <c r="J279" s="30">
        <v>41.7</v>
      </c>
      <c r="K279" s="30">
        <v>41.7</v>
      </c>
      <c r="L279" s="30">
        <v>41.7</v>
      </c>
    </row>
    <row r="280" spans="1:12" ht="25.5">
      <c r="A280" s="172" t="s">
        <v>95</v>
      </c>
      <c r="B280" s="27" t="s">
        <v>158</v>
      </c>
      <c r="C280" s="27" t="s">
        <v>68</v>
      </c>
      <c r="D280" s="27" t="s">
        <v>96</v>
      </c>
      <c r="E280" s="32"/>
      <c r="F280" s="32"/>
      <c r="G280" s="32"/>
      <c r="H280" s="32"/>
      <c r="I280" s="29"/>
      <c r="J280" s="30">
        <f t="shared" ref="J280:L281" si="110">J281</f>
        <v>24429.8</v>
      </c>
      <c r="K280" s="30">
        <f t="shared" si="110"/>
        <v>16284</v>
      </c>
      <c r="L280" s="30">
        <f t="shared" si="110"/>
        <v>18888.5</v>
      </c>
    </row>
    <row r="281" spans="1:12" ht="57.75" customHeight="1">
      <c r="A281" s="172" t="s">
        <v>314</v>
      </c>
      <c r="B281" s="27" t="s">
        <v>158</v>
      </c>
      <c r="C281" s="27" t="s">
        <v>68</v>
      </c>
      <c r="D281" s="27" t="s">
        <v>96</v>
      </c>
      <c r="E281" s="32" t="s">
        <v>239</v>
      </c>
      <c r="F281" s="32" t="s">
        <v>243</v>
      </c>
      <c r="G281" s="32"/>
      <c r="H281" s="32"/>
      <c r="I281" s="29"/>
      <c r="J281" s="30">
        <f t="shared" si="110"/>
        <v>24429.8</v>
      </c>
      <c r="K281" s="30">
        <f t="shared" si="110"/>
        <v>16284</v>
      </c>
      <c r="L281" s="30">
        <f t="shared" si="110"/>
        <v>18888.5</v>
      </c>
    </row>
    <row r="282" spans="1:12" ht="66.75" customHeight="1">
      <c r="A282" s="172" t="s">
        <v>315</v>
      </c>
      <c r="B282" s="27" t="s">
        <v>158</v>
      </c>
      <c r="C282" s="27" t="s">
        <v>68</v>
      </c>
      <c r="D282" s="27" t="s">
        <v>96</v>
      </c>
      <c r="E282" s="32" t="s">
        <v>239</v>
      </c>
      <c r="F282" s="32" t="s">
        <v>8</v>
      </c>
      <c r="G282" s="32"/>
      <c r="H282" s="32"/>
      <c r="I282" s="29"/>
      <c r="J282" s="30">
        <f>J283+J286+J293+J300</f>
        <v>24429.8</v>
      </c>
      <c r="K282" s="30">
        <f>K283+K286+K293+K300</f>
        <v>16284</v>
      </c>
      <c r="L282" s="30">
        <f>L283+L286+L293+L300</f>
        <v>18888.5</v>
      </c>
    </row>
    <row r="283" spans="1:12" ht="33.75" customHeight="1">
      <c r="A283" s="172" t="s">
        <v>296</v>
      </c>
      <c r="B283" s="27" t="s">
        <v>158</v>
      </c>
      <c r="C283" s="27" t="s">
        <v>68</v>
      </c>
      <c r="D283" s="27" t="s">
        <v>96</v>
      </c>
      <c r="E283" s="32" t="s">
        <v>239</v>
      </c>
      <c r="F283" s="32" t="s">
        <v>8</v>
      </c>
      <c r="G283" s="32" t="s">
        <v>140</v>
      </c>
      <c r="H283" s="32" t="s">
        <v>294</v>
      </c>
      <c r="I283" s="29"/>
      <c r="J283" s="30">
        <f t="shared" ref="J283:L283" si="111">J284</f>
        <v>102.5</v>
      </c>
      <c r="K283" s="30">
        <f t="shared" si="111"/>
        <v>84.2</v>
      </c>
      <c r="L283" s="30">
        <f t="shared" si="111"/>
        <v>84.2</v>
      </c>
    </row>
    <row r="284" spans="1:12" ht="46.5" customHeight="1">
      <c r="A284" s="172" t="s">
        <v>79</v>
      </c>
      <c r="B284" s="27" t="s">
        <v>158</v>
      </c>
      <c r="C284" s="27" t="s">
        <v>68</v>
      </c>
      <c r="D284" s="27" t="s">
        <v>96</v>
      </c>
      <c r="E284" s="32" t="s">
        <v>239</v>
      </c>
      <c r="F284" s="32" t="s">
        <v>8</v>
      </c>
      <c r="G284" s="32" t="s">
        <v>140</v>
      </c>
      <c r="H284" s="32" t="s">
        <v>294</v>
      </c>
      <c r="I284" s="29" t="s">
        <v>212</v>
      </c>
      <c r="J284" s="30">
        <f t="shared" ref="J284:L284" si="112">J285</f>
        <v>102.5</v>
      </c>
      <c r="K284" s="30">
        <f t="shared" si="112"/>
        <v>84.2</v>
      </c>
      <c r="L284" s="30">
        <f t="shared" si="112"/>
        <v>84.2</v>
      </c>
    </row>
    <row r="285" spans="1:12" ht="62.25" customHeight="1">
      <c r="A285" s="172" t="s">
        <v>80</v>
      </c>
      <c r="B285" s="27" t="s">
        <v>158</v>
      </c>
      <c r="C285" s="27" t="s">
        <v>68</v>
      </c>
      <c r="D285" s="27" t="s">
        <v>96</v>
      </c>
      <c r="E285" s="32" t="s">
        <v>239</v>
      </c>
      <c r="F285" s="32" t="s">
        <v>8</v>
      </c>
      <c r="G285" s="32" t="s">
        <v>140</v>
      </c>
      <c r="H285" s="32" t="s">
        <v>294</v>
      </c>
      <c r="I285" s="29" t="s">
        <v>213</v>
      </c>
      <c r="J285" s="30">
        <v>102.5</v>
      </c>
      <c r="K285" s="30">
        <v>84.2</v>
      </c>
      <c r="L285" s="30">
        <v>84.2</v>
      </c>
    </row>
    <row r="286" spans="1:12" ht="25.5">
      <c r="A286" s="172" t="s">
        <v>162</v>
      </c>
      <c r="B286" s="27" t="s">
        <v>158</v>
      </c>
      <c r="C286" s="27" t="s">
        <v>68</v>
      </c>
      <c r="D286" s="27" t="s">
        <v>96</v>
      </c>
      <c r="E286" s="32" t="s">
        <v>239</v>
      </c>
      <c r="F286" s="32" t="s">
        <v>8</v>
      </c>
      <c r="G286" s="32" t="s">
        <v>140</v>
      </c>
      <c r="H286" s="32" t="s">
        <v>261</v>
      </c>
      <c r="I286" s="29"/>
      <c r="J286" s="30">
        <f t="shared" ref="J286" si="113">J287+J289+J291</f>
        <v>12029.7</v>
      </c>
      <c r="K286" s="30">
        <f t="shared" ref="K286:L286" si="114">K287+K289+K291</f>
        <v>7319.5</v>
      </c>
      <c r="L286" s="30">
        <f t="shared" si="114"/>
        <v>7735.8</v>
      </c>
    </row>
    <row r="287" spans="1:12" ht="89.25">
      <c r="A287" s="172" t="s">
        <v>73</v>
      </c>
      <c r="B287" s="27" t="s">
        <v>158</v>
      </c>
      <c r="C287" s="27" t="s">
        <v>68</v>
      </c>
      <c r="D287" s="27" t="s">
        <v>96</v>
      </c>
      <c r="E287" s="32" t="s">
        <v>239</v>
      </c>
      <c r="F287" s="32" t="s">
        <v>8</v>
      </c>
      <c r="G287" s="32" t="s">
        <v>140</v>
      </c>
      <c r="H287" s="32" t="s">
        <v>261</v>
      </c>
      <c r="I287" s="29" t="s">
        <v>210</v>
      </c>
      <c r="J287" s="30">
        <f>J288</f>
        <v>7301.7</v>
      </c>
      <c r="K287" s="30">
        <f>K288</f>
        <v>5056</v>
      </c>
      <c r="L287" s="30">
        <f>L288</f>
        <v>5056</v>
      </c>
    </row>
    <row r="288" spans="1:12" ht="25.5">
      <c r="A288" s="172" t="s">
        <v>163</v>
      </c>
      <c r="B288" s="27" t="s">
        <v>158</v>
      </c>
      <c r="C288" s="27" t="s">
        <v>68</v>
      </c>
      <c r="D288" s="27" t="s">
        <v>96</v>
      </c>
      <c r="E288" s="32" t="s">
        <v>239</v>
      </c>
      <c r="F288" s="32" t="s">
        <v>8</v>
      </c>
      <c r="G288" s="32" t="s">
        <v>140</v>
      </c>
      <c r="H288" s="32" t="s">
        <v>261</v>
      </c>
      <c r="I288" s="29" t="s">
        <v>230</v>
      </c>
      <c r="J288" s="30">
        <v>7301.7</v>
      </c>
      <c r="K288" s="30">
        <v>5056</v>
      </c>
      <c r="L288" s="30">
        <v>5056</v>
      </c>
    </row>
    <row r="289" spans="1:12" ht="38.25">
      <c r="A289" s="172" t="s">
        <v>79</v>
      </c>
      <c r="B289" s="27" t="s">
        <v>158</v>
      </c>
      <c r="C289" s="27" t="s">
        <v>68</v>
      </c>
      <c r="D289" s="27" t="s">
        <v>96</v>
      </c>
      <c r="E289" s="32" t="s">
        <v>239</v>
      </c>
      <c r="F289" s="32" t="s">
        <v>8</v>
      </c>
      <c r="G289" s="32" t="s">
        <v>140</v>
      </c>
      <c r="H289" s="32" t="s">
        <v>261</v>
      </c>
      <c r="I289" s="29" t="s">
        <v>212</v>
      </c>
      <c r="J289" s="30">
        <f>J290</f>
        <v>4624.5</v>
      </c>
      <c r="K289" s="30">
        <f t="shared" ref="K289:L289" si="115">K290</f>
        <v>2160</v>
      </c>
      <c r="L289" s="30">
        <f t="shared" si="115"/>
        <v>2576.3000000000002</v>
      </c>
    </row>
    <row r="290" spans="1:12" ht="38.25">
      <c r="A290" s="172" t="s">
        <v>80</v>
      </c>
      <c r="B290" s="27" t="s">
        <v>158</v>
      </c>
      <c r="C290" s="27" t="s">
        <v>68</v>
      </c>
      <c r="D290" s="27" t="s">
        <v>96</v>
      </c>
      <c r="E290" s="32" t="s">
        <v>239</v>
      </c>
      <c r="F290" s="32" t="s">
        <v>8</v>
      </c>
      <c r="G290" s="32" t="s">
        <v>140</v>
      </c>
      <c r="H290" s="32" t="s">
        <v>261</v>
      </c>
      <c r="I290" s="29" t="s">
        <v>213</v>
      </c>
      <c r="J290" s="30">
        <v>4624.5</v>
      </c>
      <c r="K290" s="30">
        <v>2160</v>
      </c>
      <c r="L290" s="30">
        <v>2576.3000000000002</v>
      </c>
    </row>
    <row r="291" spans="1:12">
      <c r="A291" s="172" t="s">
        <v>85</v>
      </c>
      <c r="B291" s="27" t="s">
        <v>158</v>
      </c>
      <c r="C291" s="27" t="s">
        <v>68</v>
      </c>
      <c r="D291" s="27" t="s">
        <v>96</v>
      </c>
      <c r="E291" s="32" t="s">
        <v>239</v>
      </c>
      <c r="F291" s="32" t="s">
        <v>8</v>
      </c>
      <c r="G291" s="32" t="s">
        <v>140</v>
      </c>
      <c r="H291" s="32" t="s">
        <v>261</v>
      </c>
      <c r="I291" s="29" t="s">
        <v>214</v>
      </c>
      <c r="J291" s="30">
        <f>J292</f>
        <v>103.5</v>
      </c>
      <c r="K291" s="30">
        <f>K292</f>
        <v>103.5</v>
      </c>
      <c r="L291" s="30">
        <f>L292</f>
        <v>103.5</v>
      </c>
    </row>
    <row r="292" spans="1:12" ht="25.5">
      <c r="A292" s="172" t="s">
        <v>86</v>
      </c>
      <c r="B292" s="27" t="s">
        <v>158</v>
      </c>
      <c r="C292" s="27" t="s">
        <v>68</v>
      </c>
      <c r="D292" s="27" t="s">
        <v>96</v>
      </c>
      <c r="E292" s="32" t="s">
        <v>239</v>
      </c>
      <c r="F292" s="32" t="s">
        <v>8</v>
      </c>
      <c r="G292" s="32" t="s">
        <v>140</v>
      </c>
      <c r="H292" s="32" t="s">
        <v>261</v>
      </c>
      <c r="I292" s="29" t="s">
        <v>215</v>
      </c>
      <c r="J292" s="30">
        <v>103.5</v>
      </c>
      <c r="K292" s="30">
        <v>103.5</v>
      </c>
      <c r="L292" s="30">
        <v>103.5</v>
      </c>
    </row>
    <row r="293" spans="1:12">
      <c r="A293" s="172" t="s">
        <v>164</v>
      </c>
      <c r="B293" s="27" t="s">
        <v>158</v>
      </c>
      <c r="C293" s="27" t="s">
        <v>68</v>
      </c>
      <c r="D293" s="27" t="s">
        <v>96</v>
      </c>
      <c r="E293" s="32" t="s">
        <v>239</v>
      </c>
      <c r="F293" s="32" t="s">
        <v>8</v>
      </c>
      <c r="G293" s="32" t="s">
        <v>140</v>
      </c>
      <c r="H293" s="32" t="s">
        <v>262</v>
      </c>
      <c r="I293" s="29"/>
      <c r="J293" s="30">
        <f>J294+J296+J298</f>
        <v>557.79999999999995</v>
      </c>
      <c r="K293" s="30">
        <f>K294+K296+K298</f>
        <v>397.5</v>
      </c>
      <c r="L293" s="30">
        <f>L294+L296+L298</f>
        <v>397.5</v>
      </c>
    </row>
    <row r="294" spans="1:12" ht="89.25">
      <c r="A294" s="172" t="s">
        <v>73</v>
      </c>
      <c r="B294" s="27" t="s">
        <v>158</v>
      </c>
      <c r="C294" s="27" t="s">
        <v>68</v>
      </c>
      <c r="D294" s="27" t="s">
        <v>96</v>
      </c>
      <c r="E294" s="32" t="s">
        <v>239</v>
      </c>
      <c r="F294" s="32" t="s">
        <v>8</v>
      </c>
      <c r="G294" s="32" t="s">
        <v>140</v>
      </c>
      <c r="H294" s="32" t="s">
        <v>262</v>
      </c>
      <c r="I294" s="29" t="s">
        <v>210</v>
      </c>
      <c r="J294" s="30">
        <f>J295</f>
        <v>533.79999999999995</v>
      </c>
      <c r="K294" s="30">
        <f>K295</f>
        <v>373.4</v>
      </c>
      <c r="L294" s="30">
        <f>L295</f>
        <v>373.4</v>
      </c>
    </row>
    <row r="295" spans="1:12" ht="25.5">
      <c r="A295" s="172" t="s">
        <v>163</v>
      </c>
      <c r="B295" s="27" t="s">
        <v>158</v>
      </c>
      <c r="C295" s="27" t="s">
        <v>68</v>
      </c>
      <c r="D295" s="27" t="s">
        <v>96</v>
      </c>
      <c r="E295" s="32" t="s">
        <v>239</v>
      </c>
      <c r="F295" s="32" t="s">
        <v>8</v>
      </c>
      <c r="G295" s="32" t="s">
        <v>140</v>
      </c>
      <c r="H295" s="32" t="s">
        <v>262</v>
      </c>
      <c r="I295" s="29" t="s">
        <v>230</v>
      </c>
      <c r="J295" s="30">
        <v>533.79999999999995</v>
      </c>
      <c r="K295" s="30">
        <v>373.4</v>
      </c>
      <c r="L295" s="30">
        <v>373.4</v>
      </c>
    </row>
    <row r="296" spans="1:12" ht="51.75" customHeight="1">
      <c r="A296" s="172" t="s">
        <v>79</v>
      </c>
      <c r="B296" s="27" t="s">
        <v>158</v>
      </c>
      <c r="C296" s="27" t="s">
        <v>68</v>
      </c>
      <c r="D296" s="27" t="s">
        <v>96</v>
      </c>
      <c r="E296" s="32" t="s">
        <v>239</v>
      </c>
      <c r="F296" s="32" t="s">
        <v>8</v>
      </c>
      <c r="G296" s="32" t="s">
        <v>140</v>
      </c>
      <c r="H296" s="32" t="s">
        <v>262</v>
      </c>
      <c r="I296" s="29" t="s">
        <v>212</v>
      </c>
      <c r="J296" s="30">
        <f t="shared" ref="J296:L296" si="116">J297</f>
        <v>23.4</v>
      </c>
      <c r="K296" s="30">
        <f t="shared" si="116"/>
        <v>23.5</v>
      </c>
      <c r="L296" s="30">
        <f t="shared" si="116"/>
        <v>23.5</v>
      </c>
    </row>
    <row r="297" spans="1:12" ht="38.25">
      <c r="A297" s="172" t="s">
        <v>80</v>
      </c>
      <c r="B297" s="27" t="s">
        <v>158</v>
      </c>
      <c r="C297" s="27" t="s">
        <v>68</v>
      </c>
      <c r="D297" s="27" t="s">
        <v>96</v>
      </c>
      <c r="E297" s="32" t="s">
        <v>239</v>
      </c>
      <c r="F297" s="32" t="s">
        <v>8</v>
      </c>
      <c r="G297" s="32" t="s">
        <v>140</v>
      </c>
      <c r="H297" s="32" t="s">
        <v>262</v>
      </c>
      <c r="I297" s="29" t="s">
        <v>213</v>
      </c>
      <c r="J297" s="30">
        <v>23.4</v>
      </c>
      <c r="K297" s="30">
        <v>23.5</v>
      </c>
      <c r="L297" s="30">
        <v>23.5</v>
      </c>
    </row>
    <row r="298" spans="1:12">
      <c r="A298" s="172" t="s">
        <v>85</v>
      </c>
      <c r="B298" s="27" t="s">
        <v>158</v>
      </c>
      <c r="C298" s="27" t="s">
        <v>68</v>
      </c>
      <c r="D298" s="27" t="s">
        <v>96</v>
      </c>
      <c r="E298" s="32" t="s">
        <v>239</v>
      </c>
      <c r="F298" s="32" t="s">
        <v>8</v>
      </c>
      <c r="G298" s="32" t="s">
        <v>140</v>
      </c>
      <c r="H298" s="32" t="s">
        <v>262</v>
      </c>
      <c r="I298" s="29" t="s">
        <v>214</v>
      </c>
      <c r="J298" s="30">
        <f t="shared" ref="J298:L298" si="117">J299</f>
        <v>0.6</v>
      </c>
      <c r="K298" s="30">
        <f t="shared" si="117"/>
        <v>0.6</v>
      </c>
      <c r="L298" s="30">
        <f t="shared" si="117"/>
        <v>0.6</v>
      </c>
    </row>
    <row r="299" spans="1:12" ht="25.5">
      <c r="A299" s="172" t="s">
        <v>86</v>
      </c>
      <c r="B299" s="27" t="s">
        <v>158</v>
      </c>
      <c r="C299" s="27" t="s">
        <v>68</v>
      </c>
      <c r="D299" s="27" t="s">
        <v>96</v>
      </c>
      <c r="E299" s="32" t="s">
        <v>239</v>
      </c>
      <c r="F299" s="32" t="s">
        <v>8</v>
      </c>
      <c r="G299" s="32" t="s">
        <v>140</v>
      </c>
      <c r="H299" s="32" t="s">
        <v>262</v>
      </c>
      <c r="I299" s="29" t="s">
        <v>215</v>
      </c>
      <c r="J299" s="30">
        <v>0.6</v>
      </c>
      <c r="K299" s="30">
        <v>0.6</v>
      </c>
      <c r="L299" s="30">
        <v>0.6</v>
      </c>
    </row>
    <row r="300" spans="1:12">
      <c r="A300" s="172" t="s">
        <v>165</v>
      </c>
      <c r="B300" s="27" t="s">
        <v>158</v>
      </c>
      <c r="C300" s="27" t="s">
        <v>68</v>
      </c>
      <c r="D300" s="27" t="s">
        <v>96</v>
      </c>
      <c r="E300" s="32" t="s">
        <v>239</v>
      </c>
      <c r="F300" s="32" t="s">
        <v>8</v>
      </c>
      <c r="G300" s="32" t="s">
        <v>140</v>
      </c>
      <c r="H300" s="32" t="s">
        <v>263</v>
      </c>
      <c r="I300" s="29"/>
      <c r="J300" s="30">
        <f t="shared" ref="J300:K300" si="118">J301+J303+J305</f>
        <v>11739.8</v>
      </c>
      <c r="K300" s="30">
        <f t="shared" si="118"/>
        <v>8482.7999999999993</v>
      </c>
      <c r="L300" s="30">
        <f t="shared" ref="L300" si="119">L301+L303+L305</f>
        <v>10671</v>
      </c>
    </row>
    <row r="301" spans="1:12" ht="89.25">
      <c r="A301" s="172" t="s">
        <v>73</v>
      </c>
      <c r="B301" s="27" t="s">
        <v>158</v>
      </c>
      <c r="C301" s="27" t="s">
        <v>68</v>
      </c>
      <c r="D301" s="27" t="s">
        <v>96</v>
      </c>
      <c r="E301" s="32" t="s">
        <v>239</v>
      </c>
      <c r="F301" s="32" t="s">
        <v>8</v>
      </c>
      <c r="G301" s="32" t="s">
        <v>140</v>
      </c>
      <c r="H301" s="32" t="s">
        <v>263</v>
      </c>
      <c r="I301" s="29" t="s">
        <v>210</v>
      </c>
      <c r="J301" s="30">
        <f t="shared" ref="J301:L301" si="120">J302</f>
        <v>10464.799999999999</v>
      </c>
      <c r="K301" s="30">
        <f t="shared" si="120"/>
        <v>8477.7999999999993</v>
      </c>
      <c r="L301" s="30">
        <f t="shared" si="120"/>
        <v>10125.5</v>
      </c>
    </row>
    <row r="302" spans="1:12" ht="25.5">
      <c r="A302" s="172" t="s">
        <v>163</v>
      </c>
      <c r="B302" s="27" t="s">
        <v>158</v>
      </c>
      <c r="C302" s="27" t="s">
        <v>68</v>
      </c>
      <c r="D302" s="27" t="s">
        <v>96</v>
      </c>
      <c r="E302" s="32" t="s">
        <v>239</v>
      </c>
      <c r="F302" s="32" t="s">
        <v>8</v>
      </c>
      <c r="G302" s="32" t="s">
        <v>140</v>
      </c>
      <c r="H302" s="32" t="s">
        <v>263</v>
      </c>
      <c r="I302" s="29" t="s">
        <v>230</v>
      </c>
      <c r="J302" s="30">
        <v>10464.799999999999</v>
      </c>
      <c r="K302" s="30">
        <v>8477.7999999999993</v>
      </c>
      <c r="L302" s="30">
        <v>10125.5</v>
      </c>
    </row>
    <row r="303" spans="1:12" ht="49.5" customHeight="1">
      <c r="A303" s="172" t="s">
        <v>79</v>
      </c>
      <c r="B303" s="27" t="s">
        <v>158</v>
      </c>
      <c r="C303" s="27" t="s">
        <v>68</v>
      </c>
      <c r="D303" s="27" t="s">
        <v>96</v>
      </c>
      <c r="E303" s="32" t="s">
        <v>239</v>
      </c>
      <c r="F303" s="32" t="s">
        <v>8</v>
      </c>
      <c r="G303" s="32" t="s">
        <v>140</v>
      </c>
      <c r="H303" s="32" t="s">
        <v>263</v>
      </c>
      <c r="I303" s="29" t="s">
        <v>212</v>
      </c>
      <c r="J303" s="30">
        <f t="shared" ref="J303:L303" si="121">J304</f>
        <v>1274.5</v>
      </c>
      <c r="K303" s="30">
        <f t="shared" si="121"/>
        <v>5</v>
      </c>
      <c r="L303" s="30">
        <f t="shared" si="121"/>
        <v>545.5</v>
      </c>
    </row>
    <row r="304" spans="1:12" ht="38.25">
      <c r="A304" s="172" t="s">
        <v>80</v>
      </c>
      <c r="B304" s="27" t="s">
        <v>158</v>
      </c>
      <c r="C304" s="27" t="s">
        <v>68</v>
      </c>
      <c r="D304" s="27" t="s">
        <v>96</v>
      </c>
      <c r="E304" s="32" t="s">
        <v>239</v>
      </c>
      <c r="F304" s="32" t="s">
        <v>8</v>
      </c>
      <c r="G304" s="32" t="s">
        <v>140</v>
      </c>
      <c r="H304" s="32" t="s">
        <v>263</v>
      </c>
      <c r="I304" s="29" t="s">
        <v>213</v>
      </c>
      <c r="J304" s="30">
        <v>1274.5</v>
      </c>
      <c r="K304" s="30">
        <v>5</v>
      </c>
      <c r="L304" s="30">
        <v>545.5</v>
      </c>
    </row>
    <row r="305" spans="1:12">
      <c r="A305" s="172" t="s">
        <v>85</v>
      </c>
      <c r="B305" s="27" t="s">
        <v>158</v>
      </c>
      <c r="C305" s="27" t="s">
        <v>68</v>
      </c>
      <c r="D305" s="27" t="s">
        <v>96</v>
      </c>
      <c r="E305" s="32" t="s">
        <v>239</v>
      </c>
      <c r="F305" s="32" t="s">
        <v>8</v>
      </c>
      <c r="G305" s="32" t="s">
        <v>140</v>
      </c>
      <c r="H305" s="32" t="s">
        <v>263</v>
      </c>
      <c r="I305" s="29" t="s">
        <v>214</v>
      </c>
      <c r="J305" s="30">
        <f t="shared" ref="J305:L305" si="122">J306</f>
        <v>0.5</v>
      </c>
      <c r="K305" s="30">
        <f t="shared" si="122"/>
        <v>0</v>
      </c>
      <c r="L305" s="30">
        <f t="shared" si="122"/>
        <v>0</v>
      </c>
    </row>
    <row r="306" spans="1:12" ht="25.5">
      <c r="A306" s="172" t="s">
        <v>86</v>
      </c>
      <c r="B306" s="27" t="s">
        <v>158</v>
      </c>
      <c r="C306" s="27" t="s">
        <v>68</v>
      </c>
      <c r="D306" s="27" t="s">
        <v>96</v>
      </c>
      <c r="E306" s="32" t="s">
        <v>239</v>
      </c>
      <c r="F306" s="32" t="s">
        <v>8</v>
      </c>
      <c r="G306" s="32" t="s">
        <v>140</v>
      </c>
      <c r="H306" s="32" t="s">
        <v>263</v>
      </c>
      <c r="I306" s="29" t="s">
        <v>215</v>
      </c>
      <c r="J306" s="30">
        <v>0.5</v>
      </c>
      <c r="K306" s="30">
        <v>0</v>
      </c>
      <c r="L306" s="30">
        <v>0</v>
      </c>
    </row>
    <row r="307" spans="1:12" ht="34.5" customHeight="1">
      <c r="A307" s="172" t="s">
        <v>97</v>
      </c>
      <c r="B307" s="27" t="s">
        <v>158</v>
      </c>
      <c r="C307" s="27" t="s">
        <v>98</v>
      </c>
      <c r="D307" s="27"/>
      <c r="E307" s="32"/>
      <c r="F307" s="32"/>
      <c r="G307" s="32"/>
      <c r="H307" s="32"/>
      <c r="I307" s="29"/>
      <c r="J307" s="30">
        <f t="shared" ref="J307:L310" si="123">J308</f>
        <v>2517.5</v>
      </c>
      <c r="K307" s="30">
        <f t="shared" si="123"/>
        <v>1978.5</v>
      </c>
      <c r="L307" s="30">
        <f t="shared" si="123"/>
        <v>2078.5</v>
      </c>
    </row>
    <row r="308" spans="1:12" ht="51">
      <c r="A308" s="172" t="s">
        <v>166</v>
      </c>
      <c r="B308" s="27" t="s">
        <v>158</v>
      </c>
      <c r="C308" s="27" t="s">
        <v>98</v>
      </c>
      <c r="D308" s="27" t="s">
        <v>17</v>
      </c>
      <c r="E308" s="32"/>
      <c r="F308" s="32"/>
      <c r="G308" s="32"/>
      <c r="H308" s="32"/>
      <c r="I308" s="29"/>
      <c r="J308" s="30">
        <f>J309</f>
        <v>2517.5</v>
      </c>
      <c r="K308" s="30">
        <f>K309</f>
        <v>1978.5</v>
      </c>
      <c r="L308" s="30">
        <f>L309</f>
        <v>2078.5</v>
      </c>
    </row>
    <row r="309" spans="1:12" ht="140.25">
      <c r="A309" s="173" t="s">
        <v>515</v>
      </c>
      <c r="B309" s="27" t="s">
        <v>158</v>
      </c>
      <c r="C309" s="27" t="s">
        <v>98</v>
      </c>
      <c r="D309" s="27" t="s">
        <v>17</v>
      </c>
      <c r="E309" s="32" t="s">
        <v>105</v>
      </c>
      <c r="F309" s="32" t="s">
        <v>243</v>
      </c>
      <c r="G309" s="32"/>
      <c r="H309" s="32"/>
      <c r="I309" s="29"/>
      <c r="J309" s="30">
        <f t="shared" si="123"/>
        <v>2517.5</v>
      </c>
      <c r="K309" s="30">
        <f t="shared" si="123"/>
        <v>1978.5</v>
      </c>
      <c r="L309" s="30">
        <f t="shared" si="123"/>
        <v>2078.5</v>
      </c>
    </row>
    <row r="310" spans="1:12" ht="76.5">
      <c r="A310" s="173" t="s">
        <v>167</v>
      </c>
      <c r="B310" s="27" t="s">
        <v>158</v>
      </c>
      <c r="C310" s="27" t="s">
        <v>98</v>
      </c>
      <c r="D310" s="27" t="s">
        <v>17</v>
      </c>
      <c r="E310" s="32" t="s">
        <v>105</v>
      </c>
      <c r="F310" s="32" t="s">
        <v>243</v>
      </c>
      <c r="G310" s="32" t="s">
        <v>70</v>
      </c>
      <c r="H310" s="32"/>
      <c r="I310" s="29"/>
      <c r="J310" s="30">
        <f t="shared" si="123"/>
        <v>2517.5</v>
      </c>
      <c r="K310" s="30">
        <f t="shared" si="123"/>
        <v>1978.5</v>
      </c>
      <c r="L310" s="30">
        <f t="shared" si="123"/>
        <v>2078.5</v>
      </c>
    </row>
    <row r="311" spans="1:12" ht="51">
      <c r="A311" s="172" t="s">
        <v>168</v>
      </c>
      <c r="B311" s="27" t="s">
        <v>158</v>
      </c>
      <c r="C311" s="27" t="s">
        <v>98</v>
      </c>
      <c r="D311" s="27" t="s">
        <v>17</v>
      </c>
      <c r="E311" s="32" t="s">
        <v>105</v>
      </c>
      <c r="F311" s="32" t="s">
        <v>243</v>
      </c>
      <c r="G311" s="32" t="s">
        <v>70</v>
      </c>
      <c r="H311" s="32" t="s">
        <v>264</v>
      </c>
      <c r="I311" s="29"/>
      <c r="J311" s="30">
        <f>J312+J314</f>
        <v>2517.5</v>
      </c>
      <c r="K311" s="30">
        <f t="shared" ref="K311:L311" si="124">K312+K314</f>
        <v>1978.5</v>
      </c>
      <c r="L311" s="30">
        <f t="shared" si="124"/>
        <v>2078.5</v>
      </c>
    </row>
    <row r="312" spans="1:12" ht="89.25">
      <c r="A312" s="172" t="s">
        <v>73</v>
      </c>
      <c r="B312" s="27" t="s">
        <v>158</v>
      </c>
      <c r="C312" s="27" t="s">
        <v>98</v>
      </c>
      <c r="D312" s="27" t="s">
        <v>17</v>
      </c>
      <c r="E312" s="32" t="s">
        <v>105</v>
      </c>
      <c r="F312" s="32" t="s">
        <v>243</v>
      </c>
      <c r="G312" s="32" t="s">
        <v>70</v>
      </c>
      <c r="H312" s="32" t="s">
        <v>264</v>
      </c>
      <c r="I312" s="29" t="s">
        <v>210</v>
      </c>
      <c r="J312" s="30">
        <f>J313</f>
        <v>2430</v>
      </c>
      <c r="K312" s="30">
        <f>K313</f>
        <v>1888.2</v>
      </c>
      <c r="L312" s="30">
        <f>L313</f>
        <v>1988.2</v>
      </c>
    </row>
    <row r="313" spans="1:12" ht="25.5">
      <c r="A313" s="172" t="s">
        <v>163</v>
      </c>
      <c r="B313" s="27" t="s">
        <v>158</v>
      </c>
      <c r="C313" s="27" t="s">
        <v>98</v>
      </c>
      <c r="D313" s="27" t="s">
        <v>17</v>
      </c>
      <c r="E313" s="32" t="s">
        <v>105</v>
      </c>
      <c r="F313" s="32" t="s">
        <v>243</v>
      </c>
      <c r="G313" s="32" t="s">
        <v>70</v>
      </c>
      <c r="H313" s="32" t="s">
        <v>264</v>
      </c>
      <c r="I313" s="29" t="s">
        <v>230</v>
      </c>
      <c r="J313" s="30">
        <v>2430</v>
      </c>
      <c r="K313" s="30">
        <v>1888.2</v>
      </c>
      <c r="L313" s="30">
        <v>1988.2</v>
      </c>
    </row>
    <row r="314" spans="1:12" ht="50.25" customHeight="1">
      <c r="A314" s="172" t="s">
        <v>79</v>
      </c>
      <c r="B314" s="27" t="s">
        <v>158</v>
      </c>
      <c r="C314" s="27" t="s">
        <v>98</v>
      </c>
      <c r="D314" s="27" t="s">
        <v>17</v>
      </c>
      <c r="E314" s="32" t="s">
        <v>105</v>
      </c>
      <c r="F314" s="32" t="s">
        <v>243</v>
      </c>
      <c r="G314" s="32" t="s">
        <v>70</v>
      </c>
      <c r="H314" s="32" t="s">
        <v>264</v>
      </c>
      <c r="I314" s="29" t="s">
        <v>212</v>
      </c>
      <c r="J314" s="30">
        <f t="shared" ref="J314:L314" si="125">J315</f>
        <v>87.5</v>
      </c>
      <c r="K314" s="30">
        <f t="shared" si="125"/>
        <v>90.3</v>
      </c>
      <c r="L314" s="30">
        <f t="shared" si="125"/>
        <v>90.3</v>
      </c>
    </row>
    <row r="315" spans="1:12" ht="38.25">
      <c r="A315" s="172" t="s">
        <v>80</v>
      </c>
      <c r="B315" s="27" t="s">
        <v>158</v>
      </c>
      <c r="C315" s="27" t="s">
        <v>98</v>
      </c>
      <c r="D315" s="27" t="s">
        <v>17</v>
      </c>
      <c r="E315" s="32" t="s">
        <v>105</v>
      </c>
      <c r="F315" s="32" t="s">
        <v>243</v>
      </c>
      <c r="G315" s="32" t="s">
        <v>70</v>
      </c>
      <c r="H315" s="32" t="s">
        <v>264</v>
      </c>
      <c r="I315" s="29" t="s">
        <v>213</v>
      </c>
      <c r="J315" s="30">
        <v>87.5</v>
      </c>
      <c r="K315" s="30">
        <v>90.3</v>
      </c>
      <c r="L315" s="30">
        <v>90.3</v>
      </c>
    </row>
    <row r="316" spans="1:12">
      <c r="A316" s="172" t="s">
        <v>169</v>
      </c>
      <c r="B316" s="27" t="s">
        <v>158</v>
      </c>
      <c r="C316" s="27" t="s">
        <v>91</v>
      </c>
      <c r="D316" s="27"/>
      <c r="E316" s="32"/>
      <c r="F316" s="32"/>
      <c r="G316" s="32"/>
      <c r="H316" s="32"/>
      <c r="I316" s="29"/>
      <c r="J316" s="30">
        <f>J317+J326+J345+J361+J368</f>
        <v>327987</v>
      </c>
      <c r="K316" s="30">
        <f>K317+K326+K345+K361+K368</f>
        <v>302595.59999999998</v>
      </c>
      <c r="L316" s="30">
        <f>L317+L326+L345+L361+L368</f>
        <v>312168.79999999993</v>
      </c>
    </row>
    <row r="317" spans="1:12">
      <c r="A317" s="172" t="s">
        <v>170</v>
      </c>
      <c r="B317" s="27" t="s">
        <v>158</v>
      </c>
      <c r="C317" s="27" t="s">
        <v>91</v>
      </c>
      <c r="D317" s="27" t="s">
        <v>68</v>
      </c>
      <c r="E317" s="32"/>
      <c r="F317" s="32"/>
      <c r="G317" s="32"/>
      <c r="H317" s="32"/>
      <c r="I317" s="29"/>
      <c r="J317" s="30">
        <f t="shared" ref="J317:L318" si="126">J318</f>
        <v>83628</v>
      </c>
      <c r="K317" s="30">
        <f t="shared" si="126"/>
        <v>79655.5</v>
      </c>
      <c r="L317" s="30">
        <f t="shared" si="126"/>
        <v>82879.3</v>
      </c>
    </row>
    <row r="318" spans="1:12" ht="51">
      <c r="A318" s="172" t="s">
        <v>543</v>
      </c>
      <c r="B318" s="27" t="s">
        <v>158</v>
      </c>
      <c r="C318" s="27" t="s">
        <v>91</v>
      </c>
      <c r="D318" s="27" t="s">
        <v>68</v>
      </c>
      <c r="E318" s="32" t="s">
        <v>70</v>
      </c>
      <c r="F318" s="32" t="s">
        <v>243</v>
      </c>
      <c r="G318" s="32"/>
      <c r="H318" s="32"/>
      <c r="I318" s="29"/>
      <c r="J318" s="30">
        <f t="shared" si="126"/>
        <v>83628</v>
      </c>
      <c r="K318" s="30">
        <f t="shared" si="126"/>
        <v>79655.5</v>
      </c>
      <c r="L318" s="30">
        <f t="shared" si="126"/>
        <v>82879.3</v>
      </c>
    </row>
    <row r="319" spans="1:12" ht="25.5">
      <c r="A319" s="172" t="s">
        <v>171</v>
      </c>
      <c r="B319" s="27" t="s">
        <v>158</v>
      </c>
      <c r="C319" s="27" t="s">
        <v>91</v>
      </c>
      <c r="D319" s="27" t="s">
        <v>68</v>
      </c>
      <c r="E319" s="32" t="s">
        <v>70</v>
      </c>
      <c r="F319" s="32" t="s">
        <v>243</v>
      </c>
      <c r="G319" s="32" t="s">
        <v>68</v>
      </c>
      <c r="H319" s="32"/>
      <c r="I319" s="29"/>
      <c r="J319" s="30">
        <f>J320+J323</f>
        <v>83628</v>
      </c>
      <c r="K319" s="30">
        <f>K320+K323</f>
        <v>79655.5</v>
      </c>
      <c r="L319" s="30">
        <f>L320+L323</f>
        <v>82879.3</v>
      </c>
    </row>
    <row r="320" spans="1:12" ht="25.5">
      <c r="A320" s="172" t="s">
        <v>173</v>
      </c>
      <c r="B320" s="27" t="s">
        <v>158</v>
      </c>
      <c r="C320" s="27" t="s">
        <v>91</v>
      </c>
      <c r="D320" s="27" t="s">
        <v>68</v>
      </c>
      <c r="E320" s="32" t="s">
        <v>70</v>
      </c>
      <c r="F320" s="32" t="s">
        <v>243</v>
      </c>
      <c r="G320" s="32" t="s">
        <v>68</v>
      </c>
      <c r="H320" s="32" t="s">
        <v>265</v>
      </c>
      <c r="I320" s="29"/>
      <c r="J320" s="30">
        <f t="shared" ref="J320:L321" si="127">J321</f>
        <v>18694.3</v>
      </c>
      <c r="K320" s="30">
        <f t="shared" si="127"/>
        <v>14340</v>
      </c>
      <c r="L320" s="30">
        <f t="shared" si="127"/>
        <v>14340</v>
      </c>
    </row>
    <row r="321" spans="1:12" ht="51">
      <c r="A321" s="177" t="s">
        <v>131</v>
      </c>
      <c r="B321" s="27" t="s">
        <v>158</v>
      </c>
      <c r="C321" s="27" t="s">
        <v>91</v>
      </c>
      <c r="D321" s="27" t="s">
        <v>68</v>
      </c>
      <c r="E321" s="32" t="s">
        <v>70</v>
      </c>
      <c r="F321" s="32" t="s">
        <v>243</v>
      </c>
      <c r="G321" s="32" t="s">
        <v>68</v>
      </c>
      <c r="H321" s="32" t="s">
        <v>265</v>
      </c>
      <c r="I321" s="29" t="s">
        <v>223</v>
      </c>
      <c r="J321" s="30">
        <f t="shared" si="127"/>
        <v>18694.3</v>
      </c>
      <c r="K321" s="30">
        <f t="shared" si="127"/>
        <v>14340</v>
      </c>
      <c r="L321" s="30">
        <f t="shared" si="127"/>
        <v>14340</v>
      </c>
    </row>
    <row r="322" spans="1:12">
      <c r="A322" s="172" t="s">
        <v>172</v>
      </c>
      <c r="B322" s="27" t="s">
        <v>158</v>
      </c>
      <c r="C322" s="27" t="s">
        <v>91</v>
      </c>
      <c r="D322" s="27" t="s">
        <v>68</v>
      </c>
      <c r="E322" s="32" t="s">
        <v>70</v>
      </c>
      <c r="F322" s="32" t="s">
        <v>243</v>
      </c>
      <c r="G322" s="32" t="s">
        <v>68</v>
      </c>
      <c r="H322" s="32" t="s">
        <v>265</v>
      </c>
      <c r="I322" s="29" t="s">
        <v>231</v>
      </c>
      <c r="J322" s="30">
        <v>18694.3</v>
      </c>
      <c r="K322" s="294">
        <v>14340</v>
      </c>
      <c r="L322" s="294">
        <v>14340</v>
      </c>
    </row>
    <row r="323" spans="1:12" ht="199.5" customHeight="1">
      <c r="A323" s="178" t="s">
        <v>47</v>
      </c>
      <c r="B323" s="27" t="s">
        <v>158</v>
      </c>
      <c r="C323" s="27" t="s">
        <v>91</v>
      </c>
      <c r="D323" s="27" t="s">
        <v>68</v>
      </c>
      <c r="E323" s="32" t="s">
        <v>70</v>
      </c>
      <c r="F323" s="32" t="s">
        <v>243</v>
      </c>
      <c r="G323" s="32" t="s">
        <v>68</v>
      </c>
      <c r="H323" s="32" t="s">
        <v>266</v>
      </c>
      <c r="I323" s="29"/>
      <c r="J323" s="30">
        <f t="shared" ref="J323:L324" si="128">J324</f>
        <v>64933.7</v>
      </c>
      <c r="K323" s="30">
        <f t="shared" si="128"/>
        <v>65315.5</v>
      </c>
      <c r="L323" s="30">
        <f t="shared" si="128"/>
        <v>68539.3</v>
      </c>
    </row>
    <row r="324" spans="1:12" ht="51">
      <c r="A324" s="177" t="s">
        <v>131</v>
      </c>
      <c r="B324" s="27" t="s">
        <v>158</v>
      </c>
      <c r="C324" s="27" t="s">
        <v>91</v>
      </c>
      <c r="D324" s="27" t="s">
        <v>68</v>
      </c>
      <c r="E324" s="32" t="s">
        <v>70</v>
      </c>
      <c r="F324" s="32" t="s">
        <v>243</v>
      </c>
      <c r="G324" s="32" t="s">
        <v>68</v>
      </c>
      <c r="H324" s="32" t="s">
        <v>266</v>
      </c>
      <c r="I324" s="29" t="s">
        <v>223</v>
      </c>
      <c r="J324" s="30">
        <f t="shared" si="128"/>
        <v>64933.7</v>
      </c>
      <c r="K324" s="30">
        <f t="shared" si="128"/>
        <v>65315.5</v>
      </c>
      <c r="L324" s="30">
        <f t="shared" si="128"/>
        <v>68539.3</v>
      </c>
    </row>
    <row r="325" spans="1:12">
      <c r="A325" s="172" t="s">
        <v>172</v>
      </c>
      <c r="B325" s="27" t="s">
        <v>158</v>
      </c>
      <c r="C325" s="27" t="s">
        <v>91</v>
      </c>
      <c r="D325" s="27" t="s">
        <v>68</v>
      </c>
      <c r="E325" s="32" t="s">
        <v>70</v>
      </c>
      <c r="F325" s="32" t="s">
        <v>243</v>
      </c>
      <c r="G325" s="32" t="s">
        <v>68</v>
      </c>
      <c r="H325" s="32" t="s">
        <v>266</v>
      </c>
      <c r="I325" s="29" t="s">
        <v>231</v>
      </c>
      <c r="J325" s="30">
        <v>64933.7</v>
      </c>
      <c r="K325" s="30">
        <v>65315.5</v>
      </c>
      <c r="L325" s="30">
        <v>68539.3</v>
      </c>
    </row>
    <row r="326" spans="1:12">
      <c r="A326" s="172" t="s">
        <v>174</v>
      </c>
      <c r="B326" s="27" t="s">
        <v>158</v>
      </c>
      <c r="C326" s="27" t="s">
        <v>91</v>
      </c>
      <c r="D326" s="27" t="s">
        <v>70</v>
      </c>
      <c r="E326" s="32"/>
      <c r="F326" s="32"/>
      <c r="G326" s="32"/>
      <c r="H326" s="32"/>
      <c r="I326" s="29"/>
      <c r="J326" s="45">
        <f t="shared" ref="J326:L333" si="129">J327</f>
        <v>209538.5</v>
      </c>
      <c r="K326" s="30">
        <f t="shared" si="129"/>
        <v>196429.4</v>
      </c>
      <c r="L326" s="30">
        <f t="shared" si="129"/>
        <v>203172.39999999997</v>
      </c>
    </row>
    <row r="327" spans="1:12" ht="51">
      <c r="A327" s="172" t="s">
        <v>543</v>
      </c>
      <c r="B327" s="27" t="s">
        <v>158</v>
      </c>
      <c r="C327" s="27" t="s">
        <v>91</v>
      </c>
      <c r="D327" s="27" t="s">
        <v>70</v>
      </c>
      <c r="E327" s="32" t="s">
        <v>70</v>
      </c>
      <c r="F327" s="32" t="s">
        <v>243</v>
      </c>
      <c r="G327" s="32"/>
      <c r="H327" s="32"/>
      <c r="I327" s="29"/>
      <c r="J327" s="45">
        <f>J328+J341</f>
        <v>209538.5</v>
      </c>
      <c r="K327" s="45">
        <f t="shared" ref="K327:L327" si="130">K328+K341</f>
        <v>196429.4</v>
      </c>
      <c r="L327" s="45">
        <f t="shared" si="130"/>
        <v>203172.39999999997</v>
      </c>
    </row>
    <row r="328" spans="1:12" ht="25.5">
      <c r="A328" s="172" t="s">
        <v>175</v>
      </c>
      <c r="B328" s="27" t="s">
        <v>158</v>
      </c>
      <c r="C328" s="27" t="s">
        <v>91</v>
      </c>
      <c r="D328" s="27" t="s">
        <v>70</v>
      </c>
      <c r="E328" s="32" t="s">
        <v>70</v>
      </c>
      <c r="F328" s="32" t="s">
        <v>243</v>
      </c>
      <c r="G328" s="32" t="s">
        <v>70</v>
      </c>
      <c r="H328" s="32"/>
      <c r="I328" s="29"/>
      <c r="J328" s="45">
        <f>J329+J332+J335+J338</f>
        <v>207830.8</v>
      </c>
      <c r="K328" s="45">
        <f t="shared" ref="K328:L328" si="131">K329+K332+K335+K338</f>
        <v>194436.5</v>
      </c>
      <c r="L328" s="45">
        <f t="shared" si="131"/>
        <v>201179.49999999997</v>
      </c>
    </row>
    <row r="329" spans="1:12" ht="63.75">
      <c r="A329" s="172" t="s">
        <v>549</v>
      </c>
      <c r="B329" s="27" t="s">
        <v>158</v>
      </c>
      <c r="C329" s="27" t="s">
        <v>91</v>
      </c>
      <c r="D329" s="27" t="s">
        <v>70</v>
      </c>
      <c r="E329" s="32" t="s">
        <v>70</v>
      </c>
      <c r="F329" s="32" t="s">
        <v>243</v>
      </c>
      <c r="G329" s="32" t="s">
        <v>70</v>
      </c>
      <c r="H329" s="32" t="s">
        <v>417</v>
      </c>
      <c r="I329" s="29"/>
      <c r="J329" s="45">
        <f t="shared" ref="J329:L330" si="132">J330</f>
        <v>9979.7000000000007</v>
      </c>
      <c r="K329" s="30">
        <f t="shared" si="132"/>
        <v>9979.7000000000007</v>
      </c>
      <c r="L329" s="30">
        <f t="shared" si="132"/>
        <v>9979.7000000000007</v>
      </c>
    </row>
    <row r="330" spans="1:12" ht="51">
      <c r="A330" s="177" t="s">
        <v>131</v>
      </c>
      <c r="B330" s="27" t="s">
        <v>158</v>
      </c>
      <c r="C330" s="27" t="s">
        <v>91</v>
      </c>
      <c r="D330" s="27" t="s">
        <v>70</v>
      </c>
      <c r="E330" s="32" t="s">
        <v>70</v>
      </c>
      <c r="F330" s="32" t="s">
        <v>243</v>
      </c>
      <c r="G330" s="32" t="s">
        <v>70</v>
      </c>
      <c r="H330" s="32" t="s">
        <v>417</v>
      </c>
      <c r="I330" s="29" t="s">
        <v>223</v>
      </c>
      <c r="J330" s="45">
        <f t="shared" si="132"/>
        <v>9979.7000000000007</v>
      </c>
      <c r="K330" s="30">
        <f t="shared" si="132"/>
        <v>9979.7000000000007</v>
      </c>
      <c r="L330" s="30">
        <f t="shared" si="132"/>
        <v>9979.7000000000007</v>
      </c>
    </row>
    <row r="331" spans="1:12">
      <c r="A331" s="172" t="s">
        <v>172</v>
      </c>
      <c r="B331" s="27" t="s">
        <v>158</v>
      </c>
      <c r="C331" s="27" t="s">
        <v>91</v>
      </c>
      <c r="D331" s="27" t="s">
        <v>70</v>
      </c>
      <c r="E331" s="32" t="s">
        <v>70</v>
      </c>
      <c r="F331" s="32" t="s">
        <v>243</v>
      </c>
      <c r="G331" s="32" t="s">
        <v>70</v>
      </c>
      <c r="H331" s="32" t="s">
        <v>417</v>
      </c>
      <c r="I331" s="29" t="s">
        <v>231</v>
      </c>
      <c r="J331" s="45">
        <v>9979.7000000000007</v>
      </c>
      <c r="K331" s="30">
        <v>9979.7000000000007</v>
      </c>
      <c r="L331" s="30">
        <v>9979.7000000000007</v>
      </c>
    </row>
    <row r="332" spans="1:12" ht="38.25">
      <c r="A332" s="172" t="s">
        <v>176</v>
      </c>
      <c r="B332" s="27" t="s">
        <v>158</v>
      </c>
      <c r="C332" s="27" t="s">
        <v>91</v>
      </c>
      <c r="D332" s="27" t="s">
        <v>70</v>
      </c>
      <c r="E332" s="32" t="s">
        <v>70</v>
      </c>
      <c r="F332" s="32" t="s">
        <v>243</v>
      </c>
      <c r="G332" s="32" t="s">
        <v>70</v>
      </c>
      <c r="H332" s="32" t="s">
        <v>267</v>
      </c>
      <c r="I332" s="29"/>
      <c r="J332" s="30">
        <f t="shared" si="129"/>
        <v>29564.799999999999</v>
      </c>
      <c r="K332" s="30">
        <f t="shared" si="129"/>
        <v>22101.200000000001</v>
      </c>
      <c r="L332" s="30">
        <f t="shared" si="129"/>
        <v>19371.099999999999</v>
      </c>
    </row>
    <row r="333" spans="1:12" ht="51">
      <c r="A333" s="177" t="s">
        <v>131</v>
      </c>
      <c r="B333" s="27" t="s">
        <v>158</v>
      </c>
      <c r="C333" s="27" t="s">
        <v>91</v>
      </c>
      <c r="D333" s="27" t="s">
        <v>70</v>
      </c>
      <c r="E333" s="32" t="s">
        <v>70</v>
      </c>
      <c r="F333" s="32" t="s">
        <v>243</v>
      </c>
      <c r="G333" s="32" t="s">
        <v>70</v>
      </c>
      <c r="H333" s="32" t="s">
        <v>267</v>
      </c>
      <c r="I333" s="29" t="s">
        <v>223</v>
      </c>
      <c r="J333" s="30">
        <f t="shared" si="129"/>
        <v>29564.799999999999</v>
      </c>
      <c r="K333" s="30">
        <f t="shared" si="129"/>
        <v>22101.200000000001</v>
      </c>
      <c r="L333" s="30">
        <f t="shared" si="129"/>
        <v>19371.099999999999</v>
      </c>
    </row>
    <row r="334" spans="1:12">
      <c r="A334" s="172" t="s">
        <v>172</v>
      </c>
      <c r="B334" s="27" t="s">
        <v>158</v>
      </c>
      <c r="C334" s="27" t="s">
        <v>91</v>
      </c>
      <c r="D334" s="27" t="s">
        <v>70</v>
      </c>
      <c r="E334" s="32" t="s">
        <v>70</v>
      </c>
      <c r="F334" s="32" t="s">
        <v>243</v>
      </c>
      <c r="G334" s="32" t="s">
        <v>70</v>
      </c>
      <c r="H334" s="32" t="s">
        <v>267</v>
      </c>
      <c r="I334" s="29" t="s">
        <v>231</v>
      </c>
      <c r="J334" s="30">
        <v>29564.799999999999</v>
      </c>
      <c r="K334" s="294">
        <v>22101.200000000001</v>
      </c>
      <c r="L334" s="294">
        <v>19371.099999999999</v>
      </c>
    </row>
    <row r="335" spans="1:12" ht="229.5">
      <c r="A335" s="178" t="s">
        <v>46</v>
      </c>
      <c r="B335" s="27" t="s">
        <v>158</v>
      </c>
      <c r="C335" s="27" t="s">
        <v>91</v>
      </c>
      <c r="D335" s="27" t="s">
        <v>70</v>
      </c>
      <c r="E335" s="32" t="s">
        <v>70</v>
      </c>
      <c r="F335" s="32" t="s">
        <v>243</v>
      </c>
      <c r="G335" s="32" t="s">
        <v>70</v>
      </c>
      <c r="H335" s="32" t="s">
        <v>268</v>
      </c>
      <c r="I335" s="29"/>
      <c r="J335" s="34">
        <f t="shared" ref="J335:L336" si="133">J336</f>
        <v>167786.4</v>
      </c>
      <c r="K335" s="34">
        <f t="shared" si="133"/>
        <v>161855.70000000001</v>
      </c>
      <c r="L335" s="34">
        <f t="shared" si="133"/>
        <v>171328.8</v>
      </c>
    </row>
    <row r="336" spans="1:12" ht="51">
      <c r="A336" s="177" t="s">
        <v>131</v>
      </c>
      <c r="B336" s="27" t="s">
        <v>158</v>
      </c>
      <c r="C336" s="27" t="s">
        <v>91</v>
      </c>
      <c r="D336" s="27" t="s">
        <v>70</v>
      </c>
      <c r="E336" s="32" t="s">
        <v>70</v>
      </c>
      <c r="F336" s="32" t="s">
        <v>243</v>
      </c>
      <c r="G336" s="32" t="s">
        <v>70</v>
      </c>
      <c r="H336" s="32" t="s">
        <v>268</v>
      </c>
      <c r="I336" s="29" t="s">
        <v>223</v>
      </c>
      <c r="J336" s="34">
        <f t="shared" si="133"/>
        <v>167786.4</v>
      </c>
      <c r="K336" s="34">
        <f t="shared" si="133"/>
        <v>161855.70000000001</v>
      </c>
      <c r="L336" s="34">
        <f t="shared" si="133"/>
        <v>171328.8</v>
      </c>
    </row>
    <row r="337" spans="1:12">
      <c r="A337" s="172" t="s">
        <v>172</v>
      </c>
      <c r="B337" s="27" t="s">
        <v>158</v>
      </c>
      <c r="C337" s="27" t="s">
        <v>91</v>
      </c>
      <c r="D337" s="27" t="s">
        <v>70</v>
      </c>
      <c r="E337" s="32" t="s">
        <v>70</v>
      </c>
      <c r="F337" s="32" t="s">
        <v>243</v>
      </c>
      <c r="G337" s="32" t="s">
        <v>70</v>
      </c>
      <c r="H337" s="32" t="s">
        <v>268</v>
      </c>
      <c r="I337" s="29" t="s">
        <v>231</v>
      </c>
      <c r="J337" s="34">
        <v>167786.4</v>
      </c>
      <c r="K337" s="34">
        <v>161855.70000000001</v>
      </c>
      <c r="L337" s="34">
        <v>171328.8</v>
      </c>
    </row>
    <row r="338" spans="1:12" ht="63.75">
      <c r="A338" s="172" t="s">
        <v>478</v>
      </c>
      <c r="B338" s="27" t="s">
        <v>177</v>
      </c>
      <c r="C338" s="27" t="s">
        <v>91</v>
      </c>
      <c r="D338" s="27" t="s">
        <v>70</v>
      </c>
      <c r="E338" s="32" t="s">
        <v>70</v>
      </c>
      <c r="F338" s="32" t="s">
        <v>243</v>
      </c>
      <c r="G338" s="32" t="s">
        <v>70</v>
      </c>
      <c r="H338" s="32" t="s">
        <v>269</v>
      </c>
      <c r="I338" s="29"/>
      <c r="J338" s="30">
        <f t="shared" ref="J338:L339" si="134">J339</f>
        <v>499.9</v>
      </c>
      <c r="K338" s="30">
        <f t="shared" si="134"/>
        <v>499.9</v>
      </c>
      <c r="L338" s="30">
        <f t="shared" si="134"/>
        <v>499.9</v>
      </c>
    </row>
    <row r="339" spans="1:12" ht="51">
      <c r="A339" s="177" t="s">
        <v>131</v>
      </c>
      <c r="B339" s="27" t="s">
        <v>177</v>
      </c>
      <c r="C339" s="27" t="s">
        <v>91</v>
      </c>
      <c r="D339" s="27" t="s">
        <v>70</v>
      </c>
      <c r="E339" s="32" t="s">
        <v>70</v>
      </c>
      <c r="F339" s="32" t="s">
        <v>243</v>
      </c>
      <c r="G339" s="32" t="s">
        <v>70</v>
      </c>
      <c r="H339" s="32" t="s">
        <v>269</v>
      </c>
      <c r="I339" s="29" t="s">
        <v>223</v>
      </c>
      <c r="J339" s="30">
        <f t="shared" si="134"/>
        <v>499.9</v>
      </c>
      <c r="K339" s="30">
        <f t="shared" si="134"/>
        <v>499.9</v>
      </c>
      <c r="L339" s="30">
        <f t="shared" si="134"/>
        <v>499.9</v>
      </c>
    </row>
    <row r="340" spans="1:12">
      <c r="A340" s="172" t="s">
        <v>172</v>
      </c>
      <c r="B340" s="27" t="s">
        <v>177</v>
      </c>
      <c r="C340" s="27" t="s">
        <v>91</v>
      </c>
      <c r="D340" s="27" t="s">
        <v>70</v>
      </c>
      <c r="E340" s="32" t="s">
        <v>70</v>
      </c>
      <c r="F340" s="32" t="s">
        <v>243</v>
      </c>
      <c r="G340" s="32" t="s">
        <v>70</v>
      </c>
      <c r="H340" s="32" t="s">
        <v>269</v>
      </c>
      <c r="I340" s="29" t="s">
        <v>231</v>
      </c>
      <c r="J340" s="30">
        <v>499.9</v>
      </c>
      <c r="K340" s="30">
        <v>499.9</v>
      </c>
      <c r="L340" s="30">
        <v>499.9</v>
      </c>
    </row>
    <row r="341" spans="1:12" ht="38.25">
      <c r="A341" s="172" t="s">
        <v>418</v>
      </c>
      <c r="B341" s="27" t="s">
        <v>177</v>
      </c>
      <c r="C341" s="27" t="s">
        <v>91</v>
      </c>
      <c r="D341" s="27" t="s">
        <v>70</v>
      </c>
      <c r="E341" s="32" t="s">
        <v>70</v>
      </c>
      <c r="F341" s="32" t="s">
        <v>243</v>
      </c>
      <c r="G341" s="32" t="s">
        <v>419</v>
      </c>
      <c r="H341" s="32"/>
      <c r="I341" s="29"/>
      <c r="J341" s="30">
        <f t="shared" ref="J341:L343" si="135">J342</f>
        <v>1707.7</v>
      </c>
      <c r="K341" s="30">
        <f t="shared" si="135"/>
        <v>1992.9</v>
      </c>
      <c r="L341" s="30">
        <f t="shared" si="135"/>
        <v>1992.9</v>
      </c>
    </row>
    <row r="342" spans="1:12" ht="76.5">
      <c r="A342" s="172" t="s">
        <v>420</v>
      </c>
      <c r="B342" s="27" t="s">
        <v>177</v>
      </c>
      <c r="C342" s="27" t="s">
        <v>91</v>
      </c>
      <c r="D342" s="27" t="s">
        <v>70</v>
      </c>
      <c r="E342" s="32" t="s">
        <v>70</v>
      </c>
      <c r="F342" s="32" t="s">
        <v>243</v>
      </c>
      <c r="G342" s="32" t="s">
        <v>419</v>
      </c>
      <c r="H342" s="32" t="s">
        <v>421</v>
      </c>
      <c r="I342" s="29"/>
      <c r="J342" s="30">
        <f t="shared" si="135"/>
        <v>1707.7</v>
      </c>
      <c r="K342" s="30">
        <f t="shared" si="135"/>
        <v>1992.9</v>
      </c>
      <c r="L342" s="30">
        <f t="shared" si="135"/>
        <v>1992.9</v>
      </c>
    </row>
    <row r="343" spans="1:12" ht="51">
      <c r="A343" s="172" t="s">
        <v>131</v>
      </c>
      <c r="B343" s="27" t="s">
        <v>177</v>
      </c>
      <c r="C343" s="27" t="s">
        <v>91</v>
      </c>
      <c r="D343" s="27" t="s">
        <v>70</v>
      </c>
      <c r="E343" s="32" t="s">
        <v>70</v>
      </c>
      <c r="F343" s="32" t="s">
        <v>243</v>
      </c>
      <c r="G343" s="32" t="s">
        <v>419</v>
      </c>
      <c r="H343" s="32" t="s">
        <v>421</v>
      </c>
      <c r="I343" s="29" t="s">
        <v>223</v>
      </c>
      <c r="J343" s="30">
        <f>J344</f>
        <v>1707.7</v>
      </c>
      <c r="K343" s="30">
        <f t="shared" si="135"/>
        <v>1992.9</v>
      </c>
      <c r="L343" s="30">
        <f t="shared" si="135"/>
        <v>1992.9</v>
      </c>
    </row>
    <row r="344" spans="1:12">
      <c r="A344" s="172" t="s">
        <v>172</v>
      </c>
      <c r="B344" s="27" t="s">
        <v>177</v>
      </c>
      <c r="C344" s="27" t="s">
        <v>91</v>
      </c>
      <c r="D344" s="27" t="s">
        <v>70</v>
      </c>
      <c r="E344" s="32" t="s">
        <v>70</v>
      </c>
      <c r="F344" s="32" t="s">
        <v>243</v>
      </c>
      <c r="G344" s="32" t="s">
        <v>419</v>
      </c>
      <c r="H344" s="32" t="s">
        <v>421</v>
      </c>
      <c r="I344" s="29" t="s">
        <v>231</v>
      </c>
      <c r="J344" s="30">
        <v>1707.7</v>
      </c>
      <c r="K344" s="30">
        <v>1992.9</v>
      </c>
      <c r="L344" s="30">
        <v>1992.9</v>
      </c>
    </row>
    <row r="345" spans="1:12">
      <c r="A345" s="177" t="s">
        <v>178</v>
      </c>
      <c r="B345" s="27" t="s">
        <v>158</v>
      </c>
      <c r="C345" s="27" t="s">
        <v>91</v>
      </c>
      <c r="D345" s="27" t="s">
        <v>98</v>
      </c>
      <c r="E345" s="32"/>
      <c r="F345" s="32"/>
      <c r="G345" s="32"/>
      <c r="H345" s="32"/>
      <c r="I345" s="29"/>
      <c r="J345" s="30">
        <f>J346+J355</f>
        <v>29987.200000000001</v>
      </c>
      <c r="K345" s="30">
        <f>K346+K355</f>
        <v>22075.3</v>
      </c>
      <c r="L345" s="30">
        <f>L346+L355</f>
        <v>22281.7</v>
      </c>
    </row>
    <row r="346" spans="1:12" ht="51">
      <c r="A346" s="172" t="s">
        <v>543</v>
      </c>
      <c r="B346" s="27" t="s">
        <v>158</v>
      </c>
      <c r="C346" s="27" t="s">
        <v>91</v>
      </c>
      <c r="D346" s="27" t="s">
        <v>98</v>
      </c>
      <c r="E346" s="32" t="s">
        <v>70</v>
      </c>
      <c r="F346" s="32" t="s">
        <v>243</v>
      </c>
      <c r="G346" s="32"/>
      <c r="H346" s="32"/>
      <c r="I346" s="29"/>
      <c r="J346" s="30">
        <f>J347+J351</f>
        <v>19286.2</v>
      </c>
      <c r="K346" s="30">
        <f>K347+K351</f>
        <v>14852.3</v>
      </c>
      <c r="L346" s="30">
        <f>L347+L351</f>
        <v>15058.7</v>
      </c>
    </row>
    <row r="347" spans="1:12" ht="25.5">
      <c r="A347" s="172" t="s">
        <v>179</v>
      </c>
      <c r="B347" s="27" t="s">
        <v>158</v>
      </c>
      <c r="C347" s="27" t="s">
        <v>91</v>
      </c>
      <c r="D347" s="27" t="s">
        <v>98</v>
      </c>
      <c r="E347" s="32" t="s">
        <v>70</v>
      </c>
      <c r="F347" s="32" t="s">
        <v>243</v>
      </c>
      <c r="G347" s="32" t="s">
        <v>98</v>
      </c>
      <c r="H347" s="32"/>
      <c r="I347" s="29"/>
      <c r="J347" s="30">
        <f>J348</f>
        <v>2987.9</v>
      </c>
      <c r="K347" s="30">
        <f>K348</f>
        <v>1770</v>
      </c>
      <c r="L347" s="30">
        <f>L348</f>
        <v>1970</v>
      </c>
    </row>
    <row r="348" spans="1:12" ht="25.5">
      <c r="A348" s="172" t="s">
        <v>180</v>
      </c>
      <c r="B348" s="27" t="s">
        <v>158</v>
      </c>
      <c r="C348" s="27" t="s">
        <v>91</v>
      </c>
      <c r="D348" s="27" t="s">
        <v>98</v>
      </c>
      <c r="E348" s="32" t="s">
        <v>70</v>
      </c>
      <c r="F348" s="32" t="s">
        <v>243</v>
      </c>
      <c r="G348" s="32" t="s">
        <v>98</v>
      </c>
      <c r="H348" s="32" t="s">
        <v>270</v>
      </c>
      <c r="I348" s="29" t="s">
        <v>0</v>
      </c>
      <c r="J348" s="30">
        <f t="shared" ref="J348:L349" si="136">J349</f>
        <v>2987.9</v>
      </c>
      <c r="K348" s="30">
        <f t="shared" si="136"/>
        <v>1770</v>
      </c>
      <c r="L348" s="30">
        <f t="shared" si="136"/>
        <v>1970</v>
      </c>
    </row>
    <row r="349" spans="1:12" ht="51">
      <c r="A349" s="177" t="s">
        <v>131</v>
      </c>
      <c r="B349" s="27" t="s">
        <v>158</v>
      </c>
      <c r="C349" s="27" t="s">
        <v>91</v>
      </c>
      <c r="D349" s="27" t="s">
        <v>98</v>
      </c>
      <c r="E349" s="32" t="s">
        <v>70</v>
      </c>
      <c r="F349" s="32" t="s">
        <v>243</v>
      </c>
      <c r="G349" s="32" t="s">
        <v>98</v>
      </c>
      <c r="H349" s="32" t="s">
        <v>270</v>
      </c>
      <c r="I349" s="29" t="s">
        <v>223</v>
      </c>
      <c r="J349" s="30">
        <f t="shared" si="136"/>
        <v>2987.9</v>
      </c>
      <c r="K349" s="30">
        <f t="shared" si="136"/>
        <v>1770</v>
      </c>
      <c r="L349" s="30">
        <f t="shared" si="136"/>
        <v>1970</v>
      </c>
    </row>
    <row r="350" spans="1:12">
      <c r="A350" s="172" t="s">
        <v>172</v>
      </c>
      <c r="B350" s="27" t="s">
        <v>158</v>
      </c>
      <c r="C350" s="27" t="s">
        <v>91</v>
      </c>
      <c r="D350" s="27" t="s">
        <v>98</v>
      </c>
      <c r="E350" s="32" t="s">
        <v>70</v>
      </c>
      <c r="F350" s="32" t="s">
        <v>243</v>
      </c>
      <c r="G350" s="32" t="s">
        <v>98</v>
      </c>
      <c r="H350" s="32" t="s">
        <v>270</v>
      </c>
      <c r="I350" s="29" t="s">
        <v>231</v>
      </c>
      <c r="J350" s="30">
        <v>2987.9</v>
      </c>
      <c r="K350" s="30">
        <v>1770</v>
      </c>
      <c r="L350" s="30">
        <v>1970</v>
      </c>
    </row>
    <row r="351" spans="1:12" ht="38.25">
      <c r="A351" s="172" t="s">
        <v>297</v>
      </c>
      <c r="B351" s="27" t="s">
        <v>158</v>
      </c>
      <c r="C351" s="27" t="s">
        <v>91</v>
      </c>
      <c r="D351" s="27" t="s">
        <v>98</v>
      </c>
      <c r="E351" s="32" t="s">
        <v>70</v>
      </c>
      <c r="F351" s="32" t="s">
        <v>243</v>
      </c>
      <c r="G351" s="32" t="s">
        <v>75</v>
      </c>
      <c r="H351" s="32"/>
      <c r="I351" s="27"/>
      <c r="J351" s="30">
        <f>J353</f>
        <v>16298.3</v>
      </c>
      <c r="K351" s="30">
        <f>K353</f>
        <v>13082.3</v>
      </c>
      <c r="L351" s="30">
        <f>L353</f>
        <v>13088.7</v>
      </c>
    </row>
    <row r="352" spans="1:12" ht="25.5">
      <c r="A352" s="172" t="s">
        <v>180</v>
      </c>
      <c r="B352" s="27" t="s">
        <v>158</v>
      </c>
      <c r="C352" s="27" t="s">
        <v>91</v>
      </c>
      <c r="D352" s="27" t="s">
        <v>98</v>
      </c>
      <c r="E352" s="32" t="s">
        <v>70</v>
      </c>
      <c r="F352" s="32" t="s">
        <v>243</v>
      </c>
      <c r="G352" s="32" t="s">
        <v>75</v>
      </c>
      <c r="H352" s="32" t="s">
        <v>270</v>
      </c>
      <c r="I352" s="27"/>
      <c r="J352" s="30">
        <f t="shared" ref="J352:L353" si="137">J353</f>
        <v>16298.3</v>
      </c>
      <c r="K352" s="30">
        <f t="shared" si="137"/>
        <v>13082.3</v>
      </c>
      <c r="L352" s="30">
        <f t="shared" si="137"/>
        <v>13088.7</v>
      </c>
    </row>
    <row r="353" spans="1:12" ht="51">
      <c r="A353" s="177" t="s">
        <v>131</v>
      </c>
      <c r="B353" s="27" t="s">
        <v>158</v>
      </c>
      <c r="C353" s="27" t="s">
        <v>91</v>
      </c>
      <c r="D353" s="27" t="s">
        <v>98</v>
      </c>
      <c r="E353" s="32" t="s">
        <v>70</v>
      </c>
      <c r="F353" s="32" t="s">
        <v>243</v>
      </c>
      <c r="G353" s="32" t="s">
        <v>75</v>
      </c>
      <c r="H353" s="32" t="s">
        <v>270</v>
      </c>
      <c r="I353" s="29" t="s">
        <v>223</v>
      </c>
      <c r="J353" s="30">
        <f t="shared" si="137"/>
        <v>16298.3</v>
      </c>
      <c r="K353" s="30">
        <f t="shared" si="137"/>
        <v>13082.3</v>
      </c>
      <c r="L353" s="30">
        <f t="shared" si="137"/>
        <v>13088.7</v>
      </c>
    </row>
    <row r="354" spans="1:12">
      <c r="A354" s="172" t="s">
        <v>172</v>
      </c>
      <c r="B354" s="27" t="s">
        <v>158</v>
      </c>
      <c r="C354" s="27" t="s">
        <v>91</v>
      </c>
      <c r="D354" s="27" t="s">
        <v>98</v>
      </c>
      <c r="E354" s="32" t="s">
        <v>70</v>
      </c>
      <c r="F354" s="32" t="s">
        <v>243</v>
      </c>
      <c r="G354" s="32" t="s">
        <v>75</v>
      </c>
      <c r="H354" s="32" t="s">
        <v>270</v>
      </c>
      <c r="I354" s="29" t="s">
        <v>231</v>
      </c>
      <c r="J354" s="30">
        <v>16298.3</v>
      </c>
      <c r="K354" s="30">
        <v>13082.3</v>
      </c>
      <c r="L354" s="30">
        <v>13088.7</v>
      </c>
    </row>
    <row r="355" spans="1:12" ht="51">
      <c r="A355" s="172" t="s">
        <v>142</v>
      </c>
      <c r="B355" s="27" t="s">
        <v>158</v>
      </c>
      <c r="C355" s="27" t="s">
        <v>91</v>
      </c>
      <c r="D355" s="27" t="s">
        <v>98</v>
      </c>
      <c r="E355" s="32" t="s">
        <v>90</v>
      </c>
      <c r="F355" s="32" t="s">
        <v>243</v>
      </c>
      <c r="G355" s="32"/>
      <c r="H355" s="32"/>
      <c r="I355" s="29"/>
      <c r="J355" s="30">
        <f t="shared" ref="J355:L359" si="138">J356</f>
        <v>10701</v>
      </c>
      <c r="K355" s="30">
        <f t="shared" si="138"/>
        <v>7223</v>
      </c>
      <c r="L355" s="30">
        <f t="shared" si="138"/>
        <v>7223</v>
      </c>
    </row>
    <row r="356" spans="1:12" ht="25.5">
      <c r="A356" s="172" t="s">
        <v>182</v>
      </c>
      <c r="B356" s="27" t="s">
        <v>158</v>
      </c>
      <c r="C356" s="27" t="s">
        <v>91</v>
      </c>
      <c r="D356" s="27" t="s">
        <v>98</v>
      </c>
      <c r="E356" s="32" t="s">
        <v>90</v>
      </c>
      <c r="F356" s="32" t="s">
        <v>11</v>
      </c>
      <c r="G356" s="32"/>
      <c r="H356" s="32"/>
      <c r="I356" s="29"/>
      <c r="J356" s="30">
        <f t="shared" si="138"/>
        <v>10701</v>
      </c>
      <c r="K356" s="30">
        <f t="shared" si="138"/>
        <v>7223</v>
      </c>
      <c r="L356" s="30">
        <f t="shared" si="138"/>
        <v>7223</v>
      </c>
    </row>
    <row r="357" spans="1:12" ht="78" customHeight="1">
      <c r="A357" s="172" t="s">
        <v>183</v>
      </c>
      <c r="B357" s="27" t="s">
        <v>158</v>
      </c>
      <c r="C357" s="27" t="s">
        <v>91</v>
      </c>
      <c r="D357" s="27" t="s">
        <v>98</v>
      </c>
      <c r="E357" s="32" t="s">
        <v>90</v>
      </c>
      <c r="F357" s="32" t="s">
        <v>11</v>
      </c>
      <c r="G357" s="32" t="s">
        <v>68</v>
      </c>
      <c r="H357" s="32"/>
      <c r="I357" s="29"/>
      <c r="J357" s="30">
        <f t="shared" si="138"/>
        <v>10701</v>
      </c>
      <c r="K357" s="30">
        <f t="shared" si="138"/>
        <v>7223</v>
      </c>
      <c r="L357" s="30">
        <f t="shared" si="138"/>
        <v>7223</v>
      </c>
    </row>
    <row r="358" spans="1:12" ht="25.5">
      <c r="A358" s="172" t="s">
        <v>184</v>
      </c>
      <c r="B358" s="27" t="s">
        <v>158</v>
      </c>
      <c r="C358" s="27" t="s">
        <v>91</v>
      </c>
      <c r="D358" s="27" t="s">
        <v>98</v>
      </c>
      <c r="E358" s="32" t="s">
        <v>90</v>
      </c>
      <c r="F358" s="32" t="s">
        <v>11</v>
      </c>
      <c r="G358" s="32" t="s">
        <v>68</v>
      </c>
      <c r="H358" s="32" t="s">
        <v>270</v>
      </c>
      <c r="I358" s="29"/>
      <c r="J358" s="30">
        <f t="shared" si="138"/>
        <v>10701</v>
      </c>
      <c r="K358" s="30">
        <f t="shared" si="138"/>
        <v>7223</v>
      </c>
      <c r="L358" s="30">
        <f t="shared" si="138"/>
        <v>7223</v>
      </c>
    </row>
    <row r="359" spans="1:12" ht="51">
      <c r="A359" s="177" t="s">
        <v>131</v>
      </c>
      <c r="B359" s="27" t="s">
        <v>158</v>
      </c>
      <c r="C359" s="27" t="s">
        <v>91</v>
      </c>
      <c r="D359" s="27" t="s">
        <v>98</v>
      </c>
      <c r="E359" s="32" t="s">
        <v>90</v>
      </c>
      <c r="F359" s="32" t="s">
        <v>11</v>
      </c>
      <c r="G359" s="32" t="s">
        <v>68</v>
      </c>
      <c r="H359" s="32" t="s">
        <v>270</v>
      </c>
      <c r="I359" s="29" t="s">
        <v>223</v>
      </c>
      <c r="J359" s="30">
        <f t="shared" si="138"/>
        <v>10701</v>
      </c>
      <c r="K359" s="30">
        <f t="shared" si="138"/>
        <v>7223</v>
      </c>
      <c r="L359" s="30">
        <f t="shared" si="138"/>
        <v>7223</v>
      </c>
    </row>
    <row r="360" spans="1:12">
      <c r="A360" s="172" t="s">
        <v>172</v>
      </c>
      <c r="B360" s="27" t="s">
        <v>158</v>
      </c>
      <c r="C360" s="27" t="s">
        <v>91</v>
      </c>
      <c r="D360" s="27" t="s">
        <v>98</v>
      </c>
      <c r="E360" s="32" t="s">
        <v>90</v>
      </c>
      <c r="F360" s="32" t="s">
        <v>11</v>
      </c>
      <c r="G360" s="32" t="s">
        <v>68</v>
      </c>
      <c r="H360" s="32" t="s">
        <v>270</v>
      </c>
      <c r="I360" s="29" t="s">
        <v>231</v>
      </c>
      <c r="J360" s="30">
        <v>10701</v>
      </c>
      <c r="K360" s="30">
        <v>7223</v>
      </c>
      <c r="L360" s="30">
        <v>7223</v>
      </c>
    </row>
    <row r="361" spans="1:12">
      <c r="A361" s="172" t="s">
        <v>185</v>
      </c>
      <c r="B361" s="27" t="s">
        <v>158</v>
      </c>
      <c r="C361" s="27" t="s">
        <v>91</v>
      </c>
      <c r="D361" s="27" t="s">
        <v>91</v>
      </c>
      <c r="E361" s="32"/>
      <c r="F361" s="32"/>
      <c r="G361" s="32"/>
      <c r="H361" s="32"/>
      <c r="I361" s="29"/>
      <c r="J361" s="30">
        <f>J362</f>
        <v>79.7</v>
      </c>
      <c r="K361" s="30">
        <f t="shared" ref="K361:L361" si="139">K362</f>
        <v>82.8</v>
      </c>
      <c r="L361" s="30">
        <f t="shared" si="139"/>
        <v>82.8</v>
      </c>
    </row>
    <row r="362" spans="1:12" ht="51">
      <c r="A362" s="181" t="s">
        <v>142</v>
      </c>
      <c r="B362" s="27" t="s">
        <v>158</v>
      </c>
      <c r="C362" s="27" t="s">
        <v>91</v>
      </c>
      <c r="D362" s="27" t="s">
        <v>91</v>
      </c>
      <c r="E362" s="32" t="s">
        <v>90</v>
      </c>
      <c r="F362" s="32" t="s">
        <v>243</v>
      </c>
      <c r="G362" s="32"/>
      <c r="H362" s="32"/>
      <c r="I362" s="29"/>
      <c r="J362" s="30">
        <f t="shared" ref="J362:L362" si="140">J363</f>
        <v>79.7</v>
      </c>
      <c r="K362" s="30">
        <f t="shared" si="140"/>
        <v>82.8</v>
      </c>
      <c r="L362" s="30">
        <f t="shared" si="140"/>
        <v>82.8</v>
      </c>
    </row>
    <row r="363" spans="1:12" ht="63.75">
      <c r="A363" s="185" t="s">
        <v>187</v>
      </c>
      <c r="B363" s="27" t="s">
        <v>158</v>
      </c>
      <c r="C363" s="27" t="s">
        <v>91</v>
      </c>
      <c r="D363" s="27" t="s">
        <v>91</v>
      </c>
      <c r="E363" s="32" t="s">
        <v>90</v>
      </c>
      <c r="F363" s="32" t="s">
        <v>14</v>
      </c>
      <c r="G363" s="32"/>
      <c r="H363" s="32"/>
      <c r="I363" s="29"/>
      <c r="J363" s="30">
        <f t="shared" ref="J363:L365" si="141">J364</f>
        <v>79.7</v>
      </c>
      <c r="K363" s="30">
        <f t="shared" si="141"/>
        <v>82.8</v>
      </c>
      <c r="L363" s="30">
        <f t="shared" si="141"/>
        <v>82.8</v>
      </c>
    </row>
    <row r="364" spans="1:12" ht="63.75">
      <c r="A364" s="172" t="s">
        <v>188</v>
      </c>
      <c r="B364" s="27" t="s">
        <v>158</v>
      </c>
      <c r="C364" s="27" t="s">
        <v>91</v>
      </c>
      <c r="D364" s="27" t="s">
        <v>91</v>
      </c>
      <c r="E364" s="32" t="s">
        <v>90</v>
      </c>
      <c r="F364" s="32" t="s">
        <v>14</v>
      </c>
      <c r="G364" s="32" t="s">
        <v>68</v>
      </c>
      <c r="H364" s="32"/>
      <c r="I364" s="29"/>
      <c r="J364" s="30">
        <f t="shared" si="141"/>
        <v>79.7</v>
      </c>
      <c r="K364" s="30">
        <f t="shared" si="141"/>
        <v>82.8</v>
      </c>
      <c r="L364" s="30">
        <f t="shared" si="141"/>
        <v>82.8</v>
      </c>
    </row>
    <row r="365" spans="1:12" ht="25.5">
      <c r="A365" s="172" t="s">
        <v>189</v>
      </c>
      <c r="B365" s="27" t="s">
        <v>158</v>
      </c>
      <c r="C365" s="27" t="s">
        <v>91</v>
      </c>
      <c r="D365" s="27" t="s">
        <v>91</v>
      </c>
      <c r="E365" s="32" t="s">
        <v>90</v>
      </c>
      <c r="F365" s="32" t="s">
        <v>14</v>
      </c>
      <c r="G365" s="32" t="s">
        <v>68</v>
      </c>
      <c r="H365" s="32" t="s">
        <v>273</v>
      </c>
      <c r="I365" s="29"/>
      <c r="J365" s="30">
        <f t="shared" si="141"/>
        <v>79.7</v>
      </c>
      <c r="K365" s="30">
        <f t="shared" si="141"/>
        <v>82.8</v>
      </c>
      <c r="L365" s="30">
        <f t="shared" si="141"/>
        <v>82.8</v>
      </c>
    </row>
    <row r="366" spans="1:12" ht="38.25">
      <c r="A366" s="172" t="s">
        <v>79</v>
      </c>
      <c r="B366" s="27" t="s">
        <v>158</v>
      </c>
      <c r="C366" s="27" t="s">
        <v>91</v>
      </c>
      <c r="D366" s="27" t="s">
        <v>91</v>
      </c>
      <c r="E366" s="32" t="s">
        <v>90</v>
      </c>
      <c r="F366" s="32" t="s">
        <v>14</v>
      </c>
      <c r="G366" s="32" t="s">
        <v>68</v>
      </c>
      <c r="H366" s="32" t="s">
        <v>273</v>
      </c>
      <c r="I366" s="29" t="s">
        <v>212</v>
      </c>
      <c r="J366" s="30">
        <f>J367</f>
        <v>79.7</v>
      </c>
      <c r="K366" s="30">
        <f>K367</f>
        <v>82.8</v>
      </c>
      <c r="L366" s="30">
        <f>L367</f>
        <v>82.8</v>
      </c>
    </row>
    <row r="367" spans="1:12" ht="38.25">
      <c r="A367" s="172" t="s">
        <v>80</v>
      </c>
      <c r="B367" s="27" t="s">
        <v>158</v>
      </c>
      <c r="C367" s="27" t="s">
        <v>91</v>
      </c>
      <c r="D367" s="27" t="s">
        <v>91</v>
      </c>
      <c r="E367" s="32" t="s">
        <v>90</v>
      </c>
      <c r="F367" s="32" t="s">
        <v>14</v>
      </c>
      <c r="G367" s="32" t="s">
        <v>68</v>
      </c>
      <c r="H367" s="32" t="s">
        <v>273</v>
      </c>
      <c r="I367" s="29" t="s">
        <v>213</v>
      </c>
      <c r="J367" s="30">
        <v>79.7</v>
      </c>
      <c r="K367" s="30">
        <v>82.8</v>
      </c>
      <c r="L367" s="30">
        <v>82.8</v>
      </c>
    </row>
    <row r="368" spans="1:12" ht="25.5">
      <c r="A368" s="172" t="s">
        <v>190</v>
      </c>
      <c r="B368" s="27" t="s">
        <v>158</v>
      </c>
      <c r="C368" s="27" t="s">
        <v>91</v>
      </c>
      <c r="D368" s="27" t="s">
        <v>107</v>
      </c>
      <c r="E368" s="32"/>
      <c r="F368" s="32"/>
      <c r="G368" s="32"/>
      <c r="H368" s="32"/>
      <c r="I368" s="29"/>
      <c r="J368" s="30">
        <f t="shared" ref="J368:L370" si="142">J369</f>
        <v>4753.6000000000004</v>
      </c>
      <c r="K368" s="30">
        <f t="shared" si="142"/>
        <v>4352.6000000000004</v>
      </c>
      <c r="L368" s="30">
        <f t="shared" si="142"/>
        <v>3752.6</v>
      </c>
    </row>
    <row r="369" spans="1:12" ht="51">
      <c r="A369" s="172" t="s">
        <v>543</v>
      </c>
      <c r="B369" s="27" t="s">
        <v>158</v>
      </c>
      <c r="C369" s="27" t="s">
        <v>91</v>
      </c>
      <c r="D369" s="27" t="s">
        <v>107</v>
      </c>
      <c r="E369" s="32" t="s">
        <v>70</v>
      </c>
      <c r="F369" s="32" t="s">
        <v>243</v>
      </c>
      <c r="G369" s="32"/>
      <c r="H369" s="32"/>
      <c r="I369" s="29"/>
      <c r="J369" s="30">
        <f>J370+J376</f>
        <v>4753.6000000000004</v>
      </c>
      <c r="K369" s="30">
        <f>K370+K376</f>
        <v>4352.6000000000004</v>
      </c>
      <c r="L369" s="30">
        <f>L370+L376</f>
        <v>3752.6</v>
      </c>
    </row>
    <row r="370" spans="1:12" ht="114.75">
      <c r="A370" s="173" t="s">
        <v>191</v>
      </c>
      <c r="B370" s="27" t="s">
        <v>158</v>
      </c>
      <c r="C370" s="27" t="s">
        <v>91</v>
      </c>
      <c r="D370" s="27" t="s">
        <v>107</v>
      </c>
      <c r="E370" s="32" t="s">
        <v>70</v>
      </c>
      <c r="F370" s="32" t="s">
        <v>243</v>
      </c>
      <c r="G370" s="32" t="s">
        <v>135</v>
      </c>
      <c r="H370" s="32"/>
      <c r="I370" s="29"/>
      <c r="J370" s="30">
        <f t="shared" si="142"/>
        <v>2490.5</v>
      </c>
      <c r="K370" s="30">
        <f t="shared" si="142"/>
        <v>2085</v>
      </c>
      <c r="L370" s="30">
        <f t="shared" si="142"/>
        <v>1485</v>
      </c>
    </row>
    <row r="371" spans="1:12" ht="76.5">
      <c r="A371" s="177" t="s">
        <v>192</v>
      </c>
      <c r="B371" s="27" t="s">
        <v>158</v>
      </c>
      <c r="C371" s="27" t="s">
        <v>91</v>
      </c>
      <c r="D371" s="27" t="s">
        <v>107</v>
      </c>
      <c r="E371" s="32" t="s">
        <v>70</v>
      </c>
      <c r="F371" s="32" t="s">
        <v>243</v>
      </c>
      <c r="G371" s="32" t="s">
        <v>135</v>
      </c>
      <c r="H371" s="32" t="s">
        <v>274</v>
      </c>
      <c r="I371" s="29"/>
      <c r="J371" s="30">
        <f>J372+J374</f>
        <v>2490.5</v>
      </c>
      <c r="K371" s="30">
        <f>K372+K374</f>
        <v>2085</v>
      </c>
      <c r="L371" s="30">
        <f>L372+L374</f>
        <v>1485</v>
      </c>
    </row>
    <row r="372" spans="1:12" ht="89.25">
      <c r="A372" s="172" t="s">
        <v>73</v>
      </c>
      <c r="B372" s="27" t="s">
        <v>158</v>
      </c>
      <c r="C372" s="27" t="s">
        <v>91</v>
      </c>
      <c r="D372" s="27" t="s">
        <v>107</v>
      </c>
      <c r="E372" s="32" t="s">
        <v>70</v>
      </c>
      <c r="F372" s="32" t="s">
        <v>243</v>
      </c>
      <c r="G372" s="32" t="s">
        <v>135</v>
      </c>
      <c r="H372" s="32" t="s">
        <v>274</v>
      </c>
      <c r="I372" s="29" t="s">
        <v>210</v>
      </c>
      <c r="J372" s="30">
        <f>J373</f>
        <v>2192.5</v>
      </c>
      <c r="K372" s="30">
        <f>K373</f>
        <v>1787</v>
      </c>
      <c r="L372" s="30">
        <f>L373</f>
        <v>1287</v>
      </c>
    </row>
    <row r="373" spans="1:12" ht="25.5">
      <c r="A373" s="172" t="s">
        <v>163</v>
      </c>
      <c r="B373" s="27" t="s">
        <v>158</v>
      </c>
      <c r="C373" s="27" t="s">
        <v>91</v>
      </c>
      <c r="D373" s="27" t="s">
        <v>107</v>
      </c>
      <c r="E373" s="32" t="s">
        <v>70</v>
      </c>
      <c r="F373" s="32" t="s">
        <v>243</v>
      </c>
      <c r="G373" s="32" t="s">
        <v>135</v>
      </c>
      <c r="H373" s="32" t="s">
        <v>274</v>
      </c>
      <c r="I373" s="29" t="s">
        <v>230</v>
      </c>
      <c r="J373" s="30">
        <v>2192.5</v>
      </c>
      <c r="K373" s="30">
        <v>1787</v>
      </c>
      <c r="L373" s="30">
        <v>1287</v>
      </c>
    </row>
    <row r="374" spans="1:12" ht="38.25">
      <c r="A374" s="172" t="s">
        <v>79</v>
      </c>
      <c r="B374" s="27" t="s">
        <v>158</v>
      </c>
      <c r="C374" s="27" t="s">
        <v>91</v>
      </c>
      <c r="D374" s="27" t="s">
        <v>107</v>
      </c>
      <c r="E374" s="32" t="s">
        <v>70</v>
      </c>
      <c r="F374" s="32" t="s">
        <v>243</v>
      </c>
      <c r="G374" s="32" t="s">
        <v>135</v>
      </c>
      <c r="H374" s="32" t="s">
        <v>274</v>
      </c>
      <c r="I374" s="29" t="s">
        <v>212</v>
      </c>
      <c r="J374" s="30">
        <f t="shared" ref="J374:L374" si="143">J375</f>
        <v>298</v>
      </c>
      <c r="K374" s="30">
        <f t="shared" si="143"/>
        <v>298</v>
      </c>
      <c r="L374" s="30">
        <f t="shared" si="143"/>
        <v>198</v>
      </c>
    </row>
    <row r="375" spans="1:12" ht="38.25">
      <c r="A375" s="172" t="s">
        <v>80</v>
      </c>
      <c r="B375" s="27" t="s">
        <v>158</v>
      </c>
      <c r="C375" s="27" t="s">
        <v>91</v>
      </c>
      <c r="D375" s="27" t="s">
        <v>107</v>
      </c>
      <c r="E375" s="32" t="s">
        <v>70</v>
      </c>
      <c r="F375" s="32" t="s">
        <v>243</v>
      </c>
      <c r="G375" s="32" t="s">
        <v>135</v>
      </c>
      <c r="H375" s="32" t="s">
        <v>274</v>
      </c>
      <c r="I375" s="29" t="s">
        <v>213</v>
      </c>
      <c r="J375" s="30">
        <v>298</v>
      </c>
      <c r="K375" s="30">
        <v>298</v>
      </c>
      <c r="L375" s="30">
        <v>198</v>
      </c>
    </row>
    <row r="376" spans="1:12" ht="51">
      <c r="A376" s="172" t="s">
        <v>186</v>
      </c>
      <c r="B376" s="27" t="s">
        <v>158</v>
      </c>
      <c r="C376" s="27" t="s">
        <v>91</v>
      </c>
      <c r="D376" s="27" t="s">
        <v>107</v>
      </c>
      <c r="E376" s="32" t="s">
        <v>70</v>
      </c>
      <c r="F376" s="32" t="s">
        <v>243</v>
      </c>
      <c r="G376" s="32" t="s">
        <v>91</v>
      </c>
      <c r="H376" s="32"/>
      <c r="I376" s="29"/>
      <c r="J376" s="30">
        <f t="shared" ref="J376" si="144">J377+J380</f>
        <v>2263.1</v>
      </c>
      <c r="K376" s="30">
        <f t="shared" ref="K376:L376" si="145">K377+K380</f>
        <v>2267.6</v>
      </c>
      <c r="L376" s="30">
        <f t="shared" si="145"/>
        <v>2267.6</v>
      </c>
    </row>
    <row r="377" spans="1:12" ht="37.5" customHeight="1">
      <c r="A377" s="188" t="s">
        <v>519</v>
      </c>
      <c r="B377" s="27" t="s">
        <v>158</v>
      </c>
      <c r="C377" s="27" t="s">
        <v>91</v>
      </c>
      <c r="D377" s="27" t="s">
        <v>107</v>
      </c>
      <c r="E377" s="32" t="s">
        <v>70</v>
      </c>
      <c r="F377" s="32" t="s">
        <v>243</v>
      </c>
      <c r="G377" s="32" t="s">
        <v>91</v>
      </c>
      <c r="H377" s="32" t="s">
        <v>271</v>
      </c>
      <c r="I377" s="29"/>
      <c r="J377" s="30">
        <f t="shared" ref="J377:L378" si="146">J378</f>
        <v>113.5</v>
      </c>
      <c r="K377" s="30">
        <f t="shared" si="146"/>
        <v>118</v>
      </c>
      <c r="L377" s="30">
        <f t="shared" si="146"/>
        <v>118</v>
      </c>
    </row>
    <row r="378" spans="1:12" ht="51">
      <c r="A378" s="177" t="s">
        <v>131</v>
      </c>
      <c r="B378" s="27" t="s">
        <v>158</v>
      </c>
      <c r="C378" s="27" t="s">
        <v>91</v>
      </c>
      <c r="D378" s="27" t="s">
        <v>107</v>
      </c>
      <c r="E378" s="32" t="s">
        <v>70</v>
      </c>
      <c r="F378" s="32" t="s">
        <v>243</v>
      </c>
      <c r="G378" s="32" t="s">
        <v>91</v>
      </c>
      <c r="H378" s="32" t="s">
        <v>271</v>
      </c>
      <c r="I378" s="29" t="s">
        <v>223</v>
      </c>
      <c r="J378" s="30">
        <f t="shared" si="146"/>
        <v>113.5</v>
      </c>
      <c r="K378" s="30">
        <f t="shared" si="146"/>
        <v>118</v>
      </c>
      <c r="L378" s="30">
        <f t="shared" si="146"/>
        <v>118</v>
      </c>
    </row>
    <row r="379" spans="1:12">
      <c r="A379" s="172" t="s">
        <v>172</v>
      </c>
      <c r="B379" s="27" t="s">
        <v>158</v>
      </c>
      <c r="C379" s="27" t="s">
        <v>91</v>
      </c>
      <c r="D379" s="27" t="s">
        <v>107</v>
      </c>
      <c r="E379" s="32" t="s">
        <v>70</v>
      </c>
      <c r="F379" s="32" t="s">
        <v>243</v>
      </c>
      <c r="G379" s="32" t="s">
        <v>91</v>
      </c>
      <c r="H379" s="32" t="s">
        <v>271</v>
      </c>
      <c r="I379" s="29" t="s">
        <v>231</v>
      </c>
      <c r="J379" s="30">
        <v>113.5</v>
      </c>
      <c r="K379" s="30">
        <v>118</v>
      </c>
      <c r="L379" s="30">
        <v>118</v>
      </c>
    </row>
    <row r="380" spans="1:12" ht="76.5">
      <c r="A380" s="172" t="s">
        <v>50</v>
      </c>
      <c r="B380" s="27" t="s">
        <v>158</v>
      </c>
      <c r="C380" s="27" t="s">
        <v>91</v>
      </c>
      <c r="D380" s="27" t="s">
        <v>107</v>
      </c>
      <c r="E380" s="32" t="s">
        <v>70</v>
      </c>
      <c r="F380" s="32" t="s">
        <v>243</v>
      </c>
      <c r="G380" s="32" t="s">
        <v>91</v>
      </c>
      <c r="H380" s="32" t="s">
        <v>272</v>
      </c>
      <c r="I380" s="29"/>
      <c r="J380" s="30">
        <f t="shared" ref="J380:L381" si="147">J381</f>
        <v>2149.6</v>
      </c>
      <c r="K380" s="30">
        <f t="shared" si="147"/>
        <v>2149.6</v>
      </c>
      <c r="L380" s="30">
        <f t="shared" si="147"/>
        <v>2149.6</v>
      </c>
    </row>
    <row r="381" spans="1:12" ht="51">
      <c r="A381" s="177" t="s">
        <v>131</v>
      </c>
      <c r="B381" s="27" t="s">
        <v>158</v>
      </c>
      <c r="C381" s="27" t="s">
        <v>91</v>
      </c>
      <c r="D381" s="27" t="s">
        <v>107</v>
      </c>
      <c r="E381" s="32" t="s">
        <v>70</v>
      </c>
      <c r="F381" s="32" t="s">
        <v>243</v>
      </c>
      <c r="G381" s="32" t="s">
        <v>91</v>
      </c>
      <c r="H381" s="32" t="s">
        <v>272</v>
      </c>
      <c r="I381" s="29" t="s">
        <v>223</v>
      </c>
      <c r="J381" s="30">
        <f t="shared" si="147"/>
        <v>2149.6</v>
      </c>
      <c r="K381" s="30">
        <f t="shared" si="147"/>
        <v>2149.6</v>
      </c>
      <c r="L381" s="30">
        <f t="shared" si="147"/>
        <v>2149.6</v>
      </c>
    </row>
    <row r="382" spans="1:12">
      <c r="A382" s="172" t="s">
        <v>172</v>
      </c>
      <c r="B382" s="27" t="s">
        <v>158</v>
      </c>
      <c r="C382" s="27" t="s">
        <v>91</v>
      </c>
      <c r="D382" s="27" t="s">
        <v>107</v>
      </c>
      <c r="E382" s="32" t="s">
        <v>70</v>
      </c>
      <c r="F382" s="32" t="s">
        <v>243</v>
      </c>
      <c r="G382" s="32" t="s">
        <v>91</v>
      </c>
      <c r="H382" s="32" t="s">
        <v>272</v>
      </c>
      <c r="I382" s="29" t="s">
        <v>231</v>
      </c>
      <c r="J382" s="30">
        <v>2149.6</v>
      </c>
      <c r="K382" s="30">
        <v>2149.6</v>
      </c>
      <c r="L382" s="30">
        <v>2149.6</v>
      </c>
    </row>
    <row r="383" spans="1:12">
      <c r="A383" s="172" t="s">
        <v>193</v>
      </c>
      <c r="B383" s="27" t="s">
        <v>158</v>
      </c>
      <c r="C383" s="27" t="s">
        <v>105</v>
      </c>
      <c r="D383" s="27"/>
      <c r="E383" s="32"/>
      <c r="F383" s="32"/>
      <c r="G383" s="32"/>
      <c r="H383" s="32"/>
      <c r="I383" s="29"/>
      <c r="J383" s="30">
        <f>J384+J401</f>
        <v>34672.200000000004</v>
      </c>
      <c r="K383" s="30">
        <f>K384+K401</f>
        <v>29112.7</v>
      </c>
      <c r="L383" s="30">
        <f>L384+L401</f>
        <v>25923.7</v>
      </c>
    </row>
    <row r="384" spans="1:12">
      <c r="A384" s="172" t="s">
        <v>194</v>
      </c>
      <c r="B384" s="27" t="s">
        <v>158</v>
      </c>
      <c r="C384" s="27" t="s">
        <v>105</v>
      </c>
      <c r="D384" s="27" t="s">
        <v>68</v>
      </c>
      <c r="E384" s="32"/>
      <c r="F384" s="32"/>
      <c r="G384" s="32"/>
      <c r="H384" s="32"/>
      <c r="I384" s="29"/>
      <c r="J384" s="30">
        <f t="shared" ref="J384:L384" si="148">J385</f>
        <v>30701.700000000004</v>
      </c>
      <c r="K384" s="30">
        <f t="shared" si="148"/>
        <v>25688.2</v>
      </c>
      <c r="L384" s="30">
        <f t="shared" si="148"/>
        <v>23227.200000000001</v>
      </c>
    </row>
    <row r="385" spans="1:12" ht="51">
      <c r="A385" s="172" t="s">
        <v>142</v>
      </c>
      <c r="B385" s="27" t="s">
        <v>158</v>
      </c>
      <c r="C385" s="27" t="s">
        <v>105</v>
      </c>
      <c r="D385" s="27" t="s">
        <v>68</v>
      </c>
      <c r="E385" s="32" t="s">
        <v>90</v>
      </c>
      <c r="F385" s="32" t="s">
        <v>243</v>
      </c>
      <c r="G385" s="32"/>
      <c r="H385" s="32"/>
      <c r="I385" s="29"/>
      <c r="J385" s="30">
        <f>J386+J396+J391</f>
        <v>30701.700000000004</v>
      </c>
      <c r="K385" s="30">
        <f>K386+K396+K391</f>
        <v>25688.2</v>
      </c>
      <c r="L385" s="30">
        <f>L386+L396+L391</f>
        <v>23227.200000000001</v>
      </c>
    </row>
    <row r="386" spans="1:12" ht="38.25">
      <c r="A386" s="172" t="s">
        <v>195</v>
      </c>
      <c r="B386" s="27" t="s">
        <v>158</v>
      </c>
      <c r="C386" s="27" t="s">
        <v>105</v>
      </c>
      <c r="D386" s="27" t="s">
        <v>68</v>
      </c>
      <c r="E386" s="32" t="s">
        <v>90</v>
      </c>
      <c r="F386" s="32" t="s">
        <v>8</v>
      </c>
      <c r="G386" s="32"/>
      <c r="H386" s="32"/>
      <c r="I386" s="29"/>
      <c r="J386" s="30">
        <f>J387</f>
        <v>402.1</v>
      </c>
      <c r="K386" s="30">
        <f>K387</f>
        <v>436.2</v>
      </c>
      <c r="L386" s="30">
        <f>L387</f>
        <v>475.2</v>
      </c>
    </row>
    <row r="387" spans="1:12" ht="76.5">
      <c r="A387" s="176" t="s">
        <v>196</v>
      </c>
      <c r="B387" s="27" t="s">
        <v>158</v>
      </c>
      <c r="C387" s="27" t="s">
        <v>105</v>
      </c>
      <c r="D387" s="27" t="s">
        <v>68</v>
      </c>
      <c r="E387" s="32" t="s">
        <v>90</v>
      </c>
      <c r="F387" s="32" t="s">
        <v>8</v>
      </c>
      <c r="G387" s="32" t="s">
        <v>68</v>
      </c>
      <c r="H387" s="32"/>
      <c r="I387" s="29"/>
      <c r="J387" s="30">
        <f t="shared" ref="J387:L389" si="149">J388</f>
        <v>402.1</v>
      </c>
      <c r="K387" s="30">
        <f t="shared" si="149"/>
        <v>436.2</v>
      </c>
      <c r="L387" s="30">
        <f t="shared" si="149"/>
        <v>475.2</v>
      </c>
    </row>
    <row r="388" spans="1:12">
      <c r="A388" s="171" t="s">
        <v>197</v>
      </c>
      <c r="B388" s="27" t="s">
        <v>158</v>
      </c>
      <c r="C388" s="27" t="s">
        <v>105</v>
      </c>
      <c r="D388" s="27" t="s">
        <v>68</v>
      </c>
      <c r="E388" s="32" t="s">
        <v>90</v>
      </c>
      <c r="F388" s="32" t="s">
        <v>8</v>
      </c>
      <c r="G388" s="32" t="s">
        <v>68</v>
      </c>
      <c r="H388" s="32" t="s">
        <v>275</v>
      </c>
      <c r="I388" s="29"/>
      <c r="J388" s="30">
        <f t="shared" si="149"/>
        <v>402.1</v>
      </c>
      <c r="K388" s="30">
        <f t="shared" si="149"/>
        <v>436.2</v>
      </c>
      <c r="L388" s="30">
        <f t="shared" si="149"/>
        <v>475.2</v>
      </c>
    </row>
    <row r="389" spans="1:12" ht="51">
      <c r="A389" s="177" t="s">
        <v>131</v>
      </c>
      <c r="B389" s="27" t="s">
        <v>158</v>
      </c>
      <c r="C389" s="27" t="s">
        <v>105</v>
      </c>
      <c r="D389" s="27" t="s">
        <v>68</v>
      </c>
      <c r="E389" s="32" t="s">
        <v>90</v>
      </c>
      <c r="F389" s="32" t="s">
        <v>8</v>
      </c>
      <c r="G389" s="32" t="s">
        <v>68</v>
      </c>
      <c r="H389" s="32" t="s">
        <v>275</v>
      </c>
      <c r="I389" s="29" t="s">
        <v>223</v>
      </c>
      <c r="J389" s="30">
        <f t="shared" si="149"/>
        <v>402.1</v>
      </c>
      <c r="K389" s="30">
        <f t="shared" si="149"/>
        <v>436.2</v>
      </c>
      <c r="L389" s="30">
        <f t="shared" si="149"/>
        <v>475.2</v>
      </c>
    </row>
    <row r="390" spans="1:12">
      <c r="A390" s="172" t="s">
        <v>172</v>
      </c>
      <c r="B390" s="27" t="s">
        <v>158</v>
      </c>
      <c r="C390" s="27" t="s">
        <v>105</v>
      </c>
      <c r="D390" s="27" t="s">
        <v>68</v>
      </c>
      <c r="E390" s="32" t="s">
        <v>90</v>
      </c>
      <c r="F390" s="32" t="s">
        <v>8</v>
      </c>
      <c r="G390" s="32" t="s">
        <v>68</v>
      </c>
      <c r="H390" s="32" t="s">
        <v>275</v>
      </c>
      <c r="I390" s="29" t="s">
        <v>231</v>
      </c>
      <c r="J390" s="30">
        <v>402.1</v>
      </c>
      <c r="K390" s="30">
        <v>436.2</v>
      </c>
      <c r="L390" s="30">
        <v>475.2</v>
      </c>
    </row>
    <row r="391" spans="1:12" ht="63.75">
      <c r="A391" s="172" t="s">
        <v>198</v>
      </c>
      <c r="B391" s="27" t="s">
        <v>158</v>
      </c>
      <c r="C391" s="27" t="s">
        <v>105</v>
      </c>
      <c r="D391" s="27" t="s">
        <v>68</v>
      </c>
      <c r="E391" s="32" t="s">
        <v>90</v>
      </c>
      <c r="F391" s="32" t="s">
        <v>9</v>
      </c>
      <c r="G391" s="32"/>
      <c r="H391" s="32"/>
      <c r="I391" s="29"/>
      <c r="J391" s="30">
        <f t="shared" ref="J391:L392" si="150">J392</f>
        <v>20396.400000000001</v>
      </c>
      <c r="K391" s="30">
        <f t="shared" si="150"/>
        <v>16350</v>
      </c>
      <c r="L391" s="30">
        <f t="shared" si="150"/>
        <v>14850</v>
      </c>
    </row>
    <row r="392" spans="1:12" ht="51">
      <c r="A392" s="172" t="s">
        <v>199</v>
      </c>
      <c r="B392" s="27" t="s">
        <v>158</v>
      </c>
      <c r="C392" s="27" t="s">
        <v>105</v>
      </c>
      <c r="D392" s="27" t="s">
        <v>68</v>
      </c>
      <c r="E392" s="32" t="s">
        <v>90</v>
      </c>
      <c r="F392" s="32" t="s">
        <v>9</v>
      </c>
      <c r="G392" s="32" t="s">
        <v>70</v>
      </c>
      <c r="H392" s="32"/>
      <c r="I392" s="29"/>
      <c r="J392" s="30">
        <f t="shared" si="150"/>
        <v>20396.400000000001</v>
      </c>
      <c r="K392" s="30">
        <f t="shared" si="150"/>
        <v>16350</v>
      </c>
      <c r="L392" s="30">
        <f t="shared" si="150"/>
        <v>14850</v>
      </c>
    </row>
    <row r="393" spans="1:12" ht="38.25">
      <c r="A393" s="172" t="s">
        <v>200</v>
      </c>
      <c r="B393" s="27" t="s">
        <v>158</v>
      </c>
      <c r="C393" s="27" t="s">
        <v>105</v>
      </c>
      <c r="D393" s="27" t="s">
        <v>68</v>
      </c>
      <c r="E393" s="32" t="s">
        <v>90</v>
      </c>
      <c r="F393" s="32" t="s">
        <v>9</v>
      </c>
      <c r="G393" s="32" t="s">
        <v>70</v>
      </c>
      <c r="H393" s="32" t="s">
        <v>276</v>
      </c>
      <c r="I393" s="29"/>
      <c r="J393" s="30">
        <f t="shared" ref="J393:L394" si="151">J394</f>
        <v>20396.400000000001</v>
      </c>
      <c r="K393" s="30">
        <f t="shared" si="151"/>
        <v>16350</v>
      </c>
      <c r="L393" s="30">
        <f t="shared" si="151"/>
        <v>14850</v>
      </c>
    </row>
    <row r="394" spans="1:12" ht="51">
      <c r="A394" s="177" t="s">
        <v>131</v>
      </c>
      <c r="B394" s="27" t="s">
        <v>158</v>
      </c>
      <c r="C394" s="27" t="s">
        <v>105</v>
      </c>
      <c r="D394" s="27" t="s">
        <v>68</v>
      </c>
      <c r="E394" s="32" t="s">
        <v>90</v>
      </c>
      <c r="F394" s="32" t="s">
        <v>9</v>
      </c>
      <c r="G394" s="32" t="s">
        <v>70</v>
      </c>
      <c r="H394" s="32" t="s">
        <v>276</v>
      </c>
      <c r="I394" s="29" t="s">
        <v>223</v>
      </c>
      <c r="J394" s="30">
        <f t="shared" si="151"/>
        <v>20396.400000000001</v>
      </c>
      <c r="K394" s="30">
        <f t="shared" si="151"/>
        <v>16350</v>
      </c>
      <c r="L394" s="30">
        <f t="shared" si="151"/>
        <v>14850</v>
      </c>
    </row>
    <row r="395" spans="1:12">
      <c r="A395" s="172" t="s">
        <v>172</v>
      </c>
      <c r="B395" s="27" t="s">
        <v>158</v>
      </c>
      <c r="C395" s="27" t="s">
        <v>105</v>
      </c>
      <c r="D395" s="27" t="s">
        <v>68</v>
      </c>
      <c r="E395" s="32" t="s">
        <v>90</v>
      </c>
      <c r="F395" s="32" t="s">
        <v>9</v>
      </c>
      <c r="G395" s="32" t="s">
        <v>70</v>
      </c>
      <c r="H395" s="32" t="s">
        <v>276</v>
      </c>
      <c r="I395" s="29" t="s">
        <v>231</v>
      </c>
      <c r="J395" s="30">
        <v>20396.400000000001</v>
      </c>
      <c r="K395" s="30">
        <v>16350</v>
      </c>
      <c r="L395" s="30">
        <v>14850</v>
      </c>
    </row>
    <row r="396" spans="1:12" ht="25.5">
      <c r="A396" s="172" t="s">
        <v>201</v>
      </c>
      <c r="B396" s="27" t="s">
        <v>158</v>
      </c>
      <c r="C396" s="27" t="s">
        <v>105</v>
      </c>
      <c r="D396" s="27" t="s">
        <v>68</v>
      </c>
      <c r="E396" s="32" t="s">
        <v>90</v>
      </c>
      <c r="F396" s="32" t="s">
        <v>10</v>
      </c>
      <c r="G396" s="32"/>
      <c r="H396" s="32"/>
      <c r="I396" s="29"/>
      <c r="J396" s="30">
        <f>J397</f>
        <v>9903.2000000000007</v>
      </c>
      <c r="K396" s="30">
        <f>K397</f>
        <v>8902</v>
      </c>
      <c r="L396" s="30">
        <f>L397</f>
        <v>7902</v>
      </c>
    </row>
    <row r="397" spans="1:12" ht="42.75" customHeight="1">
      <c r="A397" s="171" t="s">
        <v>199</v>
      </c>
      <c r="B397" s="27" t="s">
        <v>158</v>
      </c>
      <c r="C397" s="27" t="s">
        <v>105</v>
      </c>
      <c r="D397" s="27" t="s">
        <v>68</v>
      </c>
      <c r="E397" s="32" t="s">
        <v>90</v>
      </c>
      <c r="F397" s="32" t="s">
        <v>10</v>
      </c>
      <c r="G397" s="32" t="s">
        <v>70</v>
      </c>
      <c r="H397" s="32"/>
      <c r="I397" s="29"/>
      <c r="J397" s="30">
        <f t="shared" ref="J397:L399" si="152">J398</f>
        <v>9903.2000000000007</v>
      </c>
      <c r="K397" s="30">
        <f t="shared" si="152"/>
        <v>8902</v>
      </c>
      <c r="L397" s="30">
        <f t="shared" si="152"/>
        <v>7902</v>
      </c>
    </row>
    <row r="398" spans="1:12">
      <c r="A398" s="172" t="s">
        <v>202</v>
      </c>
      <c r="B398" s="27" t="s">
        <v>158</v>
      </c>
      <c r="C398" s="27" t="s">
        <v>105</v>
      </c>
      <c r="D398" s="27" t="s">
        <v>68</v>
      </c>
      <c r="E398" s="32" t="s">
        <v>90</v>
      </c>
      <c r="F398" s="32" t="s">
        <v>10</v>
      </c>
      <c r="G398" s="32" t="s">
        <v>70</v>
      </c>
      <c r="H398" s="32" t="s">
        <v>277</v>
      </c>
      <c r="I398" s="29"/>
      <c r="J398" s="30">
        <f t="shared" si="152"/>
        <v>9903.2000000000007</v>
      </c>
      <c r="K398" s="30">
        <f t="shared" si="152"/>
        <v>8902</v>
      </c>
      <c r="L398" s="30">
        <f t="shared" si="152"/>
        <v>7902</v>
      </c>
    </row>
    <row r="399" spans="1:12" ht="51">
      <c r="A399" s="177" t="s">
        <v>131</v>
      </c>
      <c r="B399" s="27" t="s">
        <v>158</v>
      </c>
      <c r="C399" s="27" t="s">
        <v>105</v>
      </c>
      <c r="D399" s="27" t="s">
        <v>68</v>
      </c>
      <c r="E399" s="32" t="s">
        <v>90</v>
      </c>
      <c r="F399" s="32" t="s">
        <v>10</v>
      </c>
      <c r="G399" s="32" t="s">
        <v>70</v>
      </c>
      <c r="H399" s="32" t="s">
        <v>277</v>
      </c>
      <c r="I399" s="29" t="s">
        <v>223</v>
      </c>
      <c r="J399" s="30">
        <f t="shared" si="152"/>
        <v>9903.2000000000007</v>
      </c>
      <c r="K399" s="30">
        <f t="shared" si="152"/>
        <v>8902</v>
      </c>
      <c r="L399" s="30">
        <f t="shared" si="152"/>
        <v>7902</v>
      </c>
    </row>
    <row r="400" spans="1:12">
      <c r="A400" s="172" t="s">
        <v>172</v>
      </c>
      <c r="B400" s="27" t="s">
        <v>158</v>
      </c>
      <c r="C400" s="27" t="s">
        <v>105</v>
      </c>
      <c r="D400" s="27" t="s">
        <v>68</v>
      </c>
      <c r="E400" s="32" t="s">
        <v>90</v>
      </c>
      <c r="F400" s="32" t="s">
        <v>10</v>
      </c>
      <c r="G400" s="32" t="s">
        <v>70</v>
      </c>
      <c r="H400" s="32" t="s">
        <v>277</v>
      </c>
      <c r="I400" s="29" t="s">
        <v>231</v>
      </c>
      <c r="J400" s="30">
        <v>9903.2000000000007</v>
      </c>
      <c r="K400" s="30">
        <v>8902</v>
      </c>
      <c r="L400" s="30">
        <v>7902</v>
      </c>
    </row>
    <row r="401" spans="1:12" ht="25.5">
      <c r="A401" s="177" t="s">
        <v>203</v>
      </c>
      <c r="B401" s="27" t="s">
        <v>158</v>
      </c>
      <c r="C401" s="27" t="s">
        <v>105</v>
      </c>
      <c r="D401" s="27" t="s">
        <v>75</v>
      </c>
      <c r="E401" s="32"/>
      <c r="F401" s="32"/>
      <c r="G401" s="32"/>
      <c r="H401" s="32"/>
      <c r="I401" s="29"/>
      <c r="J401" s="30">
        <f t="shared" ref="J401:L404" si="153">J402</f>
        <v>3970.5</v>
      </c>
      <c r="K401" s="30">
        <f t="shared" si="153"/>
        <v>3424.5</v>
      </c>
      <c r="L401" s="30">
        <f t="shared" si="153"/>
        <v>2696.5</v>
      </c>
    </row>
    <row r="402" spans="1:12" ht="51">
      <c r="A402" s="172" t="s">
        <v>142</v>
      </c>
      <c r="B402" s="27" t="s">
        <v>158</v>
      </c>
      <c r="C402" s="27" t="s">
        <v>105</v>
      </c>
      <c r="D402" s="27" t="s">
        <v>75</v>
      </c>
      <c r="E402" s="32" t="s">
        <v>90</v>
      </c>
      <c r="F402" s="32" t="s">
        <v>243</v>
      </c>
      <c r="G402" s="32"/>
      <c r="H402" s="32"/>
      <c r="I402" s="29"/>
      <c r="J402" s="30">
        <f>J403</f>
        <v>3970.5</v>
      </c>
      <c r="K402" s="30">
        <f>K403</f>
        <v>3424.5</v>
      </c>
      <c r="L402" s="30">
        <f>L403</f>
        <v>2696.5</v>
      </c>
    </row>
    <row r="403" spans="1:12" ht="63.75">
      <c r="A403" s="172" t="s">
        <v>198</v>
      </c>
      <c r="B403" s="27" t="s">
        <v>158</v>
      </c>
      <c r="C403" s="27" t="s">
        <v>105</v>
      </c>
      <c r="D403" s="27" t="s">
        <v>75</v>
      </c>
      <c r="E403" s="32" t="s">
        <v>90</v>
      </c>
      <c r="F403" s="32" t="s">
        <v>9</v>
      </c>
      <c r="G403" s="32"/>
      <c r="H403" s="32"/>
      <c r="I403" s="29"/>
      <c r="J403" s="30">
        <f t="shared" si="153"/>
        <v>3970.5</v>
      </c>
      <c r="K403" s="30">
        <f t="shared" si="153"/>
        <v>3424.5</v>
      </c>
      <c r="L403" s="30">
        <f t="shared" si="153"/>
        <v>2696.5</v>
      </c>
    </row>
    <row r="404" spans="1:12" ht="25.5">
      <c r="A404" s="172" t="s">
        <v>204</v>
      </c>
      <c r="B404" s="27" t="s">
        <v>158</v>
      </c>
      <c r="C404" s="27" t="s">
        <v>105</v>
      </c>
      <c r="D404" s="27" t="s">
        <v>75</v>
      </c>
      <c r="E404" s="32" t="s">
        <v>90</v>
      </c>
      <c r="F404" s="32" t="s">
        <v>9</v>
      </c>
      <c r="G404" s="32" t="s">
        <v>70</v>
      </c>
      <c r="H404" s="32"/>
      <c r="I404" s="29"/>
      <c r="J404" s="30">
        <f t="shared" si="153"/>
        <v>3970.5</v>
      </c>
      <c r="K404" s="30">
        <f t="shared" si="153"/>
        <v>3424.5</v>
      </c>
      <c r="L404" s="30">
        <f t="shared" si="153"/>
        <v>2696.5</v>
      </c>
    </row>
    <row r="405" spans="1:12" ht="25.5">
      <c r="A405" s="177" t="s">
        <v>162</v>
      </c>
      <c r="B405" s="27" t="s">
        <v>158</v>
      </c>
      <c r="C405" s="27" t="s">
        <v>105</v>
      </c>
      <c r="D405" s="27" t="s">
        <v>75</v>
      </c>
      <c r="E405" s="32" t="s">
        <v>90</v>
      </c>
      <c r="F405" s="32" t="s">
        <v>9</v>
      </c>
      <c r="G405" s="32" t="s">
        <v>70</v>
      </c>
      <c r="H405" s="32" t="s">
        <v>261</v>
      </c>
      <c r="I405" s="29"/>
      <c r="J405" s="30">
        <f>J406+J408</f>
        <v>3970.5</v>
      </c>
      <c r="K405" s="30">
        <f>K406+K408</f>
        <v>3424.5</v>
      </c>
      <c r="L405" s="30">
        <f>L406+L408</f>
        <v>2696.5</v>
      </c>
    </row>
    <row r="406" spans="1:12" ht="89.25">
      <c r="A406" s="177" t="s">
        <v>73</v>
      </c>
      <c r="B406" s="27" t="s">
        <v>158</v>
      </c>
      <c r="C406" s="27" t="s">
        <v>105</v>
      </c>
      <c r="D406" s="27" t="s">
        <v>75</v>
      </c>
      <c r="E406" s="32" t="s">
        <v>90</v>
      </c>
      <c r="F406" s="32" t="s">
        <v>9</v>
      </c>
      <c r="G406" s="32" t="s">
        <v>70</v>
      </c>
      <c r="H406" s="32" t="s">
        <v>261</v>
      </c>
      <c r="I406" s="29" t="s">
        <v>210</v>
      </c>
      <c r="J406" s="30">
        <f>J407</f>
        <v>3926</v>
      </c>
      <c r="K406" s="30">
        <f>K407</f>
        <v>3380</v>
      </c>
      <c r="L406" s="30">
        <f>L407</f>
        <v>2652</v>
      </c>
    </row>
    <row r="407" spans="1:12" ht="25.5">
      <c r="A407" s="177" t="s">
        <v>163</v>
      </c>
      <c r="B407" s="27" t="s">
        <v>158</v>
      </c>
      <c r="C407" s="27" t="s">
        <v>105</v>
      </c>
      <c r="D407" s="27" t="s">
        <v>75</v>
      </c>
      <c r="E407" s="32" t="s">
        <v>90</v>
      </c>
      <c r="F407" s="32" t="s">
        <v>9</v>
      </c>
      <c r="G407" s="32" t="s">
        <v>70</v>
      </c>
      <c r="H407" s="32" t="s">
        <v>261</v>
      </c>
      <c r="I407" s="29" t="s">
        <v>230</v>
      </c>
      <c r="J407" s="30">
        <v>3926</v>
      </c>
      <c r="K407" s="30">
        <v>3380</v>
      </c>
      <c r="L407" s="30">
        <v>2652</v>
      </c>
    </row>
    <row r="408" spans="1:12" ht="50.25" customHeight="1">
      <c r="A408" s="172" t="s">
        <v>79</v>
      </c>
      <c r="B408" s="27" t="s">
        <v>158</v>
      </c>
      <c r="C408" s="27" t="s">
        <v>105</v>
      </c>
      <c r="D408" s="27" t="s">
        <v>75</v>
      </c>
      <c r="E408" s="32" t="s">
        <v>90</v>
      </c>
      <c r="F408" s="32" t="s">
        <v>9</v>
      </c>
      <c r="G408" s="32" t="s">
        <v>70</v>
      </c>
      <c r="H408" s="32" t="s">
        <v>261</v>
      </c>
      <c r="I408" s="29" t="s">
        <v>212</v>
      </c>
      <c r="J408" s="30">
        <f t="shared" ref="J408:L408" si="154">J409</f>
        <v>44.5</v>
      </c>
      <c r="K408" s="30">
        <f t="shared" si="154"/>
        <v>44.5</v>
      </c>
      <c r="L408" s="30">
        <f t="shared" si="154"/>
        <v>44.5</v>
      </c>
    </row>
    <row r="409" spans="1:12" ht="38.25">
      <c r="A409" s="172" t="s">
        <v>80</v>
      </c>
      <c r="B409" s="27" t="s">
        <v>158</v>
      </c>
      <c r="C409" s="27" t="s">
        <v>105</v>
      </c>
      <c r="D409" s="27" t="s">
        <v>75</v>
      </c>
      <c r="E409" s="32" t="s">
        <v>90</v>
      </c>
      <c r="F409" s="32" t="s">
        <v>9</v>
      </c>
      <c r="G409" s="32" t="s">
        <v>70</v>
      </c>
      <c r="H409" s="32" t="s">
        <v>261</v>
      </c>
      <c r="I409" s="29" t="s">
        <v>213</v>
      </c>
      <c r="J409" s="30">
        <v>44.5</v>
      </c>
      <c r="K409" s="30">
        <v>44.5</v>
      </c>
      <c r="L409" s="30">
        <v>44.5</v>
      </c>
    </row>
    <row r="410" spans="1:12">
      <c r="A410" s="181" t="s">
        <v>117</v>
      </c>
      <c r="B410" s="27" t="s">
        <v>158</v>
      </c>
      <c r="C410" s="27" t="s">
        <v>17</v>
      </c>
      <c r="D410" s="27"/>
      <c r="E410" s="32"/>
      <c r="F410" s="32"/>
      <c r="G410" s="32"/>
      <c r="H410" s="32"/>
      <c r="I410" s="29"/>
      <c r="J410" s="30">
        <f>J411+J428</f>
        <v>7116.9</v>
      </c>
      <c r="K410" s="30">
        <f t="shared" ref="K410:L410" si="155">K411+K428</f>
        <v>5865.9</v>
      </c>
      <c r="L410" s="30">
        <f t="shared" si="155"/>
        <v>5663.7999999999993</v>
      </c>
    </row>
    <row r="411" spans="1:12">
      <c r="A411" s="181" t="s">
        <v>121</v>
      </c>
      <c r="B411" s="27" t="s">
        <v>158</v>
      </c>
      <c r="C411" s="27" t="s">
        <v>17</v>
      </c>
      <c r="D411" s="27" t="s">
        <v>98</v>
      </c>
      <c r="E411" s="32"/>
      <c r="F411" s="32"/>
      <c r="G411" s="32"/>
      <c r="H411" s="32"/>
      <c r="I411" s="29"/>
      <c r="J411" s="30">
        <f>J412+J423</f>
        <v>2406.5</v>
      </c>
      <c r="K411" s="30">
        <f>K412+K423</f>
        <v>967.4</v>
      </c>
      <c r="L411" s="30">
        <f>L412+L423</f>
        <v>567.4</v>
      </c>
    </row>
    <row r="412" spans="1:12" ht="51">
      <c r="A412" s="172" t="s">
        <v>543</v>
      </c>
      <c r="B412" s="27" t="s">
        <v>158</v>
      </c>
      <c r="C412" s="27" t="s">
        <v>17</v>
      </c>
      <c r="D412" s="27" t="s">
        <v>98</v>
      </c>
      <c r="E412" s="32" t="s">
        <v>70</v>
      </c>
      <c r="F412" s="32" t="s">
        <v>243</v>
      </c>
      <c r="G412" s="32"/>
      <c r="H412" s="32"/>
      <c r="I412" s="29"/>
      <c r="J412" s="30">
        <f t="shared" ref="J412:L412" si="156">J413</f>
        <v>2401.5</v>
      </c>
      <c r="K412" s="30">
        <f t="shared" si="156"/>
        <v>962.4</v>
      </c>
      <c r="L412" s="30">
        <f t="shared" si="156"/>
        <v>562.4</v>
      </c>
    </row>
    <row r="413" spans="1:12" ht="25.5">
      <c r="A413" s="171" t="s">
        <v>175</v>
      </c>
      <c r="B413" s="27" t="s">
        <v>158</v>
      </c>
      <c r="C413" s="27" t="s">
        <v>17</v>
      </c>
      <c r="D413" s="27" t="s">
        <v>98</v>
      </c>
      <c r="E413" s="32" t="s">
        <v>70</v>
      </c>
      <c r="F413" s="32" t="s">
        <v>243</v>
      </c>
      <c r="G413" s="32" t="s">
        <v>70</v>
      </c>
      <c r="H413" s="32"/>
      <c r="I413" s="29"/>
      <c r="J413" s="30">
        <f>J414+J417+J420</f>
        <v>2401.5</v>
      </c>
      <c r="K413" s="30">
        <f>K414+K417+K420</f>
        <v>962.4</v>
      </c>
      <c r="L413" s="30">
        <f>L414+L417+L420</f>
        <v>562.4</v>
      </c>
    </row>
    <row r="414" spans="1:12" ht="89.25">
      <c r="A414" s="172" t="s">
        <v>303</v>
      </c>
      <c r="B414" s="27" t="s">
        <v>158</v>
      </c>
      <c r="C414" s="27" t="s">
        <v>17</v>
      </c>
      <c r="D414" s="27" t="s">
        <v>98</v>
      </c>
      <c r="E414" s="32" t="s">
        <v>70</v>
      </c>
      <c r="F414" s="32" t="s">
        <v>243</v>
      </c>
      <c r="G414" s="32" t="s">
        <v>70</v>
      </c>
      <c r="H414" s="32" t="s">
        <v>302</v>
      </c>
      <c r="I414" s="29"/>
      <c r="J414" s="30">
        <f t="shared" ref="J414:L414" si="157">J415</f>
        <v>1212.4000000000001</v>
      </c>
      <c r="K414" s="30">
        <f t="shared" si="157"/>
        <v>962.4</v>
      </c>
      <c r="L414" s="30">
        <f t="shared" si="157"/>
        <v>562.4</v>
      </c>
    </row>
    <row r="415" spans="1:12" ht="51">
      <c r="A415" s="177" t="s">
        <v>131</v>
      </c>
      <c r="B415" s="27" t="s">
        <v>158</v>
      </c>
      <c r="C415" s="27" t="s">
        <v>17</v>
      </c>
      <c r="D415" s="27" t="s">
        <v>98</v>
      </c>
      <c r="E415" s="32" t="s">
        <v>70</v>
      </c>
      <c r="F415" s="32" t="s">
        <v>243</v>
      </c>
      <c r="G415" s="32" t="s">
        <v>70</v>
      </c>
      <c r="H415" s="32" t="s">
        <v>302</v>
      </c>
      <c r="I415" s="29" t="s">
        <v>223</v>
      </c>
      <c r="J415" s="30">
        <f t="shared" ref="J415:L415" si="158">J416</f>
        <v>1212.4000000000001</v>
      </c>
      <c r="K415" s="30">
        <f t="shared" si="158"/>
        <v>962.4</v>
      </c>
      <c r="L415" s="30">
        <f t="shared" si="158"/>
        <v>562.4</v>
      </c>
    </row>
    <row r="416" spans="1:12">
      <c r="A416" s="172" t="s">
        <v>172</v>
      </c>
      <c r="B416" s="27" t="s">
        <v>158</v>
      </c>
      <c r="C416" s="27" t="s">
        <v>17</v>
      </c>
      <c r="D416" s="27" t="s">
        <v>98</v>
      </c>
      <c r="E416" s="32" t="s">
        <v>70</v>
      </c>
      <c r="F416" s="32" t="s">
        <v>243</v>
      </c>
      <c r="G416" s="32" t="s">
        <v>70</v>
      </c>
      <c r="H416" s="32" t="s">
        <v>302</v>
      </c>
      <c r="I416" s="29" t="s">
        <v>231</v>
      </c>
      <c r="J416" s="30">
        <v>1212.4000000000001</v>
      </c>
      <c r="K416" s="30">
        <v>962.4</v>
      </c>
      <c r="L416" s="30">
        <v>562.4</v>
      </c>
    </row>
    <row r="417" spans="1:12" ht="103.5" customHeight="1">
      <c r="A417" s="172" t="s">
        <v>423</v>
      </c>
      <c r="B417" s="27" t="s">
        <v>158</v>
      </c>
      <c r="C417" s="27" t="s">
        <v>17</v>
      </c>
      <c r="D417" s="27" t="s">
        <v>98</v>
      </c>
      <c r="E417" s="32" t="s">
        <v>70</v>
      </c>
      <c r="F417" s="32" t="s">
        <v>243</v>
      </c>
      <c r="G417" s="32" t="s">
        <v>70</v>
      </c>
      <c r="H417" s="32" t="s">
        <v>422</v>
      </c>
      <c r="I417" s="29"/>
      <c r="J417" s="30">
        <f t="shared" ref="J417:L421" si="159">J418</f>
        <v>742</v>
      </c>
      <c r="K417" s="30">
        <f t="shared" si="159"/>
        <v>0</v>
      </c>
      <c r="L417" s="30">
        <f t="shared" si="159"/>
        <v>0</v>
      </c>
    </row>
    <row r="418" spans="1:12" ht="51">
      <c r="A418" s="177" t="s">
        <v>131</v>
      </c>
      <c r="B418" s="27" t="s">
        <v>158</v>
      </c>
      <c r="C418" s="27" t="s">
        <v>17</v>
      </c>
      <c r="D418" s="27" t="s">
        <v>98</v>
      </c>
      <c r="E418" s="32" t="s">
        <v>70</v>
      </c>
      <c r="F418" s="32" t="s">
        <v>243</v>
      </c>
      <c r="G418" s="32" t="s">
        <v>70</v>
      </c>
      <c r="H418" s="32" t="s">
        <v>422</v>
      </c>
      <c r="I418" s="29" t="s">
        <v>223</v>
      </c>
      <c r="J418" s="30">
        <f t="shared" si="159"/>
        <v>742</v>
      </c>
      <c r="K418" s="30">
        <f t="shared" si="159"/>
        <v>0</v>
      </c>
      <c r="L418" s="30">
        <f t="shared" si="159"/>
        <v>0</v>
      </c>
    </row>
    <row r="419" spans="1:12">
      <c r="A419" s="172" t="s">
        <v>172</v>
      </c>
      <c r="B419" s="27" t="s">
        <v>158</v>
      </c>
      <c r="C419" s="27" t="s">
        <v>17</v>
      </c>
      <c r="D419" s="27" t="s">
        <v>98</v>
      </c>
      <c r="E419" s="32" t="s">
        <v>70</v>
      </c>
      <c r="F419" s="32" t="s">
        <v>243</v>
      </c>
      <c r="G419" s="32" t="s">
        <v>70</v>
      </c>
      <c r="H419" s="32" t="s">
        <v>422</v>
      </c>
      <c r="I419" s="29" t="s">
        <v>231</v>
      </c>
      <c r="J419" s="30">
        <v>742</v>
      </c>
      <c r="K419" s="30">
        <v>0</v>
      </c>
      <c r="L419" s="30">
        <v>0</v>
      </c>
    </row>
    <row r="420" spans="1:12" ht="76.5">
      <c r="A420" s="172" t="s">
        <v>424</v>
      </c>
      <c r="B420" s="27" t="s">
        <v>158</v>
      </c>
      <c r="C420" s="27" t="s">
        <v>17</v>
      </c>
      <c r="D420" s="27" t="s">
        <v>98</v>
      </c>
      <c r="E420" s="32" t="s">
        <v>70</v>
      </c>
      <c r="F420" s="32" t="s">
        <v>243</v>
      </c>
      <c r="G420" s="32" t="s">
        <v>70</v>
      </c>
      <c r="H420" s="32" t="s">
        <v>425</v>
      </c>
      <c r="I420" s="29"/>
      <c r="J420" s="30">
        <f t="shared" si="159"/>
        <v>447.1</v>
      </c>
      <c r="K420" s="30">
        <f t="shared" si="159"/>
        <v>0</v>
      </c>
      <c r="L420" s="30">
        <f t="shared" si="159"/>
        <v>0</v>
      </c>
    </row>
    <row r="421" spans="1:12" ht="51">
      <c r="A421" s="177" t="s">
        <v>131</v>
      </c>
      <c r="B421" s="27" t="s">
        <v>158</v>
      </c>
      <c r="C421" s="27" t="s">
        <v>17</v>
      </c>
      <c r="D421" s="27" t="s">
        <v>98</v>
      </c>
      <c r="E421" s="32" t="s">
        <v>70</v>
      </c>
      <c r="F421" s="32" t="s">
        <v>243</v>
      </c>
      <c r="G421" s="32" t="s">
        <v>70</v>
      </c>
      <c r="H421" s="32" t="s">
        <v>425</v>
      </c>
      <c r="I421" s="29" t="s">
        <v>223</v>
      </c>
      <c r="J421" s="30">
        <f t="shared" si="159"/>
        <v>447.1</v>
      </c>
      <c r="K421" s="30">
        <f t="shared" si="159"/>
        <v>0</v>
      </c>
      <c r="L421" s="30">
        <f t="shared" si="159"/>
        <v>0</v>
      </c>
    </row>
    <row r="422" spans="1:12">
      <c r="A422" s="172" t="s">
        <v>172</v>
      </c>
      <c r="B422" s="27" t="s">
        <v>158</v>
      </c>
      <c r="C422" s="27" t="s">
        <v>17</v>
      </c>
      <c r="D422" s="27" t="s">
        <v>98</v>
      </c>
      <c r="E422" s="32" t="s">
        <v>70</v>
      </c>
      <c r="F422" s="32" t="s">
        <v>243</v>
      </c>
      <c r="G422" s="32" t="s">
        <v>70</v>
      </c>
      <c r="H422" s="32" t="s">
        <v>425</v>
      </c>
      <c r="I422" s="29" t="s">
        <v>231</v>
      </c>
      <c r="J422" s="30">
        <v>447.1</v>
      </c>
      <c r="K422" s="30">
        <v>0</v>
      </c>
      <c r="L422" s="30">
        <v>0</v>
      </c>
    </row>
    <row r="423" spans="1:12" ht="57" customHeight="1">
      <c r="A423" s="174" t="s">
        <v>314</v>
      </c>
      <c r="B423" s="27" t="s">
        <v>158</v>
      </c>
      <c r="C423" s="27" t="s">
        <v>17</v>
      </c>
      <c r="D423" s="27" t="s">
        <v>98</v>
      </c>
      <c r="E423" s="32" t="s">
        <v>239</v>
      </c>
      <c r="F423" s="32" t="s">
        <v>243</v>
      </c>
      <c r="G423" s="32"/>
      <c r="H423" s="32"/>
      <c r="I423" s="29"/>
      <c r="J423" s="30">
        <f t="shared" ref="J423:L423" si="160">J424</f>
        <v>5</v>
      </c>
      <c r="K423" s="30">
        <f t="shared" si="160"/>
        <v>5</v>
      </c>
      <c r="L423" s="30">
        <f t="shared" si="160"/>
        <v>5</v>
      </c>
    </row>
    <row r="424" spans="1:12" ht="63.75">
      <c r="A424" s="172" t="s">
        <v>315</v>
      </c>
      <c r="B424" s="27" t="s">
        <v>158</v>
      </c>
      <c r="C424" s="27" t="s">
        <v>17</v>
      </c>
      <c r="D424" s="27" t="s">
        <v>98</v>
      </c>
      <c r="E424" s="32" t="s">
        <v>239</v>
      </c>
      <c r="F424" s="32" t="s">
        <v>8</v>
      </c>
      <c r="G424" s="32"/>
      <c r="H424" s="32"/>
      <c r="I424" s="29"/>
      <c r="J424" s="30">
        <f t="shared" ref="J424:J426" si="161">J425</f>
        <v>5</v>
      </c>
      <c r="K424" s="30">
        <f t="shared" ref="K424:L426" si="162">K425</f>
        <v>5</v>
      </c>
      <c r="L424" s="30">
        <f t="shared" si="162"/>
        <v>5</v>
      </c>
    </row>
    <row r="425" spans="1:12" ht="38.25">
      <c r="A425" s="181" t="s">
        <v>205</v>
      </c>
      <c r="B425" s="27" t="s">
        <v>158</v>
      </c>
      <c r="C425" s="27" t="s">
        <v>17</v>
      </c>
      <c r="D425" s="27" t="s">
        <v>98</v>
      </c>
      <c r="E425" s="32" t="s">
        <v>239</v>
      </c>
      <c r="F425" s="32" t="s">
        <v>8</v>
      </c>
      <c r="G425" s="32" t="s">
        <v>140</v>
      </c>
      <c r="H425" s="32" t="s">
        <v>279</v>
      </c>
      <c r="I425" s="29"/>
      <c r="J425" s="30">
        <f t="shared" si="161"/>
        <v>5</v>
      </c>
      <c r="K425" s="30">
        <f t="shared" si="162"/>
        <v>5</v>
      </c>
      <c r="L425" s="30">
        <f t="shared" si="162"/>
        <v>5</v>
      </c>
    </row>
    <row r="426" spans="1:12" ht="25.5">
      <c r="A426" s="181" t="s">
        <v>103</v>
      </c>
      <c r="B426" s="27" t="s">
        <v>158</v>
      </c>
      <c r="C426" s="27" t="s">
        <v>17</v>
      </c>
      <c r="D426" s="27" t="s">
        <v>98</v>
      </c>
      <c r="E426" s="32" t="s">
        <v>239</v>
      </c>
      <c r="F426" s="32" t="s">
        <v>8</v>
      </c>
      <c r="G426" s="32" t="s">
        <v>140</v>
      </c>
      <c r="H426" s="32" t="s">
        <v>279</v>
      </c>
      <c r="I426" s="29" t="s">
        <v>217</v>
      </c>
      <c r="J426" s="30">
        <f t="shared" si="161"/>
        <v>5</v>
      </c>
      <c r="K426" s="30">
        <f t="shared" si="162"/>
        <v>5</v>
      </c>
      <c r="L426" s="30">
        <f t="shared" si="162"/>
        <v>5</v>
      </c>
    </row>
    <row r="427" spans="1:12">
      <c r="A427" s="181" t="s">
        <v>104</v>
      </c>
      <c r="B427" s="27" t="s">
        <v>158</v>
      </c>
      <c r="C427" s="27" t="s">
        <v>17</v>
      </c>
      <c r="D427" s="27" t="s">
        <v>98</v>
      </c>
      <c r="E427" s="32" t="s">
        <v>239</v>
      </c>
      <c r="F427" s="32" t="s">
        <v>8</v>
      </c>
      <c r="G427" s="32" t="s">
        <v>140</v>
      </c>
      <c r="H427" s="32" t="s">
        <v>279</v>
      </c>
      <c r="I427" s="29" t="s">
        <v>218</v>
      </c>
      <c r="J427" s="30">
        <v>5</v>
      </c>
      <c r="K427" s="30">
        <v>5</v>
      </c>
      <c r="L427" s="30">
        <v>5</v>
      </c>
    </row>
    <row r="428" spans="1:12" ht="51">
      <c r="A428" s="172" t="s">
        <v>543</v>
      </c>
      <c r="B428" s="27" t="s">
        <v>158</v>
      </c>
      <c r="C428" s="27" t="s">
        <v>17</v>
      </c>
      <c r="D428" s="27" t="s">
        <v>75</v>
      </c>
      <c r="E428" s="372" t="s">
        <v>70</v>
      </c>
      <c r="F428" s="372" t="s">
        <v>243</v>
      </c>
      <c r="G428" s="372"/>
      <c r="H428" s="372"/>
      <c r="I428" s="29"/>
      <c r="J428" s="30">
        <f>J429</f>
        <v>4710.3999999999996</v>
      </c>
      <c r="K428" s="30">
        <f t="shared" ref="K428:L431" si="163">K429</f>
        <v>4898.5</v>
      </c>
      <c r="L428" s="30">
        <f t="shared" si="163"/>
        <v>5096.3999999999996</v>
      </c>
    </row>
    <row r="429" spans="1:12" ht="25.5">
      <c r="A429" s="171" t="s">
        <v>175</v>
      </c>
      <c r="B429" s="27" t="s">
        <v>158</v>
      </c>
      <c r="C429" s="27" t="s">
        <v>17</v>
      </c>
      <c r="D429" s="27" t="s">
        <v>75</v>
      </c>
      <c r="E429" s="372" t="s">
        <v>70</v>
      </c>
      <c r="F429" s="372" t="s">
        <v>243</v>
      </c>
      <c r="G429" s="372" t="s">
        <v>70</v>
      </c>
      <c r="H429" s="372"/>
      <c r="I429" s="29"/>
      <c r="J429" s="30">
        <f>J430</f>
        <v>4710.3999999999996</v>
      </c>
      <c r="K429" s="30">
        <f t="shared" si="163"/>
        <v>4898.5</v>
      </c>
      <c r="L429" s="30">
        <f t="shared" si="163"/>
        <v>5096.3999999999996</v>
      </c>
    </row>
    <row r="430" spans="1:12" ht="114.75">
      <c r="A430" s="182" t="s">
        <v>44</v>
      </c>
      <c r="B430" s="27" t="s">
        <v>158</v>
      </c>
      <c r="C430" s="27" t="s">
        <v>17</v>
      </c>
      <c r="D430" s="27" t="s">
        <v>75</v>
      </c>
      <c r="E430" s="372" t="s">
        <v>70</v>
      </c>
      <c r="F430" s="372" t="s">
        <v>243</v>
      </c>
      <c r="G430" s="372" t="s">
        <v>70</v>
      </c>
      <c r="H430" s="372" t="s">
        <v>278</v>
      </c>
      <c r="I430" s="29"/>
      <c r="J430" s="30">
        <f>J431</f>
        <v>4710.3999999999996</v>
      </c>
      <c r="K430" s="30">
        <f t="shared" si="163"/>
        <v>4898.5</v>
      </c>
      <c r="L430" s="30">
        <f t="shared" si="163"/>
        <v>5096.3999999999996</v>
      </c>
    </row>
    <row r="431" spans="1:12" ht="51">
      <c r="A431" s="177" t="s">
        <v>131</v>
      </c>
      <c r="B431" s="27" t="s">
        <v>158</v>
      </c>
      <c r="C431" s="27" t="s">
        <v>17</v>
      </c>
      <c r="D431" s="27" t="s">
        <v>75</v>
      </c>
      <c r="E431" s="372" t="s">
        <v>70</v>
      </c>
      <c r="F431" s="372" t="s">
        <v>243</v>
      </c>
      <c r="G431" s="372" t="s">
        <v>70</v>
      </c>
      <c r="H431" s="372" t="s">
        <v>278</v>
      </c>
      <c r="I431" s="29" t="s">
        <v>223</v>
      </c>
      <c r="J431" s="30">
        <f>J432</f>
        <v>4710.3999999999996</v>
      </c>
      <c r="K431" s="30">
        <f t="shared" si="163"/>
        <v>4898.5</v>
      </c>
      <c r="L431" s="30">
        <f t="shared" si="163"/>
        <v>5096.3999999999996</v>
      </c>
    </row>
    <row r="432" spans="1:12">
      <c r="A432" s="172" t="s">
        <v>172</v>
      </c>
      <c r="B432" s="27" t="s">
        <v>158</v>
      </c>
      <c r="C432" s="27" t="s">
        <v>17</v>
      </c>
      <c r="D432" s="27" t="s">
        <v>75</v>
      </c>
      <c r="E432" s="372" t="s">
        <v>70</v>
      </c>
      <c r="F432" s="372" t="s">
        <v>243</v>
      </c>
      <c r="G432" s="372" t="s">
        <v>70</v>
      </c>
      <c r="H432" s="372" t="s">
        <v>278</v>
      </c>
      <c r="I432" s="29" t="s">
        <v>231</v>
      </c>
      <c r="J432" s="30">
        <v>4710.3999999999996</v>
      </c>
      <c r="K432" s="30">
        <v>4898.5</v>
      </c>
      <c r="L432" s="30">
        <v>5096.3999999999996</v>
      </c>
    </row>
    <row r="433" spans="1:12">
      <c r="A433" s="181"/>
      <c r="B433" s="27"/>
      <c r="C433" s="27"/>
      <c r="D433" s="27"/>
      <c r="E433" s="32"/>
      <c r="F433" s="32"/>
      <c r="G433" s="32"/>
      <c r="H433" s="32"/>
      <c r="I433" s="29"/>
      <c r="J433" s="30"/>
      <c r="K433" s="30"/>
      <c r="L433" s="30"/>
    </row>
    <row r="434" spans="1:12">
      <c r="A434" s="172" t="s">
        <v>206</v>
      </c>
      <c r="B434" s="27" t="s">
        <v>158</v>
      </c>
      <c r="C434" s="27" t="s">
        <v>18</v>
      </c>
      <c r="D434" s="27"/>
      <c r="E434" s="32"/>
      <c r="F434" s="32"/>
      <c r="G434" s="32"/>
      <c r="H434" s="32"/>
      <c r="I434" s="29"/>
      <c r="J434" s="30">
        <f t="shared" ref="J434:L437" si="164">J435</f>
        <v>183.3</v>
      </c>
      <c r="K434" s="30">
        <f t="shared" si="164"/>
        <v>190.5</v>
      </c>
      <c r="L434" s="30">
        <f t="shared" si="164"/>
        <v>153.5</v>
      </c>
    </row>
    <row r="435" spans="1:12">
      <c r="A435" s="172" t="s">
        <v>207</v>
      </c>
      <c r="B435" s="27" t="s">
        <v>158</v>
      </c>
      <c r="C435" s="27" t="s">
        <v>18</v>
      </c>
      <c r="D435" s="27" t="s">
        <v>68</v>
      </c>
      <c r="E435" s="32"/>
      <c r="F435" s="32"/>
      <c r="G435" s="32"/>
      <c r="H435" s="32"/>
      <c r="I435" s="29"/>
      <c r="J435" s="30">
        <f t="shared" si="164"/>
        <v>183.3</v>
      </c>
      <c r="K435" s="30">
        <f t="shared" si="164"/>
        <v>190.5</v>
      </c>
      <c r="L435" s="30">
        <f t="shared" si="164"/>
        <v>153.5</v>
      </c>
    </row>
    <row r="436" spans="1:12" ht="63.75">
      <c r="A436" s="172" t="s">
        <v>399</v>
      </c>
      <c r="B436" s="27" t="s">
        <v>158</v>
      </c>
      <c r="C436" s="27" t="s">
        <v>18</v>
      </c>
      <c r="D436" s="27" t="s">
        <v>68</v>
      </c>
      <c r="E436" s="32" t="s">
        <v>135</v>
      </c>
      <c r="F436" s="32" t="s">
        <v>243</v>
      </c>
      <c r="G436" s="32"/>
      <c r="H436" s="32"/>
      <c r="I436" s="29"/>
      <c r="J436" s="30">
        <f t="shared" si="164"/>
        <v>183.3</v>
      </c>
      <c r="K436" s="30">
        <f t="shared" si="164"/>
        <v>190.5</v>
      </c>
      <c r="L436" s="30">
        <f t="shared" si="164"/>
        <v>153.5</v>
      </c>
    </row>
    <row r="437" spans="1:12" ht="63.75">
      <c r="A437" s="172" t="s">
        <v>208</v>
      </c>
      <c r="B437" s="27" t="s">
        <v>158</v>
      </c>
      <c r="C437" s="27" t="s">
        <v>18</v>
      </c>
      <c r="D437" s="27" t="s">
        <v>68</v>
      </c>
      <c r="E437" s="32" t="s">
        <v>135</v>
      </c>
      <c r="F437" s="32" t="s">
        <v>243</v>
      </c>
      <c r="G437" s="32" t="s">
        <v>68</v>
      </c>
      <c r="H437" s="32"/>
      <c r="I437" s="29"/>
      <c r="J437" s="30">
        <f t="shared" si="164"/>
        <v>183.3</v>
      </c>
      <c r="K437" s="30">
        <f t="shared" si="164"/>
        <v>190.5</v>
      </c>
      <c r="L437" s="30">
        <f t="shared" si="164"/>
        <v>153.5</v>
      </c>
    </row>
    <row r="438" spans="1:12" ht="25.5">
      <c r="A438" s="172" t="s">
        <v>209</v>
      </c>
      <c r="B438" s="27" t="s">
        <v>158</v>
      </c>
      <c r="C438" s="27" t="s">
        <v>18</v>
      </c>
      <c r="D438" s="27" t="s">
        <v>68</v>
      </c>
      <c r="E438" s="32" t="s">
        <v>135</v>
      </c>
      <c r="F438" s="32" t="s">
        <v>243</v>
      </c>
      <c r="G438" s="32" t="s">
        <v>68</v>
      </c>
      <c r="H438" s="32" t="s">
        <v>280</v>
      </c>
      <c r="I438" s="29"/>
      <c r="J438" s="30">
        <f t="shared" ref="J438" si="165">J439+J441</f>
        <v>183.3</v>
      </c>
      <c r="K438" s="30">
        <f t="shared" ref="K438:L438" si="166">K439+K441</f>
        <v>190.5</v>
      </c>
      <c r="L438" s="30">
        <f t="shared" si="166"/>
        <v>153.5</v>
      </c>
    </row>
    <row r="439" spans="1:12" ht="89.25">
      <c r="A439" s="181" t="s">
        <v>73</v>
      </c>
      <c r="B439" s="27" t="s">
        <v>158</v>
      </c>
      <c r="C439" s="42" t="s">
        <v>18</v>
      </c>
      <c r="D439" s="42" t="s">
        <v>68</v>
      </c>
      <c r="E439" s="32" t="s">
        <v>135</v>
      </c>
      <c r="F439" s="32" t="s">
        <v>243</v>
      </c>
      <c r="G439" s="32" t="s">
        <v>68</v>
      </c>
      <c r="H439" s="32" t="s">
        <v>280</v>
      </c>
      <c r="I439" s="27" t="s">
        <v>210</v>
      </c>
      <c r="J439" s="30">
        <f t="shared" ref="J439:L439" si="167">J440</f>
        <v>99.6</v>
      </c>
      <c r="K439" s="30">
        <f t="shared" si="167"/>
        <v>106.8</v>
      </c>
      <c r="L439" s="30">
        <f t="shared" si="167"/>
        <v>99.8</v>
      </c>
    </row>
    <row r="440" spans="1:12" ht="25.5">
      <c r="A440" s="177" t="s">
        <v>163</v>
      </c>
      <c r="B440" s="27" t="s">
        <v>158</v>
      </c>
      <c r="C440" s="42" t="s">
        <v>18</v>
      </c>
      <c r="D440" s="42" t="s">
        <v>68</v>
      </c>
      <c r="E440" s="32" t="s">
        <v>135</v>
      </c>
      <c r="F440" s="32" t="s">
        <v>243</v>
      </c>
      <c r="G440" s="32" t="s">
        <v>68</v>
      </c>
      <c r="H440" s="32" t="s">
        <v>280</v>
      </c>
      <c r="I440" s="27" t="s">
        <v>230</v>
      </c>
      <c r="J440" s="30">
        <v>99.6</v>
      </c>
      <c r="K440" s="30">
        <v>106.8</v>
      </c>
      <c r="L440" s="30">
        <v>99.8</v>
      </c>
    </row>
    <row r="441" spans="1:12" ht="51" customHeight="1">
      <c r="A441" s="172" t="s">
        <v>79</v>
      </c>
      <c r="B441" s="27" t="s">
        <v>158</v>
      </c>
      <c r="C441" s="27" t="s">
        <v>18</v>
      </c>
      <c r="D441" s="27" t="s">
        <v>68</v>
      </c>
      <c r="E441" s="32" t="s">
        <v>135</v>
      </c>
      <c r="F441" s="32" t="s">
        <v>243</v>
      </c>
      <c r="G441" s="32" t="s">
        <v>68</v>
      </c>
      <c r="H441" s="32" t="s">
        <v>280</v>
      </c>
      <c r="I441" s="29" t="s">
        <v>212</v>
      </c>
      <c r="J441" s="30">
        <f t="shared" ref="J441:L441" si="168">J442</f>
        <v>83.7</v>
      </c>
      <c r="K441" s="30">
        <f t="shared" si="168"/>
        <v>83.7</v>
      </c>
      <c r="L441" s="30">
        <f t="shared" si="168"/>
        <v>53.7</v>
      </c>
    </row>
    <row r="442" spans="1:12" ht="38.25">
      <c r="A442" s="172" t="s">
        <v>80</v>
      </c>
      <c r="B442" s="27" t="s">
        <v>158</v>
      </c>
      <c r="C442" s="27" t="s">
        <v>18</v>
      </c>
      <c r="D442" s="27" t="s">
        <v>68</v>
      </c>
      <c r="E442" s="32" t="s">
        <v>135</v>
      </c>
      <c r="F442" s="32" t="s">
        <v>243</v>
      </c>
      <c r="G442" s="32" t="s">
        <v>68</v>
      </c>
      <c r="H442" s="32" t="s">
        <v>280</v>
      </c>
      <c r="I442" s="29" t="s">
        <v>213</v>
      </c>
      <c r="J442" s="30">
        <v>83.7</v>
      </c>
      <c r="K442" s="30">
        <v>83.7</v>
      </c>
      <c r="L442" s="30">
        <v>53.7</v>
      </c>
    </row>
    <row r="443" spans="1:12">
      <c r="E443" s="15"/>
      <c r="F443" s="15"/>
      <c r="G443" s="15"/>
      <c r="H443" s="15"/>
      <c r="I443" s="15"/>
    </row>
    <row r="444" spans="1:12">
      <c r="E444" s="15"/>
      <c r="F444" s="15"/>
      <c r="G444" s="15"/>
      <c r="H444" s="15"/>
      <c r="I444" s="15"/>
    </row>
    <row r="445" spans="1:12">
      <c r="E445" s="15"/>
      <c r="F445" s="15"/>
      <c r="G445" s="15"/>
      <c r="H445" s="15"/>
      <c r="I445" s="15"/>
    </row>
    <row r="446" spans="1:12">
      <c r="E446" s="15"/>
      <c r="F446" s="15"/>
      <c r="G446" s="15"/>
      <c r="H446" s="15"/>
      <c r="I446" s="15"/>
    </row>
    <row r="447" spans="1:12">
      <c r="E447" s="15"/>
      <c r="F447" s="15"/>
      <c r="G447" s="15"/>
      <c r="H447" s="15"/>
      <c r="I447" s="15"/>
    </row>
    <row r="448" spans="1:12">
      <c r="E448" s="15"/>
      <c r="F448" s="15"/>
      <c r="G448" s="15"/>
      <c r="H448" s="15"/>
      <c r="I448" s="15"/>
    </row>
    <row r="449" spans="5:9">
      <c r="E449" s="15"/>
      <c r="F449" s="15"/>
      <c r="G449" s="15"/>
      <c r="H449" s="15"/>
      <c r="I449" s="15"/>
    </row>
    <row r="450" spans="5:9">
      <c r="E450" s="15"/>
      <c r="F450" s="15"/>
      <c r="G450" s="15"/>
      <c r="H450" s="15"/>
      <c r="I450" s="15"/>
    </row>
    <row r="451" spans="5:9">
      <c r="E451" s="15"/>
      <c r="F451" s="15"/>
      <c r="G451" s="15"/>
      <c r="H451" s="15"/>
      <c r="I451" s="15"/>
    </row>
    <row r="452" spans="5:9">
      <c r="E452" s="15"/>
      <c r="F452" s="15"/>
      <c r="G452" s="15"/>
      <c r="H452" s="15"/>
      <c r="I452" s="15"/>
    </row>
    <row r="453" spans="5:9">
      <c r="E453" s="15"/>
      <c r="F453" s="15"/>
      <c r="G453" s="15"/>
      <c r="H453" s="15"/>
      <c r="I453" s="15"/>
    </row>
    <row r="454" spans="5:9">
      <c r="E454" s="15"/>
      <c r="F454" s="15"/>
      <c r="G454" s="15"/>
      <c r="H454" s="15"/>
      <c r="I454" s="15"/>
    </row>
    <row r="455" spans="5:9">
      <c r="E455" s="15"/>
      <c r="F455" s="15"/>
      <c r="G455" s="15"/>
      <c r="H455" s="15"/>
      <c r="I455" s="15"/>
    </row>
    <row r="456" spans="5:9">
      <c r="E456" s="15"/>
      <c r="F456" s="15"/>
      <c r="G456" s="15"/>
      <c r="H456" s="15"/>
      <c r="I456" s="15"/>
    </row>
    <row r="457" spans="5:9">
      <c r="E457" s="15"/>
      <c r="F457" s="15"/>
      <c r="G457" s="15"/>
      <c r="H457" s="15"/>
      <c r="I457" s="15"/>
    </row>
    <row r="458" spans="5:9">
      <c r="E458" s="15"/>
      <c r="F458" s="15"/>
      <c r="G458" s="15"/>
      <c r="H458" s="15"/>
      <c r="I458" s="15"/>
    </row>
    <row r="459" spans="5:9">
      <c r="E459" s="15"/>
      <c r="F459" s="15"/>
      <c r="G459" s="15"/>
      <c r="H459" s="15"/>
      <c r="I459" s="15"/>
    </row>
    <row r="460" spans="5:9">
      <c r="E460" s="15"/>
      <c r="F460" s="15"/>
      <c r="G460" s="15"/>
      <c r="H460" s="15"/>
      <c r="I460" s="15"/>
    </row>
    <row r="461" spans="5:9">
      <c r="E461" s="15"/>
      <c r="F461" s="15"/>
      <c r="G461" s="15"/>
      <c r="H461" s="15"/>
      <c r="I461" s="15"/>
    </row>
    <row r="462" spans="5:9">
      <c r="E462" s="15"/>
      <c r="F462" s="15"/>
      <c r="G462" s="15"/>
      <c r="H462" s="15"/>
      <c r="I462" s="15"/>
    </row>
    <row r="463" spans="5:9">
      <c r="E463" s="15"/>
      <c r="F463" s="15"/>
      <c r="G463" s="15"/>
      <c r="H463" s="15"/>
      <c r="I463" s="15"/>
    </row>
    <row r="464" spans="5:9">
      <c r="E464" s="15"/>
      <c r="F464" s="15"/>
      <c r="G464" s="15"/>
      <c r="H464" s="15"/>
      <c r="I464" s="15"/>
    </row>
    <row r="465" spans="5:9">
      <c r="E465" s="15"/>
      <c r="F465" s="15"/>
      <c r="G465" s="15"/>
      <c r="H465" s="15"/>
      <c r="I465" s="15"/>
    </row>
    <row r="466" spans="5:9">
      <c r="E466" s="15"/>
      <c r="F466" s="15"/>
      <c r="G466" s="15"/>
      <c r="H466" s="15"/>
      <c r="I466" s="15"/>
    </row>
    <row r="467" spans="5:9">
      <c r="E467" s="15"/>
      <c r="F467" s="15"/>
      <c r="G467" s="15"/>
      <c r="H467" s="15"/>
      <c r="I467" s="15"/>
    </row>
    <row r="468" spans="5:9">
      <c r="E468" s="15"/>
      <c r="F468" s="15"/>
      <c r="G468" s="15"/>
      <c r="H468" s="15"/>
      <c r="I468" s="15"/>
    </row>
    <row r="469" spans="5:9">
      <c r="E469" s="15"/>
      <c r="F469" s="15"/>
      <c r="G469" s="15"/>
      <c r="H469" s="15"/>
      <c r="I469" s="15"/>
    </row>
    <row r="470" spans="5:9">
      <c r="E470" s="15"/>
      <c r="F470" s="15"/>
      <c r="G470" s="15"/>
      <c r="H470" s="15"/>
      <c r="I470" s="15"/>
    </row>
    <row r="471" spans="5:9">
      <c r="E471" s="15"/>
      <c r="F471" s="15"/>
      <c r="G471" s="15"/>
      <c r="H471" s="15"/>
      <c r="I471" s="15"/>
    </row>
    <row r="472" spans="5:9">
      <c r="E472" s="15"/>
      <c r="F472" s="15"/>
      <c r="G472" s="15"/>
      <c r="H472" s="15"/>
      <c r="I472" s="15"/>
    </row>
    <row r="473" spans="5:9">
      <c r="E473" s="15"/>
      <c r="F473" s="15"/>
      <c r="G473" s="15"/>
      <c r="H473" s="15"/>
      <c r="I473" s="15"/>
    </row>
    <row r="474" spans="5:9">
      <c r="E474" s="15"/>
      <c r="F474" s="15"/>
      <c r="G474" s="15"/>
      <c r="H474" s="15"/>
      <c r="I474" s="15"/>
    </row>
    <row r="475" spans="5:9">
      <c r="E475" s="15"/>
      <c r="F475" s="15"/>
      <c r="G475" s="15"/>
      <c r="H475" s="15"/>
      <c r="I475" s="15"/>
    </row>
    <row r="476" spans="5:9">
      <c r="E476" s="15"/>
      <c r="F476" s="15"/>
      <c r="G476" s="15"/>
      <c r="H476" s="15"/>
      <c r="I476" s="15"/>
    </row>
  </sheetData>
  <autoFilter ref="A6:L442" xr:uid="{00000000-0009-0000-0000-000002000000}"/>
  <customSheetViews>
    <customSheetView guid="{D2A2E364-7F41-4DF0-B445-F266635B8190}" showPageBreaks="1" printArea="1" showAutoFilter="1" view="pageBreakPreview">
      <selection activeCell="J7" sqref="J7"/>
      <pageMargins left="0.43307086614173229" right="0.23622047244094491" top="0.51181102362204722" bottom="0.11811023622047245" header="0.31496062992125984" footer="0.31496062992125984"/>
      <pageSetup paperSize="9" scale="89" orientation="portrait" r:id="rId1"/>
      <headerFooter>
        <oddHeader>&amp;C&amp;P</oddHeader>
      </headerFooter>
      <autoFilter ref="A6:L444" xr:uid="{723D1C40-0F46-4D95-9C78-52260E9C1FD1}"/>
    </customSheetView>
    <customSheetView guid="{D7437CF1-D31F-4DF2-9399-AF82B3DFFC54}" showPageBreaks="1" printArea="1" showAutoFilter="1" view="pageBreakPreview" topLeftCell="A52">
      <selection activeCell="A59" sqref="A59"/>
      <pageMargins left="0.43307086614173229" right="0.23622047244094491" top="0.51181102362204722" bottom="0.11811023622047245" header="0.31496062992125984" footer="0.31496062992125984"/>
      <pageSetup paperSize="9" scale="89" orientation="portrait" r:id="rId2"/>
      <headerFooter>
        <oddHeader>&amp;C&amp;P</oddHeader>
      </headerFooter>
      <autoFilter ref="A6:L432" xr:uid="{26833980-BCE1-4358-AEC0-BCA1CE6C96BC}"/>
    </customSheetView>
    <customSheetView guid="{146E8F15-80AC-4549-8E02-D6058BD21F29}" showPageBreaks="1" showAutoFilter="1" view="pageBreakPreview" topLeftCell="A280">
      <selection activeCell="J283" sqref="J283"/>
      <pageMargins left="0.43307089999999998" right="0.2362205" top="0.70275589999999999" bottom="1.220866" header="0.3" footer="0.3"/>
      <pageSetup paperSize="9" scale="91" orientation="portrait" r:id="rId3"/>
      <headerFooter>
        <oddHeader>&amp;C&amp;P</oddHeader>
      </headerFooter>
      <autoFilter ref="A1:L540" xr:uid="{A97EBCF5-EBB6-4735-BD49-44D7D2A94B7C}">
        <filterColumn colId="8" showButton="0"/>
        <filterColumn colId="9" showButton="0"/>
        <filterColumn colId="10" showButton="0"/>
      </autoFilter>
    </customSheetView>
    <customSheetView guid="{2EE6EB00-C2BB-404A-98A6-E66B3D281ECF}" showPageBreaks="1" view="pageBreakPreview" topLeftCell="A545">
      <selection activeCell="E543" sqref="E543:H546"/>
      <pageMargins left="0.43307089999999998" right="0.2362205" top="0.70275589999999999" bottom="1.220866" header="0.3" footer="0.3"/>
      <pageSetup paperSize="9" scale="91" orientation="portrait" r:id="rId4"/>
      <headerFooter>
        <oddHeader>&amp;C&amp;P</oddHeader>
      </headerFooter>
    </customSheetView>
    <customSheetView guid="{81558BDF-55DB-4F10-A797-FD06B4DBF865}" showPageBreaks="1" printArea="1" filter="1" showAutoFilter="1" view="pageBreakPreview">
      <selection activeCell="K228" sqref="K228:K250"/>
      <pageMargins left="0.43307086614173229" right="0.23622047244094491" top="0.51181102362204722" bottom="0.11811023622047245" header="0.31496062992125984" footer="0.31496062992125984"/>
      <pageSetup paperSize="9" scale="89" orientation="portrait" r:id="rId5"/>
      <headerFooter>
        <oddHeader>&amp;C&amp;P</oddHeader>
      </headerFooter>
      <autoFilter ref="A6:L444" xr:uid="{E5F6B295-D6D0-40E9-9067-C3B12135CEF4}">
        <filterColumn colId="8">
          <filters>
            <filter val="500"/>
          </filters>
        </filterColumn>
      </autoFilter>
    </customSheetView>
  </customSheetViews>
  <mergeCells count="10">
    <mergeCell ref="I1:L1"/>
    <mergeCell ref="A2:L2"/>
    <mergeCell ref="I3:L3"/>
    <mergeCell ref="A4:A5"/>
    <mergeCell ref="B4:B5"/>
    <mergeCell ref="C4:C5"/>
    <mergeCell ref="D4:D5"/>
    <mergeCell ref="E4:H5"/>
    <mergeCell ref="I4:I5"/>
    <mergeCell ref="J4:L4"/>
  </mergeCells>
  <conditionalFormatting sqref="A60">
    <cfRule type="expression" dxfId="59" priority="6" stopIfTrue="1">
      <formula>AND($G60="",$F60&lt;&gt;"")</formula>
    </cfRule>
    <cfRule type="expression" dxfId="58" priority="4" stopIfTrue="1">
      <formula>$F60=""</formula>
    </cfRule>
    <cfRule type="expression" dxfId="57" priority="5" stopIfTrue="1">
      <formula>$J60&lt;&gt;""</formula>
    </cfRule>
    <cfRule type="expression" dxfId="56" priority="7" stopIfTrue="1">
      <formula>$F60=""</formula>
    </cfRule>
    <cfRule type="expression" dxfId="55" priority="8" stopIfTrue="1">
      <formula>#REF!&lt;&gt;""</formula>
    </cfRule>
    <cfRule type="expression" dxfId="54" priority="9" stopIfTrue="1">
      <formula>AND($G60="",$F60&lt;&gt;"")</formula>
    </cfRule>
  </conditionalFormatting>
  <conditionalFormatting sqref="A72:A73 A308:A309 A376:A377 A396:A397">
    <cfRule type="expression" dxfId="53" priority="54" stopIfTrue="1">
      <formula>AND($G72="",$F72&lt;&gt;"")</formula>
    </cfRule>
    <cfRule type="expression" dxfId="52" priority="53" stopIfTrue="1">
      <formula>$J72&lt;&gt;""</formula>
    </cfRule>
    <cfRule type="expression" dxfId="51" priority="52" stopIfTrue="1">
      <formula>$F72=""</formula>
    </cfRule>
  </conditionalFormatting>
  <conditionalFormatting sqref="A72:A73 C31:D31 A368 A413:A414">
    <cfRule type="expression" dxfId="50" priority="64" stopIfTrue="1">
      <formula>$F31=""</formula>
    </cfRule>
  </conditionalFormatting>
  <conditionalFormatting sqref="A111">
    <cfRule type="expression" dxfId="49" priority="96" stopIfTrue="1">
      <formula>AND($G111="",$F111&lt;&gt;"")</formula>
    </cfRule>
    <cfRule type="expression" dxfId="48" priority="95" stopIfTrue="1">
      <formula>#REF!&lt;&gt;""</formula>
    </cfRule>
    <cfRule type="expression" dxfId="47" priority="94" stopIfTrue="1">
      <formula>$F111=""</formula>
    </cfRule>
  </conditionalFormatting>
  <conditionalFormatting sqref="A171">
    <cfRule type="expression" dxfId="46" priority="14" stopIfTrue="1">
      <formula>#REF!&lt;&gt;""</formula>
    </cfRule>
    <cfRule type="expression" dxfId="45" priority="15" stopIfTrue="1">
      <formula>AND($G171="",$F171&lt;&gt;"")</formula>
    </cfRule>
    <cfRule type="expression" dxfId="44" priority="13" stopIfTrue="1">
      <formula>$F171=""</formula>
    </cfRule>
  </conditionalFormatting>
  <conditionalFormatting sqref="A224:A225">
    <cfRule type="expression" dxfId="43" priority="46" stopIfTrue="1">
      <formula>$F224=""</formula>
    </cfRule>
    <cfRule type="expression" dxfId="42" priority="47" stopIfTrue="1">
      <formula>#REF!&lt;&gt;""</formula>
    </cfRule>
    <cfRule type="expression" dxfId="41" priority="48" stopIfTrue="1">
      <formula>AND($G224="",$F224&lt;&gt;"")</formula>
    </cfRule>
  </conditionalFormatting>
  <conditionalFormatting sqref="A230">
    <cfRule type="expression" dxfId="40" priority="42" stopIfTrue="1">
      <formula>AND($G230="",$F230&lt;&gt;"")</formula>
    </cfRule>
    <cfRule type="expression" dxfId="39" priority="41" stopIfTrue="1">
      <formula>#REF!&lt;&gt;""</formula>
    </cfRule>
    <cfRule type="expression" dxfId="38" priority="40" stopIfTrue="1">
      <formula>$F230=""</formula>
    </cfRule>
  </conditionalFormatting>
  <conditionalFormatting sqref="A231">
    <cfRule type="expression" dxfId="37" priority="45" stopIfTrue="1">
      <formula>AND(#REF!="",#REF!&lt;&gt;"")</formula>
    </cfRule>
    <cfRule type="expression" dxfId="36" priority="43" stopIfTrue="1">
      <formula>#REF!=""</formula>
    </cfRule>
    <cfRule type="expression" dxfId="35" priority="44" stopIfTrue="1">
      <formula>#REF!&lt;&gt;""</formula>
    </cfRule>
  </conditionalFormatting>
  <conditionalFormatting sqref="A309:A310">
    <cfRule type="expression" dxfId="34" priority="61" stopIfTrue="1">
      <formula>$F309=""</formula>
    </cfRule>
    <cfRule type="expression" dxfId="33" priority="62" stopIfTrue="1">
      <formula>#REF!&lt;&gt;""</formula>
    </cfRule>
    <cfRule type="expression" dxfId="32" priority="63" stopIfTrue="1">
      <formula>AND($G309="",$F309&lt;&gt;"")</formula>
    </cfRule>
  </conditionalFormatting>
  <conditionalFormatting sqref="A328">
    <cfRule type="expression" dxfId="31" priority="55" stopIfTrue="1">
      <formula>$F328=""</formula>
    </cfRule>
    <cfRule type="expression" dxfId="30" priority="56" stopIfTrue="1">
      <formula>#REF!&lt;&gt;""</formula>
    </cfRule>
    <cfRule type="expression" dxfId="29" priority="57" stopIfTrue="1">
      <formula>AND($G328="",$F328&lt;&gt;"")</formula>
    </cfRule>
  </conditionalFormatting>
  <conditionalFormatting sqref="A361 A383:A384">
    <cfRule type="expression" dxfId="28" priority="58" stopIfTrue="1">
      <formula>$F361=""</formula>
    </cfRule>
    <cfRule type="expression" dxfId="27" priority="60" stopIfTrue="1">
      <formula>AND($G361="",$F361&lt;&gt;"")</formula>
    </cfRule>
    <cfRule type="expression" dxfId="26" priority="59" stopIfTrue="1">
      <formula>#REF!&lt;&gt;""</formula>
    </cfRule>
  </conditionalFormatting>
  <conditionalFormatting sqref="A364">
    <cfRule type="expression" dxfId="25" priority="31" stopIfTrue="1">
      <formula>$F364=""</formula>
    </cfRule>
    <cfRule type="expression" dxfId="24" priority="32" stopIfTrue="1">
      <formula>$J364&lt;&gt;""</formula>
    </cfRule>
    <cfRule type="expression" dxfId="23" priority="33" stopIfTrue="1">
      <formula>AND($G364="",$F364&lt;&gt;"")</formula>
    </cfRule>
  </conditionalFormatting>
  <conditionalFormatting sqref="A388">
    <cfRule type="expression" dxfId="22" priority="34" stopIfTrue="1">
      <formula>$F388=""</formula>
    </cfRule>
    <cfRule type="expression" dxfId="21" priority="36" stopIfTrue="1">
      <formula>AND($G388="",$F388&lt;&gt;"")</formula>
    </cfRule>
    <cfRule type="expression" dxfId="20" priority="35" stopIfTrue="1">
      <formula>#REF!&lt;&gt;""</formula>
    </cfRule>
  </conditionalFormatting>
  <conditionalFormatting sqref="A429">
    <cfRule type="expression" dxfId="19" priority="2" stopIfTrue="1">
      <formula>#REF!&lt;&gt;""</formula>
    </cfRule>
    <cfRule type="expression" dxfId="18" priority="3" stopIfTrue="1">
      <formula>AND($G429="",$F429&lt;&gt;"")</formula>
    </cfRule>
    <cfRule type="expression" dxfId="17" priority="1" stopIfTrue="1">
      <formula>$F429=""</formula>
    </cfRule>
  </conditionalFormatting>
  <conditionalFormatting sqref="C31:D31 A72:A73 A368 A413:A414">
    <cfRule type="expression" dxfId="16" priority="65" stopIfTrue="1">
      <formula>#REF!&lt;&gt;""</formula>
    </cfRule>
    <cfRule type="expression" dxfId="15" priority="66" stopIfTrue="1">
      <formula>AND($G31="",$F31&lt;&gt;"")</formula>
    </cfRule>
  </conditionalFormatting>
  <pageMargins left="0.43307086614173229" right="0.23622047244094491" top="0.51181102362204722" bottom="0.11811023622047245" header="0.31496062992125984" footer="0.31496062992125984"/>
  <pageSetup paperSize="9" scale="89" orientation="portrait" r:id="rId6"/>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20"/>
  <sheetViews>
    <sheetView view="pageBreakPreview" topLeftCell="A3" zoomScale="120" zoomScaleNormal="110" zoomScaleSheetLayoutView="120" workbookViewId="0">
      <selection activeCell="K197" sqref="K197:K412"/>
    </sheetView>
  </sheetViews>
  <sheetFormatPr defaultRowHeight="15.75"/>
  <cols>
    <col min="1" max="1" width="43" customWidth="1"/>
    <col min="2" max="2" width="4.1640625" customWidth="1"/>
    <col min="3" max="3" width="5.5" customWidth="1"/>
    <col min="4" max="6" width="4.1640625" customWidth="1"/>
    <col min="7" max="7" width="7.83203125" customWidth="1"/>
    <col min="8" max="8" width="5" customWidth="1"/>
    <col min="9" max="11" width="14" customWidth="1"/>
    <col min="12" max="12" width="74.83203125" style="21" customWidth="1"/>
  </cols>
  <sheetData>
    <row r="1" spans="1:12" ht="92.25" customHeight="1">
      <c r="A1" s="300"/>
      <c r="B1" s="300"/>
      <c r="C1" s="301"/>
      <c r="D1" s="301"/>
      <c r="E1" s="301"/>
      <c r="F1" s="301"/>
      <c r="G1" s="301"/>
      <c r="H1" s="421" t="s">
        <v>502</v>
      </c>
      <c r="I1" s="427"/>
      <c r="J1" s="427"/>
      <c r="K1" s="427"/>
      <c r="L1" s="18"/>
    </row>
    <row r="2" spans="1:12" ht="111" customHeight="1">
      <c r="A2" s="428" t="s">
        <v>503</v>
      </c>
      <c r="B2" s="428"/>
      <c r="C2" s="428"/>
      <c r="D2" s="428"/>
      <c r="E2" s="428"/>
      <c r="F2" s="428"/>
      <c r="G2" s="428"/>
      <c r="H2" s="428"/>
      <c r="I2" s="428"/>
      <c r="J2" s="428"/>
      <c r="K2" s="428"/>
    </row>
    <row r="3" spans="1:12" ht="15" customHeight="1">
      <c r="A3" s="251" t="s">
        <v>0</v>
      </c>
      <c r="B3" s="251" t="s">
        <v>0</v>
      </c>
      <c r="C3" s="251" t="s">
        <v>0</v>
      </c>
      <c r="D3" s="251" t="s">
        <v>0</v>
      </c>
      <c r="E3" s="251" t="s">
        <v>0</v>
      </c>
      <c r="F3" s="251" t="s">
        <v>0</v>
      </c>
      <c r="G3" s="251" t="s">
        <v>0</v>
      </c>
      <c r="H3" s="425" t="s">
        <v>1</v>
      </c>
      <c r="I3" s="425"/>
      <c r="J3" s="425"/>
      <c r="K3" s="425"/>
    </row>
    <row r="4" spans="1:12" ht="20.45" customHeight="1">
      <c r="A4" s="426" t="s">
        <v>2</v>
      </c>
      <c r="B4" s="426" t="s">
        <v>3</v>
      </c>
      <c r="C4" s="426" t="s">
        <v>4</v>
      </c>
      <c r="D4" s="426" t="s">
        <v>5</v>
      </c>
      <c r="E4" s="426"/>
      <c r="F4" s="426"/>
      <c r="G4" s="426"/>
      <c r="H4" s="426" t="s">
        <v>6</v>
      </c>
      <c r="I4" s="426" t="s">
        <v>7</v>
      </c>
      <c r="J4" s="426"/>
      <c r="K4" s="426"/>
    </row>
    <row r="5" spans="1:12" ht="16.7" customHeight="1">
      <c r="A5" s="426" t="s">
        <v>0</v>
      </c>
      <c r="B5" s="426" t="s">
        <v>0</v>
      </c>
      <c r="C5" s="426" t="s">
        <v>0</v>
      </c>
      <c r="D5" s="426" t="s">
        <v>0</v>
      </c>
      <c r="E5" s="426"/>
      <c r="F5" s="426"/>
      <c r="G5" s="426"/>
      <c r="H5" s="426" t="s">
        <v>0</v>
      </c>
      <c r="I5" s="358" t="s">
        <v>397</v>
      </c>
      <c r="J5" s="358" t="s">
        <v>444</v>
      </c>
      <c r="K5" s="358" t="s">
        <v>499</v>
      </c>
    </row>
    <row r="6" spans="1:12" ht="13.7" customHeight="1">
      <c r="A6" s="12" t="s">
        <v>8</v>
      </c>
      <c r="B6" s="12" t="s">
        <v>9</v>
      </c>
      <c r="C6" s="12" t="s">
        <v>10</v>
      </c>
      <c r="D6" s="12" t="s">
        <v>11</v>
      </c>
      <c r="E6" s="12" t="s">
        <v>12</v>
      </c>
      <c r="F6" s="12" t="s">
        <v>13</v>
      </c>
      <c r="G6" s="12" t="s">
        <v>14</v>
      </c>
      <c r="H6" s="12" t="s">
        <v>15</v>
      </c>
      <c r="I6" s="12" t="s">
        <v>16</v>
      </c>
      <c r="J6" s="12">
        <v>10</v>
      </c>
      <c r="K6" s="12" t="s">
        <v>18</v>
      </c>
    </row>
    <row r="7" spans="1:12" ht="14.45" customHeight="1">
      <c r="A7" s="1" t="s">
        <v>19</v>
      </c>
      <c r="B7" s="115"/>
      <c r="C7" s="115"/>
      <c r="D7" s="2" t="s">
        <v>0</v>
      </c>
      <c r="E7" s="2" t="s">
        <v>0</v>
      </c>
      <c r="F7" s="2" t="s">
        <v>0</v>
      </c>
      <c r="G7" s="2" t="s">
        <v>0</v>
      </c>
      <c r="H7" s="115" t="s">
        <v>0</v>
      </c>
      <c r="I7" s="116">
        <f>I8+I151+I171+I222+I289+I316+I375+I384+I391+I399+I414+I215+I208</f>
        <v>482374.7</v>
      </c>
      <c r="J7" s="116">
        <f>J8+J151+J171+J222+J289+J316+J375+J384+J391+J399+J414+J215+J208</f>
        <v>439573.10000000003</v>
      </c>
      <c r="K7" s="116">
        <f>K8+K151+K171+K222+K289+K316+K375+K384+K391+K399+K414+K215+K208</f>
        <v>461003.1999999999</v>
      </c>
    </row>
    <row r="8" spans="1:12">
      <c r="A8" s="117" t="s">
        <v>67</v>
      </c>
      <c r="B8" s="118" t="s">
        <v>68</v>
      </c>
      <c r="C8" s="48"/>
      <c r="D8" s="14"/>
      <c r="E8" s="14"/>
      <c r="F8" s="14"/>
      <c r="G8" s="14"/>
      <c r="H8" s="49"/>
      <c r="I8" s="51">
        <f>I9+I15+I86+I98+I104+I80</f>
        <v>70853.899999999994</v>
      </c>
      <c r="J8" s="51">
        <f>J9+J15+J86+J98+J104+J80</f>
        <v>53715.299999999996</v>
      </c>
      <c r="K8" s="51">
        <f>K9+K15+K86+K98+K104+K80</f>
        <v>57712.2</v>
      </c>
    </row>
    <row r="9" spans="1:12" ht="36">
      <c r="A9" s="46" t="s">
        <v>69</v>
      </c>
      <c r="B9" s="48" t="s">
        <v>68</v>
      </c>
      <c r="C9" s="48" t="s">
        <v>70</v>
      </c>
      <c r="D9" s="14"/>
      <c r="E9" s="14"/>
      <c r="F9" s="14"/>
      <c r="G9" s="14"/>
      <c r="H9" s="48"/>
      <c r="I9" s="51">
        <f>I10</f>
        <v>2588</v>
      </c>
      <c r="J9" s="51">
        <f>J10</f>
        <v>2181.1</v>
      </c>
      <c r="K9" s="51">
        <f>K10</f>
        <v>2143.9</v>
      </c>
    </row>
    <row r="10" spans="1:12" ht="51">
      <c r="A10" s="31" t="s">
        <v>293</v>
      </c>
      <c r="B10" s="48" t="s">
        <v>68</v>
      </c>
      <c r="C10" s="48" t="s">
        <v>70</v>
      </c>
      <c r="D10" s="13">
        <v>65</v>
      </c>
      <c r="E10" s="13">
        <v>0</v>
      </c>
      <c r="F10" s="13"/>
      <c r="G10" s="13"/>
      <c r="H10" s="48"/>
      <c r="I10" s="51">
        <f t="shared" ref="I10:K12" si="0">I11</f>
        <v>2588</v>
      </c>
      <c r="J10" s="51">
        <f t="shared" si="0"/>
        <v>2181.1</v>
      </c>
      <c r="K10" s="51">
        <f t="shared" si="0"/>
        <v>2143.9</v>
      </c>
    </row>
    <row r="11" spans="1:12">
      <c r="A11" s="46" t="s">
        <v>71</v>
      </c>
      <c r="B11" s="48" t="s">
        <v>68</v>
      </c>
      <c r="C11" s="48" t="s">
        <v>70</v>
      </c>
      <c r="D11" s="13">
        <v>65</v>
      </c>
      <c r="E11" s="13">
        <v>1</v>
      </c>
      <c r="F11" s="13"/>
      <c r="G11" s="13"/>
      <c r="H11" s="48"/>
      <c r="I11" s="51">
        <f>I12</f>
        <v>2588</v>
      </c>
      <c r="J11" s="51">
        <f t="shared" si="0"/>
        <v>2181.1</v>
      </c>
      <c r="K11" s="51">
        <f t="shared" si="0"/>
        <v>2143.9</v>
      </c>
    </row>
    <row r="12" spans="1:12" ht="24">
      <c r="A12" s="46" t="s">
        <v>72</v>
      </c>
      <c r="B12" s="48" t="s">
        <v>68</v>
      </c>
      <c r="C12" s="48" t="s">
        <v>70</v>
      </c>
      <c r="D12" s="13">
        <v>65</v>
      </c>
      <c r="E12" s="13">
        <v>1</v>
      </c>
      <c r="F12" s="13" t="s">
        <v>140</v>
      </c>
      <c r="G12" s="13" t="s">
        <v>232</v>
      </c>
      <c r="H12" s="48"/>
      <c r="I12" s="51">
        <f t="shared" si="0"/>
        <v>2588</v>
      </c>
      <c r="J12" s="51">
        <f t="shared" si="0"/>
        <v>2181.1</v>
      </c>
      <c r="K12" s="51">
        <f t="shared" si="0"/>
        <v>2143.9</v>
      </c>
    </row>
    <row r="13" spans="1:12" ht="72">
      <c r="A13" s="46" t="s">
        <v>73</v>
      </c>
      <c r="B13" s="48" t="s">
        <v>68</v>
      </c>
      <c r="C13" s="48" t="s">
        <v>70</v>
      </c>
      <c r="D13" s="13">
        <v>65</v>
      </c>
      <c r="E13" s="13">
        <v>1</v>
      </c>
      <c r="F13" s="13" t="s">
        <v>140</v>
      </c>
      <c r="G13" s="13" t="s">
        <v>232</v>
      </c>
      <c r="H13" s="48" t="s">
        <v>210</v>
      </c>
      <c r="I13" s="51">
        <f>I14</f>
        <v>2588</v>
      </c>
      <c r="J13" s="51">
        <f>J14</f>
        <v>2181.1</v>
      </c>
      <c r="K13" s="51">
        <f>K14</f>
        <v>2143.9</v>
      </c>
    </row>
    <row r="14" spans="1:12" ht="24">
      <c r="A14" s="46" t="s">
        <v>74</v>
      </c>
      <c r="B14" s="48" t="s">
        <v>68</v>
      </c>
      <c r="C14" s="48" t="s">
        <v>70</v>
      </c>
      <c r="D14" s="13">
        <v>65</v>
      </c>
      <c r="E14" s="13">
        <v>1</v>
      </c>
      <c r="F14" s="13" t="s">
        <v>140</v>
      </c>
      <c r="G14" s="13" t="s">
        <v>232</v>
      </c>
      <c r="H14" s="48" t="s">
        <v>211</v>
      </c>
      <c r="I14" s="51">
        <f>'Приложение 3'!J15</f>
        <v>2588</v>
      </c>
      <c r="J14" s="51">
        <f>'Приложение 3'!K15</f>
        <v>2181.1</v>
      </c>
      <c r="K14" s="51">
        <f>'Приложение 3'!L15</f>
        <v>2143.9</v>
      </c>
    </row>
    <row r="15" spans="1:12" ht="48">
      <c r="A15" s="46" t="s">
        <v>482</v>
      </c>
      <c r="B15" s="48" t="s">
        <v>68</v>
      </c>
      <c r="C15" s="48" t="s">
        <v>75</v>
      </c>
      <c r="D15" s="13"/>
      <c r="E15" s="13"/>
      <c r="F15" s="13"/>
      <c r="G15" s="13"/>
      <c r="H15" s="49"/>
      <c r="I15" s="51">
        <f>I16+I21+I43+I64+I29</f>
        <v>32592.5</v>
      </c>
      <c r="J15" s="51">
        <f t="shared" ref="J15:K15" si="1">J16+J21+J43+J64+J29</f>
        <v>26771.899999999998</v>
      </c>
      <c r="K15" s="51">
        <f t="shared" si="1"/>
        <v>27500.999999999996</v>
      </c>
    </row>
    <row r="16" spans="1:12" ht="36">
      <c r="A16" s="46" t="s">
        <v>544</v>
      </c>
      <c r="B16" s="48" t="s">
        <v>68</v>
      </c>
      <c r="C16" s="48" t="s">
        <v>75</v>
      </c>
      <c r="D16" s="13" t="s">
        <v>70</v>
      </c>
      <c r="E16" s="13" t="s">
        <v>243</v>
      </c>
      <c r="F16" s="13"/>
      <c r="G16" s="13"/>
      <c r="H16" s="49"/>
      <c r="I16" s="51">
        <f t="shared" ref="I16:K19" si="2">I17</f>
        <v>314.8</v>
      </c>
      <c r="J16" s="51">
        <f t="shared" si="2"/>
        <v>327.39999999999998</v>
      </c>
      <c r="K16" s="51">
        <f t="shared" si="2"/>
        <v>340.5</v>
      </c>
    </row>
    <row r="17" spans="1:11" ht="48">
      <c r="A17" s="50" t="s">
        <v>159</v>
      </c>
      <c r="B17" s="48" t="s">
        <v>68</v>
      </c>
      <c r="C17" s="48" t="s">
        <v>75</v>
      </c>
      <c r="D17" s="13" t="s">
        <v>70</v>
      </c>
      <c r="E17" s="13" t="s">
        <v>243</v>
      </c>
      <c r="F17" s="13" t="s">
        <v>105</v>
      </c>
      <c r="G17" s="13"/>
      <c r="H17" s="49"/>
      <c r="I17" s="51">
        <f t="shared" si="2"/>
        <v>314.8</v>
      </c>
      <c r="J17" s="51">
        <f t="shared" si="2"/>
        <v>327.39999999999998</v>
      </c>
      <c r="K17" s="51">
        <f t="shared" si="2"/>
        <v>340.5</v>
      </c>
    </row>
    <row r="18" spans="1:11" ht="72">
      <c r="A18" s="119" t="s">
        <v>160</v>
      </c>
      <c r="B18" s="48" t="s">
        <v>68</v>
      </c>
      <c r="C18" s="48" t="s">
        <v>75</v>
      </c>
      <c r="D18" s="13" t="s">
        <v>70</v>
      </c>
      <c r="E18" s="13" t="s">
        <v>243</v>
      </c>
      <c r="F18" s="13" t="s">
        <v>105</v>
      </c>
      <c r="G18" s="13" t="s">
        <v>259</v>
      </c>
      <c r="H18" s="49"/>
      <c r="I18" s="51">
        <f t="shared" si="2"/>
        <v>314.8</v>
      </c>
      <c r="J18" s="51">
        <f t="shared" si="2"/>
        <v>327.39999999999998</v>
      </c>
      <c r="K18" s="51">
        <f t="shared" si="2"/>
        <v>340.5</v>
      </c>
    </row>
    <row r="19" spans="1:11" ht="72">
      <c r="A19" s="46" t="s">
        <v>73</v>
      </c>
      <c r="B19" s="48" t="s">
        <v>68</v>
      </c>
      <c r="C19" s="48" t="s">
        <v>75</v>
      </c>
      <c r="D19" s="13" t="s">
        <v>70</v>
      </c>
      <c r="E19" s="13" t="s">
        <v>243</v>
      </c>
      <c r="F19" s="13" t="s">
        <v>105</v>
      </c>
      <c r="G19" s="13" t="s">
        <v>259</v>
      </c>
      <c r="H19" s="49" t="s">
        <v>210</v>
      </c>
      <c r="I19" s="51">
        <f t="shared" si="2"/>
        <v>314.8</v>
      </c>
      <c r="J19" s="51">
        <f>J20</f>
        <v>327.39999999999998</v>
      </c>
      <c r="K19" s="51">
        <f>K20</f>
        <v>340.5</v>
      </c>
    </row>
    <row r="20" spans="1:11" ht="24">
      <c r="A20" s="46" t="s">
        <v>74</v>
      </c>
      <c r="B20" s="48" t="s">
        <v>68</v>
      </c>
      <c r="C20" s="48" t="s">
        <v>75</v>
      </c>
      <c r="D20" s="13" t="s">
        <v>70</v>
      </c>
      <c r="E20" s="13" t="s">
        <v>243</v>
      </c>
      <c r="F20" s="13" t="s">
        <v>105</v>
      </c>
      <c r="G20" s="13" t="s">
        <v>259</v>
      </c>
      <c r="H20" s="49" t="s">
        <v>211</v>
      </c>
      <c r="I20" s="51">
        <f>'Приложение 3'!J261</f>
        <v>314.8</v>
      </c>
      <c r="J20" s="51">
        <f>'Приложение 3'!K261</f>
        <v>327.39999999999998</v>
      </c>
      <c r="K20" s="51">
        <f>'Приложение 3'!L261</f>
        <v>340.5</v>
      </c>
    </row>
    <row r="21" spans="1:11" ht="36">
      <c r="A21" s="52" t="s">
        <v>548</v>
      </c>
      <c r="B21" s="120" t="s">
        <v>68</v>
      </c>
      <c r="C21" s="120" t="s">
        <v>75</v>
      </c>
      <c r="D21" s="13" t="s">
        <v>75</v>
      </c>
      <c r="E21" s="13" t="s">
        <v>243</v>
      </c>
      <c r="F21" s="13"/>
      <c r="G21" s="13"/>
      <c r="H21" s="49"/>
      <c r="I21" s="51">
        <f t="shared" ref="I21:K25" si="3">I22</f>
        <v>51.300000000000004</v>
      </c>
      <c r="J21" s="51">
        <f t="shared" si="3"/>
        <v>71.2</v>
      </c>
      <c r="K21" s="51">
        <f t="shared" si="3"/>
        <v>74.100000000000009</v>
      </c>
    </row>
    <row r="22" spans="1:11" ht="47.25" customHeight="1">
      <c r="A22" s="121" t="s">
        <v>551</v>
      </c>
      <c r="B22" s="120" t="s">
        <v>68</v>
      </c>
      <c r="C22" s="120" t="s">
        <v>75</v>
      </c>
      <c r="D22" s="13" t="s">
        <v>75</v>
      </c>
      <c r="E22" s="13" t="s">
        <v>9</v>
      </c>
      <c r="F22" s="13"/>
      <c r="G22" s="13"/>
      <c r="H22" s="49"/>
      <c r="I22" s="51">
        <f t="shared" si="3"/>
        <v>51.300000000000004</v>
      </c>
      <c r="J22" s="51">
        <f t="shared" si="3"/>
        <v>71.2</v>
      </c>
      <c r="K22" s="51">
        <f t="shared" si="3"/>
        <v>74.100000000000009</v>
      </c>
    </row>
    <row r="23" spans="1:11" ht="36">
      <c r="A23" s="121" t="s">
        <v>546</v>
      </c>
      <c r="B23" s="120" t="s">
        <v>68</v>
      </c>
      <c r="C23" s="120" t="s">
        <v>75</v>
      </c>
      <c r="D23" s="13" t="s">
        <v>75</v>
      </c>
      <c r="E23" s="13" t="s">
        <v>9</v>
      </c>
      <c r="F23" s="13" t="s">
        <v>90</v>
      </c>
      <c r="G23" s="13"/>
      <c r="H23" s="49"/>
      <c r="I23" s="51">
        <f t="shared" si="3"/>
        <v>51.300000000000004</v>
      </c>
      <c r="J23" s="51">
        <f t="shared" si="3"/>
        <v>71.2</v>
      </c>
      <c r="K23" s="51">
        <f t="shared" si="3"/>
        <v>74.100000000000009</v>
      </c>
    </row>
    <row r="24" spans="1:11" ht="84">
      <c r="A24" s="122" t="s">
        <v>126</v>
      </c>
      <c r="B24" s="120" t="s">
        <v>68</v>
      </c>
      <c r="C24" s="120" t="s">
        <v>75</v>
      </c>
      <c r="D24" s="13" t="s">
        <v>75</v>
      </c>
      <c r="E24" s="13" t="s">
        <v>9</v>
      </c>
      <c r="F24" s="13" t="s">
        <v>90</v>
      </c>
      <c r="G24" s="13" t="s">
        <v>443</v>
      </c>
      <c r="H24" s="49"/>
      <c r="I24" s="51">
        <f>I25+I27</f>
        <v>51.300000000000004</v>
      </c>
      <c r="J24" s="51">
        <f>J25+J27</f>
        <v>71.2</v>
      </c>
      <c r="K24" s="51">
        <f>K25+K27</f>
        <v>74.100000000000009</v>
      </c>
    </row>
    <row r="25" spans="1:11" ht="72">
      <c r="A25" s="46" t="s">
        <v>73</v>
      </c>
      <c r="B25" s="120" t="s">
        <v>68</v>
      </c>
      <c r="C25" s="120" t="s">
        <v>75</v>
      </c>
      <c r="D25" s="13" t="s">
        <v>75</v>
      </c>
      <c r="E25" s="13" t="s">
        <v>9</v>
      </c>
      <c r="F25" s="13" t="s">
        <v>90</v>
      </c>
      <c r="G25" s="13" t="s">
        <v>443</v>
      </c>
      <c r="H25" s="49" t="s">
        <v>210</v>
      </c>
      <c r="I25" s="51">
        <f t="shared" si="3"/>
        <v>50.1</v>
      </c>
      <c r="J25" s="51">
        <f t="shared" si="3"/>
        <v>70</v>
      </c>
      <c r="K25" s="51">
        <f t="shared" si="3"/>
        <v>72.900000000000006</v>
      </c>
    </row>
    <row r="26" spans="1:11" ht="24">
      <c r="A26" s="46" t="s">
        <v>74</v>
      </c>
      <c r="B26" s="120" t="s">
        <v>68</v>
      </c>
      <c r="C26" s="120" t="s">
        <v>75</v>
      </c>
      <c r="D26" s="13" t="s">
        <v>75</v>
      </c>
      <c r="E26" s="13" t="s">
        <v>9</v>
      </c>
      <c r="F26" s="13" t="s">
        <v>90</v>
      </c>
      <c r="G26" s="13" t="s">
        <v>443</v>
      </c>
      <c r="H26" s="49" t="s">
        <v>211</v>
      </c>
      <c r="I26" s="51">
        <f>'Приложение 3'!J267</f>
        <v>50.1</v>
      </c>
      <c r="J26" s="51">
        <f>'Приложение 3'!K267</f>
        <v>70</v>
      </c>
      <c r="K26" s="51">
        <f>'Приложение 3'!L267</f>
        <v>72.900000000000006</v>
      </c>
    </row>
    <row r="27" spans="1:11" ht="36">
      <c r="A27" s="46" t="s">
        <v>79</v>
      </c>
      <c r="B27" s="120" t="s">
        <v>68</v>
      </c>
      <c r="C27" s="120" t="s">
        <v>75</v>
      </c>
      <c r="D27" s="13" t="s">
        <v>75</v>
      </c>
      <c r="E27" s="13" t="s">
        <v>9</v>
      </c>
      <c r="F27" s="13" t="s">
        <v>90</v>
      </c>
      <c r="G27" s="13" t="s">
        <v>443</v>
      </c>
      <c r="H27" s="49" t="s">
        <v>212</v>
      </c>
      <c r="I27" s="51">
        <f t="shared" ref="I27:K27" si="4">I28</f>
        <v>1.2</v>
      </c>
      <c r="J27" s="51">
        <f t="shared" si="4"/>
        <v>1.2</v>
      </c>
      <c r="K27" s="51">
        <f t="shared" si="4"/>
        <v>1.2</v>
      </c>
    </row>
    <row r="28" spans="1:11" ht="36">
      <c r="A28" s="46" t="s">
        <v>80</v>
      </c>
      <c r="B28" s="120" t="s">
        <v>68</v>
      </c>
      <c r="C28" s="120" t="s">
        <v>75</v>
      </c>
      <c r="D28" s="13" t="s">
        <v>75</v>
      </c>
      <c r="E28" s="13" t="s">
        <v>9</v>
      </c>
      <c r="F28" s="13" t="s">
        <v>90</v>
      </c>
      <c r="G28" s="13" t="s">
        <v>443</v>
      </c>
      <c r="H28" s="49" t="s">
        <v>213</v>
      </c>
      <c r="I28" s="51">
        <f>'Приложение 3'!J269</f>
        <v>1.2</v>
      </c>
      <c r="J28" s="51">
        <f>'Приложение 3'!K269</f>
        <v>1.2</v>
      </c>
      <c r="K28" s="51">
        <f>'Приложение 3'!L269</f>
        <v>1.2</v>
      </c>
    </row>
    <row r="29" spans="1:11" ht="48">
      <c r="A29" s="46" t="s">
        <v>76</v>
      </c>
      <c r="B29" s="120" t="s">
        <v>68</v>
      </c>
      <c r="C29" s="120" t="s">
        <v>75</v>
      </c>
      <c r="D29" s="13" t="s">
        <v>513</v>
      </c>
      <c r="E29" s="13" t="s">
        <v>243</v>
      </c>
      <c r="F29" s="13"/>
      <c r="G29" s="13"/>
      <c r="H29" s="49"/>
      <c r="I29" s="51">
        <f>I30+I36</f>
        <v>668.9</v>
      </c>
      <c r="J29" s="51">
        <f t="shared" ref="J29:K29" si="5">J30+J36</f>
        <v>695.9</v>
      </c>
      <c r="K29" s="51">
        <f t="shared" si="5"/>
        <v>723.6</v>
      </c>
    </row>
    <row r="30" spans="1:11" ht="84">
      <c r="A30" s="46" t="s">
        <v>77</v>
      </c>
      <c r="B30" s="120" t="s">
        <v>68</v>
      </c>
      <c r="C30" s="120" t="s">
        <v>75</v>
      </c>
      <c r="D30" s="13" t="s">
        <v>513</v>
      </c>
      <c r="E30" s="13" t="s">
        <v>243</v>
      </c>
      <c r="F30" s="13" t="s">
        <v>90</v>
      </c>
      <c r="G30" s="13"/>
      <c r="H30" s="49"/>
      <c r="I30" s="51">
        <f>I31</f>
        <v>404.4</v>
      </c>
      <c r="J30" s="51">
        <f t="shared" ref="J30:K30" si="6">J31</f>
        <v>420.59999999999997</v>
      </c>
      <c r="K30" s="51">
        <f t="shared" si="6"/>
        <v>437.40000000000003</v>
      </c>
    </row>
    <row r="31" spans="1:11" ht="120">
      <c r="A31" s="46" t="s">
        <v>52</v>
      </c>
      <c r="B31" s="120" t="s">
        <v>68</v>
      </c>
      <c r="C31" s="120" t="s">
        <v>75</v>
      </c>
      <c r="D31" s="13" t="s">
        <v>513</v>
      </c>
      <c r="E31" s="13" t="s">
        <v>243</v>
      </c>
      <c r="F31" s="13" t="s">
        <v>90</v>
      </c>
      <c r="G31" s="13" t="s">
        <v>237</v>
      </c>
      <c r="H31" s="49"/>
      <c r="I31" s="51">
        <f>I32+I34</f>
        <v>404.4</v>
      </c>
      <c r="J31" s="51">
        <f t="shared" ref="J31:K31" si="7">J32+J34</f>
        <v>420.59999999999997</v>
      </c>
      <c r="K31" s="51">
        <f t="shared" si="7"/>
        <v>437.40000000000003</v>
      </c>
    </row>
    <row r="32" spans="1:11" ht="72">
      <c r="A32" s="46" t="s">
        <v>73</v>
      </c>
      <c r="B32" s="120" t="s">
        <v>68</v>
      </c>
      <c r="C32" s="120" t="s">
        <v>75</v>
      </c>
      <c r="D32" s="13" t="s">
        <v>513</v>
      </c>
      <c r="E32" s="13" t="s">
        <v>243</v>
      </c>
      <c r="F32" s="13" t="s">
        <v>90</v>
      </c>
      <c r="G32" s="13" t="s">
        <v>237</v>
      </c>
      <c r="H32" s="49" t="s">
        <v>210</v>
      </c>
      <c r="I32" s="51">
        <f>I33</f>
        <v>400.2</v>
      </c>
      <c r="J32" s="51">
        <f t="shared" ref="J32:K32" si="8">J33</f>
        <v>416.2</v>
      </c>
      <c r="K32" s="51">
        <f t="shared" si="8"/>
        <v>432.8</v>
      </c>
    </row>
    <row r="33" spans="1:11" ht="24">
      <c r="A33" s="46" t="s">
        <v>74</v>
      </c>
      <c r="B33" s="120" t="s">
        <v>68</v>
      </c>
      <c r="C33" s="120" t="s">
        <v>75</v>
      </c>
      <c r="D33" s="13" t="s">
        <v>513</v>
      </c>
      <c r="E33" s="13" t="s">
        <v>243</v>
      </c>
      <c r="F33" s="13" t="s">
        <v>90</v>
      </c>
      <c r="G33" s="13" t="s">
        <v>237</v>
      </c>
      <c r="H33" s="49" t="s">
        <v>211</v>
      </c>
      <c r="I33" s="51">
        <f>'Приложение 3'!J21</f>
        <v>400.2</v>
      </c>
      <c r="J33" s="51">
        <f>'Приложение 3'!K21</f>
        <v>416.2</v>
      </c>
      <c r="K33" s="51">
        <f>'Приложение 3'!L21</f>
        <v>432.8</v>
      </c>
    </row>
    <row r="34" spans="1:11" ht="36">
      <c r="A34" s="46" t="s">
        <v>79</v>
      </c>
      <c r="B34" s="120" t="s">
        <v>68</v>
      </c>
      <c r="C34" s="120" t="s">
        <v>75</v>
      </c>
      <c r="D34" s="13" t="s">
        <v>513</v>
      </c>
      <c r="E34" s="13" t="s">
        <v>243</v>
      </c>
      <c r="F34" s="13" t="s">
        <v>90</v>
      </c>
      <c r="G34" s="13" t="s">
        <v>237</v>
      </c>
      <c r="H34" s="49" t="s">
        <v>212</v>
      </c>
      <c r="I34" s="51">
        <f>I35</f>
        <v>4.2</v>
      </c>
      <c r="J34" s="51">
        <f t="shared" ref="J34:K34" si="9">J35</f>
        <v>4.4000000000000004</v>
      </c>
      <c r="K34" s="51">
        <f t="shared" si="9"/>
        <v>4.5999999999999996</v>
      </c>
    </row>
    <row r="35" spans="1:11" ht="36">
      <c r="A35" s="46" t="s">
        <v>80</v>
      </c>
      <c r="B35" s="120" t="s">
        <v>68</v>
      </c>
      <c r="C35" s="120" t="s">
        <v>75</v>
      </c>
      <c r="D35" s="13" t="s">
        <v>513</v>
      </c>
      <c r="E35" s="13" t="s">
        <v>243</v>
      </c>
      <c r="F35" s="13" t="s">
        <v>90</v>
      </c>
      <c r="G35" s="13" t="s">
        <v>237</v>
      </c>
      <c r="H35" s="49" t="s">
        <v>213</v>
      </c>
      <c r="I35" s="51">
        <f>'Приложение 3'!J22</f>
        <v>4.2</v>
      </c>
      <c r="J35" s="51">
        <f>'Приложение 3'!K22</f>
        <v>4.4000000000000004</v>
      </c>
      <c r="K35" s="51">
        <f>'Приложение 3'!L22</f>
        <v>4.5999999999999996</v>
      </c>
    </row>
    <row r="36" spans="1:11" ht="24">
      <c r="A36" s="46" t="s">
        <v>514</v>
      </c>
      <c r="B36" s="120" t="s">
        <v>68</v>
      </c>
      <c r="C36" s="120" t="s">
        <v>75</v>
      </c>
      <c r="D36" s="13" t="s">
        <v>513</v>
      </c>
      <c r="E36" s="13" t="s">
        <v>243</v>
      </c>
      <c r="F36" s="13" t="s">
        <v>107</v>
      </c>
      <c r="G36" s="13"/>
      <c r="H36" s="49"/>
      <c r="I36" s="51">
        <f>I40+I37</f>
        <v>264.5</v>
      </c>
      <c r="J36" s="51">
        <f t="shared" ref="J36:K36" si="10">J40+J37</f>
        <v>275.3</v>
      </c>
      <c r="K36" s="51">
        <f t="shared" si="10"/>
        <v>286.2</v>
      </c>
    </row>
    <row r="37" spans="1:11" ht="60">
      <c r="A37" s="46" t="s">
        <v>51</v>
      </c>
      <c r="B37" s="120" t="s">
        <v>68</v>
      </c>
      <c r="C37" s="120" t="s">
        <v>75</v>
      </c>
      <c r="D37" s="13" t="s">
        <v>513</v>
      </c>
      <c r="E37" s="13" t="s">
        <v>243</v>
      </c>
      <c r="F37" s="13" t="s">
        <v>107</v>
      </c>
      <c r="G37" s="13" t="s">
        <v>236</v>
      </c>
      <c r="H37" s="49"/>
      <c r="I37" s="51">
        <f>I38</f>
        <v>260.2</v>
      </c>
      <c r="J37" s="51">
        <f t="shared" ref="J37:K37" si="11">J38</f>
        <v>270.7</v>
      </c>
      <c r="K37" s="51">
        <f t="shared" si="11"/>
        <v>281.5</v>
      </c>
    </row>
    <row r="38" spans="1:11" ht="72">
      <c r="A38" s="46" t="s">
        <v>73</v>
      </c>
      <c r="B38" s="120" t="s">
        <v>68</v>
      </c>
      <c r="C38" s="120" t="s">
        <v>75</v>
      </c>
      <c r="D38" s="13" t="s">
        <v>513</v>
      </c>
      <c r="E38" s="13" t="s">
        <v>243</v>
      </c>
      <c r="F38" s="13" t="s">
        <v>107</v>
      </c>
      <c r="G38" s="13" t="s">
        <v>236</v>
      </c>
      <c r="H38" s="49" t="s">
        <v>210</v>
      </c>
      <c r="I38" s="51">
        <f>I39</f>
        <v>260.2</v>
      </c>
      <c r="J38" s="51">
        <f t="shared" ref="J38:K38" si="12">J39</f>
        <v>270.7</v>
      </c>
      <c r="K38" s="51">
        <f t="shared" si="12"/>
        <v>281.5</v>
      </c>
    </row>
    <row r="39" spans="1:11" ht="24">
      <c r="A39" s="46" t="s">
        <v>74</v>
      </c>
      <c r="B39" s="120" t="s">
        <v>68</v>
      </c>
      <c r="C39" s="120" t="s">
        <v>75</v>
      </c>
      <c r="D39" s="13" t="s">
        <v>513</v>
      </c>
      <c r="E39" s="13" t="s">
        <v>243</v>
      </c>
      <c r="F39" s="13" t="s">
        <v>107</v>
      </c>
      <c r="G39" s="13" t="s">
        <v>236</v>
      </c>
      <c r="H39" s="49" t="s">
        <v>211</v>
      </c>
      <c r="I39" s="51">
        <f>'Приложение 3'!J27</f>
        <v>260.2</v>
      </c>
      <c r="J39" s="51">
        <f>'Приложение 3'!K27</f>
        <v>270.7</v>
      </c>
      <c r="K39" s="51">
        <f>'Приложение 3'!L27</f>
        <v>281.5</v>
      </c>
    </row>
    <row r="40" spans="1:11" ht="96">
      <c r="A40" s="46" t="s">
        <v>45</v>
      </c>
      <c r="B40" s="120" t="s">
        <v>68</v>
      </c>
      <c r="C40" s="120" t="s">
        <v>75</v>
      </c>
      <c r="D40" s="13" t="s">
        <v>513</v>
      </c>
      <c r="E40" s="13" t="s">
        <v>243</v>
      </c>
      <c r="F40" s="13" t="s">
        <v>107</v>
      </c>
      <c r="G40" s="13" t="s">
        <v>238</v>
      </c>
      <c r="H40" s="49"/>
      <c r="I40" s="51">
        <f>I41</f>
        <v>4.3</v>
      </c>
      <c r="J40" s="51">
        <f t="shared" ref="J40:K40" si="13">J41</f>
        <v>4.5999999999999996</v>
      </c>
      <c r="K40" s="51">
        <f t="shared" si="13"/>
        <v>4.7</v>
      </c>
    </row>
    <row r="41" spans="1:11" ht="36">
      <c r="A41" s="46" t="s">
        <v>79</v>
      </c>
      <c r="B41" s="120" t="s">
        <v>68</v>
      </c>
      <c r="C41" s="120" t="s">
        <v>75</v>
      </c>
      <c r="D41" s="13" t="s">
        <v>513</v>
      </c>
      <c r="E41" s="13" t="s">
        <v>243</v>
      </c>
      <c r="F41" s="13" t="s">
        <v>107</v>
      </c>
      <c r="G41" s="13" t="s">
        <v>238</v>
      </c>
      <c r="H41" s="49" t="s">
        <v>212</v>
      </c>
      <c r="I41" s="51">
        <f>I42</f>
        <v>4.3</v>
      </c>
      <c r="J41" s="51">
        <f t="shared" ref="J41:K41" si="14">J42</f>
        <v>4.5999999999999996</v>
      </c>
      <c r="K41" s="51">
        <f t="shared" si="14"/>
        <v>4.7</v>
      </c>
    </row>
    <row r="42" spans="1:11" ht="36">
      <c r="A42" s="46" t="s">
        <v>80</v>
      </c>
      <c r="B42" s="120" t="s">
        <v>68</v>
      </c>
      <c r="C42" s="120" t="s">
        <v>75</v>
      </c>
      <c r="D42" s="13" t="s">
        <v>513</v>
      </c>
      <c r="E42" s="13" t="s">
        <v>243</v>
      </c>
      <c r="F42" s="13" t="s">
        <v>107</v>
      </c>
      <c r="G42" s="13" t="s">
        <v>238</v>
      </c>
      <c r="H42" s="49" t="s">
        <v>213</v>
      </c>
      <c r="I42" s="51">
        <f>'Приложение 3'!J30</f>
        <v>4.3</v>
      </c>
      <c r="J42" s="51">
        <f>'Приложение 3'!K30</f>
        <v>4.5999999999999996</v>
      </c>
      <c r="K42" s="51">
        <f>'Приложение 3'!L30</f>
        <v>4.7</v>
      </c>
    </row>
    <row r="43" spans="1:11" ht="51">
      <c r="A43" s="31" t="s">
        <v>293</v>
      </c>
      <c r="B43" s="123" t="s">
        <v>68</v>
      </c>
      <c r="C43" s="123" t="s">
        <v>75</v>
      </c>
      <c r="D43" s="13">
        <v>65</v>
      </c>
      <c r="E43" s="13">
        <v>0</v>
      </c>
      <c r="F43" s="13"/>
      <c r="G43" s="13"/>
      <c r="H43" s="49"/>
      <c r="I43" s="51">
        <f>I44+I55</f>
        <v>31084.6</v>
      </c>
      <c r="J43" s="51">
        <f>J44+J55</f>
        <v>25187.399999999998</v>
      </c>
      <c r="K43" s="51">
        <f>K44+K55</f>
        <v>25855.1</v>
      </c>
    </row>
    <row r="44" spans="1:11" ht="24">
      <c r="A44" s="46" t="s">
        <v>83</v>
      </c>
      <c r="B44" s="48" t="s">
        <v>68</v>
      </c>
      <c r="C44" s="48" t="s">
        <v>75</v>
      </c>
      <c r="D44" s="13">
        <v>65</v>
      </c>
      <c r="E44" s="13">
        <v>2</v>
      </c>
      <c r="F44" s="13"/>
      <c r="G44" s="13"/>
      <c r="H44" s="49"/>
      <c r="I44" s="51">
        <f>I45+I48</f>
        <v>26360.5</v>
      </c>
      <c r="J44" s="51">
        <f t="shared" ref="J44:K44" si="15">J45+J48</f>
        <v>21753.3</v>
      </c>
      <c r="K44" s="51">
        <f t="shared" si="15"/>
        <v>21921</v>
      </c>
    </row>
    <row r="45" spans="1:11" ht="24">
      <c r="A45" s="46" t="s">
        <v>84</v>
      </c>
      <c r="B45" s="48" t="s">
        <v>68</v>
      </c>
      <c r="C45" s="48" t="s">
        <v>75</v>
      </c>
      <c r="D45" s="13">
        <v>65</v>
      </c>
      <c r="E45" s="13">
        <v>2</v>
      </c>
      <c r="F45" s="13" t="s">
        <v>140</v>
      </c>
      <c r="G45" s="13" t="s">
        <v>234</v>
      </c>
      <c r="H45" s="49"/>
      <c r="I45" s="51">
        <f t="shared" ref="I45:K46" si="16">I46</f>
        <v>23825.1</v>
      </c>
      <c r="J45" s="51">
        <f t="shared" si="16"/>
        <v>19370.3</v>
      </c>
      <c r="K45" s="51">
        <f t="shared" si="16"/>
        <v>19070.3</v>
      </c>
    </row>
    <row r="46" spans="1:11" ht="72">
      <c r="A46" s="46" t="s">
        <v>73</v>
      </c>
      <c r="B46" s="48" t="s">
        <v>68</v>
      </c>
      <c r="C46" s="48" t="s">
        <v>75</v>
      </c>
      <c r="D46" s="13">
        <v>65</v>
      </c>
      <c r="E46" s="13">
        <v>2</v>
      </c>
      <c r="F46" s="13" t="s">
        <v>140</v>
      </c>
      <c r="G46" s="13" t="s">
        <v>234</v>
      </c>
      <c r="H46" s="49" t="s">
        <v>210</v>
      </c>
      <c r="I46" s="51">
        <f t="shared" si="16"/>
        <v>23825.1</v>
      </c>
      <c r="J46" s="51">
        <f t="shared" si="16"/>
        <v>19370.3</v>
      </c>
      <c r="K46" s="51">
        <f t="shared" si="16"/>
        <v>19070.3</v>
      </c>
    </row>
    <row r="47" spans="1:11" ht="24">
      <c r="A47" s="46" t="s">
        <v>74</v>
      </c>
      <c r="B47" s="48" t="s">
        <v>68</v>
      </c>
      <c r="C47" s="48" t="s">
        <v>75</v>
      </c>
      <c r="D47" s="13">
        <v>65</v>
      </c>
      <c r="E47" s="13">
        <v>2</v>
      </c>
      <c r="F47" s="13" t="s">
        <v>140</v>
      </c>
      <c r="G47" s="13" t="s">
        <v>234</v>
      </c>
      <c r="H47" s="49" t="s">
        <v>211</v>
      </c>
      <c r="I47" s="51">
        <f>'Приложение 3'!J35</f>
        <v>23825.1</v>
      </c>
      <c r="J47" s="51">
        <f>'Приложение 3'!K35</f>
        <v>19370.3</v>
      </c>
      <c r="K47" s="51">
        <f>'Приложение 3'!L35</f>
        <v>19070.3</v>
      </c>
    </row>
    <row r="48" spans="1:11" ht="24">
      <c r="A48" s="46" t="s">
        <v>517</v>
      </c>
      <c r="B48" s="48" t="s">
        <v>68</v>
      </c>
      <c r="C48" s="48" t="s">
        <v>75</v>
      </c>
      <c r="D48" s="13">
        <v>65</v>
      </c>
      <c r="E48" s="13">
        <v>2</v>
      </c>
      <c r="F48" s="13" t="s">
        <v>140</v>
      </c>
      <c r="G48" s="13" t="s">
        <v>235</v>
      </c>
      <c r="H48" s="49"/>
      <c r="I48" s="51">
        <f t="shared" ref="I48:K48" si="17">+I51+I53+I49</f>
        <v>2535.3999999999996</v>
      </c>
      <c r="J48" s="51">
        <f t="shared" si="17"/>
        <v>2383</v>
      </c>
      <c r="K48" s="51">
        <f t="shared" si="17"/>
        <v>2850.7000000000003</v>
      </c>
    </row>
    <row r="49" spans="1:11" ht="72">
      <c r="A49" s="46" t="s">
        <v>73</v>
      </c>
      <c r="B49" s="48" t="s">
        <v>68</v>
      </c>
      <c r="C49" s="48" t="s">
        <v>75</v>
      </c>
      <c r="D49" s="13">
        <v>65</v>
      </c>
      <c r="E49" s="13">
        <v>2</v>
      </c>
      <c r="F49" s="13" t="s">
        <v>140</v>
      </c>
      <c r="G49" s="13" t="s">
        <v>235</v>
      </c>
      <c r="H49" s="49" t="s">
        <v>210</v>
      </c>
      <c r="I49" s="51">
        <f>I50</f>
        <v>72.2</v>
      </c>
      <c r="J49" s="51">
        <f>J50</f>
        <v>63.7</v>
      </c>
      <c r="K49" s="51">
        <f>K50</f>
        <v>60.9</v>
      </c>
    </row>
    <row r="50" spans="1:11" ht="24">
      <c r="A50" s="46" t="s">
        <v>74</v>
      </c>
      <c r="B50" s="48" t="s">
        <v>68</v>
      </c>
      <c r="C50" s="48" t="s">
        <v>75</v>
      </c>
      <c r="D50" s="13">
        <v>65</v>
      </c>
      <c r="E50" s="13">
        <v>2</v>
      </c>
      <c r="F50" s="13" t="s">
        <v>140</v>
      </c>
      <c r="G50" s="13" t="s">
        <v>235</v>
      </c>
      <c r="H50" s="49" t="s">
        <v>211</v>
      </c>
      <c r="I50" s="51">
        <f>'Приложение 3'!J38</f>
        <v>72.2</v>
      </c>
      <c r="J50" s="51">
        <f>'Приложение 3'!K38</f>
        <v>63.7</v>
      </c>
      <c r="K50" s="51">
        <f>'Приложение 3'!L38</f>
        <v>60.9</v>
      </c>
    </row>
    <row r="51" spans="1:11" ht="36">
      <c r="A51" s="46" t="s">
        <v>79</v>
      </c>
      <c r="B51" s="48" t="s">
        <v>68</v>
      </c>
      <c r="C51" s="48" t="s">
        <v>75</v>
      </c>
      <c r="D51" s="13">
        <v>65</v>
      </c>
      <c r="E51" s="13">
        <v>2</v>
      </c>
      <c r="F51" s="13" t="s">
        <v>140</v>
      </c>
      <c r="G51" s="13" t="s">
        <v>235</v>
      </c>
      <c r="H51" s="49" t="s">
        <v>212</v>
      </c>
      <c r="I51" s="51">
        <f t="shared" ref="I51:K51" si="18">I52</f>
        <v>2368.1999999999998</v>
      </c>
      <c r="J51" s="51">
        <f t="shared" si="18"/>
        <v>2224.3000000000002</v>
      </c>
      <c r="K51" s="51">
        <f t="shared" si="18"/>
        <v>2694.8</v>
      </c>
    </row>
    <row r="52" spans="1:11" ht="36">
      <c r="A52" s="46" t="s">
        <v>80</v>
      </c>
      <c r="B52" s="48" t="s">
        <v>68</v>
      </c>
      <c r="C52" s="48" t="s">
        <v>75</v>
      </c>
      <c r="D52" s="13">
        <v>65</v>
      </c>
      <c r="E52" s="13">
        <v>2</v>
      </c>
      <c r="F52" s="13" t="s">
        <v>140</v>
      </c>
      <c r="G52" s="13" t="s">
        <v>235</v>
      </c>
      <c r="H52" s="49" t="s">
        <v>213</v>
      </c>
      <c r="I52" s="51">
        <f>'Приложение 3'!J40</f>
        <v>2368.1999999999998</v>
      </c>
      <c r="J52" s="51">
        <f>'Приложение 3'!K40</f>
        <v>2224.3000000000002</v>
      </c>
      <c r="K52" s="51">
        <f>'Приложение 3'!L40</f>
        <v>2694.8</v>
      </c>
    </row>
    <row r="53" spans="1:11">
      <c r="A53" s="46" t="s">
        <v>85</v>
      </c>
      <c r="B53" s="48" t="s">
        <v>68</v>
      </c>
      <c r="C53" s="48" t="s">
        <v>75</v>
      </c>
      <c r="D53" s="13">
        <v>65</v>
      </c>
      <c r="E53" s="13">
        <v>2</v>
      </c>
      <c r="F53" s="13" t="s">
        <v>140</v>
      </c>
      <c r="G53" s="13" t="s">
        <v>235</v>
      </c>
      <c r="H53" s="49" t="s">
        <v>214</v>
      </c>
      <c r="I53" s="51">
        <f t="shared" ref="I53" si="19">I54</f>
        <v>95</v>
      </c>
      <c r="J53" s="51">
        <f>J54</f>
        <v>95</v>
      </c>
      <c r="K53" s="51">
        <f>K54</f>
        <v>95</v>
      </c>
    </row>
    <row r="54" spans="1:11">
      <c r="A54" s="46" t="s">
        <v>86</v>
      </c>
      <c r="B54" s="48" t="s">
        <v>68</v>
      </c>
      <c r="C54" s="48" t="s">
        <v>75</v>
      </c>
      <c r="D54" s="13">
        <v>65</v>
      </c>
      <c r="E54" s="13">
        <v>2</v>
      </c>
      <c r="F54" s="13" t="s">
        <v>140</v>
      </c>
      <c r="G54" s="13" t="s">
        <v>235</v>
      </c>
      <c r="H54" s="49" t="s">
        <v>215</v>
      </c>
      <c r="I54" s="51">
        <f>'Приложение 3'!J42</f>
        <v>95</v>
      </c>
      <c r="J54" s="51">
        <f>'Приложение 3'!K42</f>
        <v>95</v>
      </c>
      <c r="K54" s="51">
        <f>'Приложение 3'!L42</f>
        <v>95</v>
      </c>
    </row>
    <row r="55" spans="1:11" ht="24">
      <c r="A55" s="46" t="s">
        <v>161</v>
      </c>
      <c r="B55" s="48" t="s">
        <v>68</v>
      </c>
      <c r="C55" s="48" t="s">
        <v>75</v>
      </c>
      <c r="D55" s="13" t="s">
        <v>260</v>
      </c>
      <c r="E55" s="13" t="s">
        <v>10</v>
      </c>
      <c r="F55" s="13"/>
      <c r="G55" s="13"/>
      <c r="H55" s="49"/>
      <c r="I55" s="51">
        <f>I56+I59</f>
        <v>4724.0999999999995</v>
      </c>
      <c r="J55" s="51">
        <f>J56+J59</f>
        <v>3434.1</v>
      </c>
      <c r="K55" s="51">
        <f>K56+K59</f>
        <v>3934.1</v>
      </c>
    </row>
    <row r="56" spans="1:11" ht="24">
      <c r="A56" s="46" t="s">
        <v>139</v>
      </c>
      <c r="B56" s="48" t="s">
        <v>68</v>
      </c>
      <c r="C56" s="48" t="s">
        <v>75</v>
      </c>
      <c r="D56" s="13" t="s">
        <v>260</v>
      </c>
      <c r="E56" s="13" t="s">
        <v>10</v>
      </c>
      <c r="F56" s="13" t="s">
        <v>140</v>
      </c>
      <c r="G56" s="13" t="s">
        <v>234</v>
      </c>
      <c r="H56" s="49"/>
      <c r="I56" s="51">
        <f t="shared" ref="I56:K57" si="20">I57</f>
        <v>4567.3999999999996</v>
      </c>
      <c r="J56" s="51">
        <f t="shared" si="20"/>
        <v>3277.4</v>
      </c>
      <c r="K56" s="51">
        <f t="shared" si="20"/>
        <v>3777.4</v>
      </c>
    </row>
    <row r="57" spans="1:11" ht="72">
      <c r="A57" s="46" t="s">
        <v>73</v>
      </c>
      <c r="B57" s="48" t="s">
        <v>68</v>
      </c>
      <c r="C57" s="48" t="s">
        <v>75</v>
      </c>
      <c r="D57" s="13" t="s">
        <v>260</v>
      </c>
      <c r="E57" s="13" t="s">
        <v>10</v>
      </c>
      <c r="F57" s="13" t="s">
        <v>140</v>
      </c>
      <c r="G57" s="13" t="s">
        <v>234</v>
      </c>
      <c r="H57" s="49" t="s">
        <v>210</v>
      </c>
      <c r="I57" s="51">
        <f t="shared" si="20"/>
        <v>4567.3999999999996</v>
      </c>
      <c r="J57" s="51">
        <f t="shared" si="20"/>
        <v>3277.4</v>
      </c>
      <c r="K57" s="51">
        <f t="shared" si="20"/>
        <v>3777.4</v>
      </c>
    </row>
    <row r="58" spans="1:11" ht="24">
      <c r="A58" s="46" t="s">
        <v>74</v>
      </c>
      <c r="B58" s="48" t="s">
        <v>68</v>
      </c>
      <c r="C58" s="48" t="s">
        <v>75</v>
      </c>
      <c r="D58" s="13" t="s">
        <v>260</v>
      </c>
      <c r="E58" s="13" t="s">
        <v>10</v>
      </c>
      <c r="F58" s="13" t="s">
        <v>140</v>
      </c>
      <c r="G58" s="13" t="s">
        <v>234</v>
      </c>
      <c r="H58" s="49" t="s">
        <v>211</v>
      </c>
      <c r="I58" s="51">
        <f>'Приложение 3'!J274</f>
        <v>4567.3999999999996</v>
      </c>
      <c r="J58" s="51">
        <f>'Приложение 3'!K274</f>
        <v>3277.4</v>
      </c>
      <c r="K58" s="51">
        <f>'Приложение 3'!L274</f>
        <v>3777.4</v>
      </c>
    </row>
    <row r="59" spans="1:11" ht="24">
      <c r="A59" s="46" t="s">
        <v>518</v>
      </c>
      <c r="B59" s="48" t="s">
        <v>68</v>
      </c>
      <c r="C59" s="48" t="s">
        <v>75</v>
      </c>
      <c r="D59" s="13" t="s">
        <v>260</v>
      </c>
      <c r="E59" s="13" t="s">
        <v>10</v>
      </c>
      <c r="F59" s="13" t="s">
        <v>140</v>
      </c>
      <c r="G59" s="13" t="s">
        <v>235</v>
      </c>
      <c r="H59" s="49"/>
      <c r="I59" s="51">
        <f t="shared" ref="I59:K59" si="21">I60+I62</f>
        <v>156.69999999999999</v>
      </c>
      <c r="J59" s="51">
        <f t="shared" si="21"/>
        <v>156.69999999999999</v>
      </c>
      <c r="K59" s="51">
        <f t="shared" si="21"/>
        <v>156.69999999999999</v>
      </c>
    </row>
    <row r="60" spans="1:11" ht="36">
      <c r="A60" s="46" t="s">
        <v>79</v>
      </c>
      <c r="B60" s="48" t="s">
        <v>68</v>
      </c>
      <c r="C60" s="48" t="s">
        <v>75</v>
      </c>
      <c r="D60" s="13" t="s">
        <v>260</v>
      </c>
      <c r="E60" s="13" t="s">
        <v>10</v>
      </c>
      <c r="F60" s="13" t="s">
        <v>140</v>
      </c>
      <c r="G60" s="13" t="s">
        <v>235</v>
      </c>
      <c r="H60" s="49" t="s">
        <v>212</v>
      </c>
      <c r="I60" s="51">
        <f t="shared" ref="I60:K60" si="22">I61</f>
        <v>115</v>
      </c>
      <c r="J60" s="51">
        <f t="shared" si="22"/>
        <v>115</v>
      </c>
      <c r="K60" s="51">
        <f t="shared" si="22"/>
        <v>115</v>
      </c>
    </row>
    <row r="61" spans="1:11" ht="36">
      <c r="A61" s="46" t="s">
        <v>80</v>
      </c>
      <c r="B61" s="48" t="s">
        <v>68</v>
      </c>
      <c r="C61" s="48" t="s">
        <v>75</v>
      </c>
      <c r="D61" s="13" t="s">
        <v>260</v>
      </c>
      <c r="E61" s="13" t="s">
        <v>10</v>
      </c>
      <c r="F61" s="13" t="s">
        <v>140</v>
      </c>
      <c r="G61" s="13" t="s">
        <v>235</v>
      </c>
      <c r="H61" s="49" t="s">
        <v>213</v>
      </c>
      <c r="I61" s="51">
        <f>'Приложение 3'!J277</f>
        <v>115</v>
      </c>
      <c r="J61" s="51">
        <f>'Приложение 3'!K277</f>
        <v>115</v>
      </c>
      <c r="K61" s="51">
        <f>'Приложение 3'!L277</f>
        <v>115</v>
      </c>
    </row>
    <row r="62" spans="1:11">
      <c r="A62" s="46" t="s">
        <v>85</v>
      </c>
      <c r="B62" s="48" t="s">
        <v>68</v>
      </c>
      <c r="C62" s="48" t="s">
        <v>75</v>
      </c>
      <c r="D62" s="13" t="s">
        <v>260</v>
      </c>
      <c r="E62" s="13" t="s">
        <v>10</v>
      </c>
      <c r="F62" s="13" t="s">
        <v>140</v>
      </c>
      <c r="G62" s="13" t="s">
        <v>235</v>
      </c>
      <c r="H62" s="49" t="s">
        <v>214</v>
      </c>
      <c r="I62" s="51">
        <f>I63</f>
        <v>41.7</v>
      </c>
      <c r="J62" s="51">
        <f>J63</f>
        <v>41.7</v>
      </c>
      <c r="K62" s="51">
        <f>K63</f>
        <v>41.7</v>
      </c>
    </row>
    <row r="63" spans="1:11">
      <c r="A63" s="46" t="s">
        <v>86</v>
      </c>
      <c r="B63" s="48" t="s">
        <v>68</v>
      </c>
      <c r="C63" s="48" t="s">
        <v>75</v>
      </c>
      <c r="D63" s="13" t="s">
        <v>260</v>
      </c>
      <c r="E63" s="13" t="s">
        <v>10</v>
      </c>
      <c r="F63" s="13" t="s">
        <v>140</v>
      </c>
      <c r="G63" s="13" t="s">
        <v>235</v>
      </c>
      <c r="H63" s="49" t="s">
        <v>215</v>
      </c>
      <c r="I63" s="51">
        <f>'Приложение 3'!J279</f>
        <v>41.7</v>
      </c>
      <c r="J63" s="51">
        <f>'Приложение 3'!K279</f>
        <v>41.7</v>
      </c>
      <c r="K63" s="51">
        <f>'Приложение 3'!L279</f>
        <v>41.7</v>
      </c>
    </row>
    <row r="64" spans="1:11" ht="49.5" customHeight="1">
      <c r="A64" s="46" t="s">
        <v>314</v>
      </c>
      <c r="B64" s="48" t="s">
        <v>68</v>
      </c>
      <c r="C64" s="48" t="s">
        <v>75</v>
      </c>
      <c r="D64" s="13">
        <v>89</v>
      </c>
      <c r="E64" s="13">
        <v>0</v>
      </c>
      <c r="F64" s="13"/>
      <c r="G64" s="13"/>
      <c r="H64" s="49"/>
      <c r="I64" s="51">
        <f t="shared" ref="I64:K64" si="23">I65</f>
        <v>472.9</v>
      </c>
      <c r="J64" s="51">
        <f t="shared" si="23"/>
        <v>490</v>
      </c>
      <c r="K64" s="51">
        <f t="shared" si="23"/>
        <v>507.7</v>
      </c>
    </row>
    <row r="65" spans="1:11" ht="45">
      <c r="A65" s="99" t="s">
        <v>315</v>
      </c>
      <c r="B65" s="48" t="s">
        <v>68</v>
      </c>
      <c r="C65" s="48" t="s">
        <v>75</v>
      </c>
      <c r="D65" s="13">
        <v>89</v>
      </c>
      <c r="E65" s="13">
        <v>1</v>
      </c>
      <c r="F65" s="13"/>
      <c r="G65" s="13"/>
      <c r="H65" s="49"/>
      <c r="I65" s="51">
        <f>I66+I69+I72+I75</f>
        <v>472.9</v>
      </c>
      <c r="J65" s="51">
        <f>J66+J69+J72+J75</f>
        <v>490</v>
      </c>
      <c r="K65" s="51">
        <f>K66+K69+K72+K75</f>
        <v>507.7</v>
      </c>
    </row>
    <row r="66" spans="1:11" ht="72">
      <c r="A66" s="46" t="s">
        <v>87</v>
      </c>
      <c r="B66" s="48" t="s">
        <v>68</v>
      </c>
      <c r="C66" s="48" t="s">
        <v>75</v>
      </c>
      <c r="D66" s="13" t="s">
        <v>239</v>
      </c>
      <c r="E66" s="13" t="s">
        <v>8</v>
      </c>
      <c r="F66" s="13" t="s">
        <v>140</v>
      </c>
      <c r="G66" s="13" t="s">
        <v>240</v>
      </c>
      <c r="H66" s="49"/>
      <c r="I66" s="51">
        <f t="shared" ref="I66:K67" si="24">I67</f>
        <v>124.8</v>
      </c>
      <c r="J66" s="51">
        <f t="shared" si="24"/>
        <v>129.30000000000001</v>
      </c>
      <c r="K66" s="51">
        <f t="shared" si="24"/>
        <v>134.1</v>
      </c>
    </row>
    <row r="67" spans="1:11" ht="72">
      <c r="A67" s="46" t="s">
        <v>73</v>
      </c>
      <c r="B67" s="48" t="s">
        <v>68</v>
      </c>
      <c r="C67" s="48" t="s">
        <v>75</v>
      </c>
      <c r="D67" s="13" t="s">
        <v>239</v>
      </c>
      <c r="E67" s="13" t="s">
        <v>8</v>
      </c>
      <c r="F67" s="13" t="s">
        <v>140</v>
      </c>
      <c r="G67" s="13" t="s">
        <v>240</v>
      </c>
      <c r="H67" s="49" t="s">
        <v>210</v>
      </c>
      <c r="I67" s="51">
        <f t="shared" si="24"/>
        <v>124.8</v>
      </c>
      <c r="J67" s="51">
        <f t="shared" si="24"/>
        <v>129.30000000000001</v>
      </c>
      <c r="K67" s="51">
        <f t="shared" si="24"/>
        <v>134.1</v>
      </c>
    </row>
    <row r="68" spans="1:11" ht="24">
      <c r="A68" s="46" t="s">
        <v>74</v>
      </c>
      <c r="B68" s="48" t="s">
        <v>68</v>
      </c>
      <c r="C68" s="48" t="s">
        <v>75</v>
      </c>
      <c r="D68" s="13" t="s">
        <v>239</v>
      </c>
      <c r="E68" s="13" t="s">
        <v>8</v>
      </c>
      <c r="F68" s="13" t="s">
        <v>140</v>
      </c>
      <c r="G68" s="13" t="s">
        <v>240</v>
      </c>
      <c r="H68" s="49" t="s">
        <v>211</v>
      </c>
      <c r="I68" s="51">
        <f>'Приложение 3'!J47</f>
        <v>124.8</v>
      </c>
      <c r="J68" s="51">
        <f>'Приложение 3'!K47</f>
        <v>129.30000000000001</v>
      </c>
      <c r="K68" s="51">
        <f>'Приложение 3'!L47</f>
        <v>134.1</v>
      </c>
    </row>
    <row r="69" spans="1:11" ht="84">
      <c r="A69" s="46" t="s">
        <v>88</v>
      </c>
      <c r="B69" s="123" t="s">
        <v>68</v>
      </c>
      <c r="C69" s="123" t="s">
        <v>75</v>
      </c>
      <c r="D69" s="13" t="s">
        <v>239</v>
      </c>
      <c r="E69" s="13" t="s">
        <v>8</v>
      </c>
      <c r="F69" s="13" t="s">
        <v>140</v>
      </c>
      <c r="G69" s="13" t="s">
        <v>241</v>
      </c>
      <c r="H69" s="49"/>
      <c r="I69" s="124">
        <f t="shared" ref="I69:K70" si="25">I70</f>
        <v>312.5</v>
      </c>
      <c r="J69" s="124">
        <f t="shared" si="25"/>
        <v>325.10000000000002</v>
      </c>
      <c r="K69" s="124">
        <f t="shared" si="25"/>
        <v>338</v>
      </c>
    </row>
    <row r="70" spans="1:11" ht="72">
      <c r="A70" s="46" t="s">
        <v>73</v>
      </c>
      <c r="B70" s="123" t="s">
        <v>68</v>
      </c>
      <c r="C70" s="123" t="s">
        <v>75</v>
      </c>
      <c r="D70" s="13" t="s">
        <v>239</v>
      </c>
      <c r="E70" s="13" t="s">
        <v>8</v>
      </c>
      <c r="F70" s="13" t="s">
        <v>140</v>
      </c>
      <c r="G70" s="13" t="s">
        <v>241</v>
      </c>
      <c r="H70" s="49" t="s">
        <v>210</v>
      </c>
      <c r="I70" s="124">
        <f t="shared" si="25"/>
        <v>312.5</v>
      </c>
      <c r="J70" s="124">
        <f t="shared" si="25"/>
        <v>325.10000000000002</v>
      </c>
      <c r="K70" s="124">
        <f t="shared" si="25"/>
        <v>338</v>
      </c>
    </row>
    <row r="71" spans="1:11" ht="24">
      <c r="A71" s="46" t="s">
        <v>74</v>
      </c>
      <c r="B71" s="123" t="s">
        <v>68</v>
      </c>
      <c r="C71" s="123" t="s">
        <v>75</v>
      </c>
      <c r="D71" s="13" t="s">
        <v>239</v>
      </c>
      <c r="E71" s="13" t="s">
        <v>8</v>
      </c>
      <c r="F71" s="13" t="s">
        <v>140</v>
      </c>
      <c r="G71" s="13" t="s">
        <v>241</v>
      </c>
      <c r="H71" s="49" t="s">
        <v>211</v>
      </c>
      <c r="I71" s="124">
        <f>'Приложение 3'!J50</f>
        <v>312.5</v>
      </c>
      <c r="J71" s="124">
        <f>'Приложение 3'!K50</f>
        <v>325.10000000000002</v>
      </c>
      <c r="K71" s="124">
        <f>'Приложение 3'!L50</f>
        <v>338</v>
      </c>
    </row>
    <row r="72" spans="1:11" ht="48">
      <c r="A72" s="119" t="s">
        <v>89</v>
      </c>
      <c r="B72" s="48" t="s">
        <v>68</v>
      </c>
      <c r="C72" s="48" t="s">
        <v>75</v>
      </c>
      <c r="D72" s="13" t="s">
        <v>239</v>
      </c>
      <c r="E72" s="13" t="s">
        <v>8</v>
      </c>
      <c r="F72" s="13" t="s">
        <v>140</v>
      </c>
      <c r="G72" s="13" t="s">
        <v>242</v>
      </c>
      <c r="H72" s="49"/>
      <c r="I72" s="124">
        <f t="shared" ref="I72:K73" si="26">I73</f>
        <v>2.2000000000000002</v>
      </c>
      <c r="J72" s="124">
        <f t="shared" si="26"/>
        <v>2.2000000000000002</v>
      </c>
      <c r="K72" s="124">
        <f t="shared" si="26"/>
        <v>2.2000000000000002</v>
      </c>
    </row>
    <row r="73" spans="1:11" ht="36">
      <c r="A73" s="46" t="s">
        <v>79</v>
      </c>
      <c r="B73" s="48" t="s">
        <v>68</v>
      </c>
      <c r="C73" s="48" t="s">
        <v>75</v>
      </c>
      <c r="D73" s="13" t="s">
        <v>239</v>
      </c>
      <c r="E73" s="13" t="s">
        <v>8</v>
      </c>
      <c r="F73" s="13" t="s">
        <v>140</v>
      </c>
      <c r="G73" s="13" t="s">
        <v>242</v>
      </c>
      <c r="H73" s="49" t="s">
        <v>212</v>
      </c>
      <c r="I73" s="124">
        <f t="shared" si="26"/>
        <v>2.2000000000000002</v>
      </c>
      <c r="J73" s="124">
        <f t="shared" si="26"/>
        <v>2.2000000000000002</v>
      </c>
      <c r="K73" s="124">
        <f t="shared" si="26"/>
        <v>2.2000000000000002</v>
      </c>
    </row>
    <row r="74" spans="1:11" ht="36">
      <c r="A74" s="46" t="s">
        <v>80</v>
      </c>
      <c r="B74" s="48" t="s">
        <v>68</v>
      </c>
      <c r="C74" s="48" t="s">
        <v>75</v>
      </c>
      <c r="D74" s="13" t="s">
        <v>239</v>
      </c>
      <c r="E74" s="13" t="s">
        <v>8</v>
      </c>
      <c r="F74" s="13" t="s">
        <v>140</v>
      </c>
      <c r="G74" s="13" t="s">
        <v>242</v>
      </c>
      <c r="H74" s="49" t="s">
        <v>213</v>
      </c>
      <c r="I74" s="124">
        <f>'Приложение 3'!J53</f>
        <v>2.2000000000000002</v>
      </c>
      <c r="J74" s="124">
        <f>'Приложение 3'!K53</f>
        <v>2.2000000000000002</v>
      </c>
      <c r="K74" s="124">
        <f>'Приложение 3'!L53</f>
        <v>2.2000000000000002</v>
      </c>
    </row>
    <row r="75" spans="1:11" ht="108">
      <c r="A75" s="47" t="s">
        <v>53</v>
      </c>
      <c r="B75" s="48" t="s">
        <v>68</v>
      </c>
      <c r="C75" s="48" t="s">
        <v>75</v>
      </c>
      <c r="D75" s="13" t="s">
        <v>239</v>
      </c>
      <c r="E75" s="13" t="s">
        <v>8</v>
      </c>
      <c r="F75" s="13" t="s">
        <v>140</v>
      </c>
      <c r="G75" s="13" t="s">
        <v>283</v>
      </c>
      <c r="H75" s="49"/>
      <c r="I75" s="124">
        <f>I76+I78</f>
        <v>33.4</v>
      </c>
      <c r="J75" s="124">
        <f t="shared" ref="J75:K75" si="27">J76+J78</f>
        <v>33.4</v>
      </c>
      <c r="K75" s="124">
        <f t="shared" si="27"/>
        <v>33.4</v>
      </c>
    </row>
    <row r="76" spans="1:11" ht="72">
      <c r="A76" s="46" t="s">
        <v>73</v>
      </c>
      <c r="B76" s="48" t="s">
        <v>68</v>
      </c>
      <c r="C76" s="48" t="s">
        <v>75</v>
      </c>
      <c r="D76" s="13" t="s">
        <v>239</v>
      </c>
      <c r="E76" s="13" t="s">
        <v>8</v>
      </c>
      <c r="F76" s="13" t="s">
        <v>140</v>
      </c>
      <c r="G76" s="13" t="s">
        <v>283</v>
      </c>
      <c r="H76" s="49" t="s">
        <v>210</v>
      </c>
      <c r="I76" s="124">
        <f>I77</f>
        <v>31.5</v>
      </c>
      <c r="J76" s="124">
        <f t="shared" ref="J76:K76" si="28">J77</f>
        <v>31.5</v>
      </c>
      <c r="K76" s="124">
        <f t="shared" si="28"/>
        <v>31.5</v>
      </c>
    </row>
    <row r="77" spans="1:11" ht="24">
      <c r="A77" s="46" t="s">
        <v>74</v>
      </c>
      <c r="B77" s="48" t="s">
        <v>68</v>
      </c>
      <c r="C77" s="48" t="s">
        <v>75</v>
      </c>
      <c r="D77" s="13" t="s">
        <v>239</v>
      </c>
      <c r="E77" s="13" t="s">
        <v>8</v>
      </c>
      <c r="F77" s="13" t="s">
        <v>140</v>
      </c>
      <c r="G77" s="13" t="s">
        <v>283</v>
      </c>
      <c r="H77" s="49" t="s">
        <v>211</v>
      </c>
      <c r="I77" s="124">
        <f>'Приложение 3'!J56</f>
        <v>31.5</v>
      </c>
      <c r="J77" s="124">
        <f>'Приложение 3'!K56</f>
        <v>31.5</v>
      </c>
      <c r="K77" s="124">
        <f>'Приложение 3'!L56</f>
        <v>31.5</v>
      </c>
    </row>
    <row r="78" spans="1:11" ht="36">
      <c r="A78" s="46" t="s">
        <v>79</v>
      </c>
      <c r="B78" s="48" t="s">
        <v>68</v>
      </c>
      <c r="C78" s="48" t="s">
        <v>75</v>
      </c>
      <c r="D78" s="13" t="s">
        <v>239</v>
      </c>
      <c r="E78" s="13" t="s">
        <v>8</v>
      </c>
      <c r="F78" s="13" t="s">
        <v>140</v>
      </c>
      <c r="G78" s="13" t="s">
        <v>283</v>
      </c>
      <c r="H78" s="49" t="s">
        <v>212</v>
      </c>
      <c r="I78" s="124">
        <f>I79</f>
        <v>1.9</v>
      </c>
      <c r="J78" s="124">
        <f t="shared" ref="J78:K78" si="29">J79</f>
        <v>1.9</v>
      </c>
      <c r="K78" s="124">
        <f t="shared" si="29"/>
        <v>1.9</v>
      </c>
    </row>
    <row r="79" spans="1:11" ht="36">
      <c r="A79" s="46" t="s">
        <v>80</v>
      </c>
      <c r="B79" s="48" t="s">
        <v>68</v>
      </c>
      <c r="C79" s="48" t="s">
        <v>75</v>
      </c>
      <c r="D79" s="13" t="s">
        <v>239</v>
      </c>
      <c r="E79" s="13" t="s">
        <v>8</v>
      </c>
      <c r="F79" s="13" t="s">
        <v>140</v>
      </c>
      <c r="G79" s="13" t="s">
        <v>283</v>
      </c>
      <c r="H79" s="49" t="s">
        <v>213</v>
      </c>
      <c r="I79" s="124">
        <f>'Приложение 3'!J58</f>
        <v>1.9</v>
      </c>
      <c r="J79" s="124">
        <f>'Приложение 3'!K58</f>
        <v>1.9</v>
      </c>
      <c r="K79" s="124">
        <f>'Приложение 3'!L58</f>
        <v>1.9</v>
      </c>
    </row>
    <row r="80" spans="1:11">
      <c r="A80" s="177" t="s">
        <v>445</v>
      </c>
      <c r="B80" s="27" t="s">
        <v>68</v>
      </c>
      <c r="C80" s="27" t="s">
        <v>90</v>
      </c>
      <c r="D80" s="32"/>
      <c r="E80" s="32"/>
      <c r="F80" s="32"/>
      <c r="G80" s="32"/>
      <c r="H80" s="29"/>
      <c r="I80" s="124">
        <f t="shared" ref="I80:K84" si="30">I81</f>
        <v>0</v>
      </c>
      <c r="J80" s="124">
        <f t="shared" si="30"/>
        <v>36</v>
      </c>
      <c r="K80" s="124">
        <f t="shared" si="30"/>
        <v>0</v>
      </c>
    </row>
    <row r="81" spans="1:11" ht="51">
      <c r="A81" s="402" t="s">
        <v>76</v>
      </c>
      <c r="B81" s="27" t="s">
        <v>68</v>
      </c>
      <c r="C81" s="27" t="s">
        <v>90</v>
      </c>
      <c r="D81" s="32" t="s">
        <v>513</v>
      </c>
      <c r="E81" s="32" t="s">
        <v>243</v>
      </c>
      <c r="F81" s="32"/>
      <c r="G81" s="32"/>
      <c r="H81" s="29"/>
      <c r="I81" s="124">
        <f t="shared" si="30"/>
        <v>0</v>
      </c>
      <c r="J81" s="124">
        <f t="shared" si="30"/>
        <v>36</v>
      </c>
      <c r="K81" s="124">
        <f t="shared" si="30"/>
        <v>0</v>
      </c>
    </row>
    <row r="82" spans="1:11" ht="25.5">
      <c r="A82" s="177" t="s">
        <v>446</v>
      </c>
      <c r="B82" s="27" t="s">
        <v>68</v>
      </c>
      <c r="C82" s="27" t="s">
        <v>90</v>
      </c>
      <c r="D82" s="32" t="s">
        <v>513</v>
      </c>
      <c r="E82" s="32" t="s">
        <v>243</v>
      </c>
      <c r="F82" s="32" t="s">
        <v>68</v>
      </c>
      <c r="G82" s="32"/>
      <c r="H82" s="29"/>
      <c r="I82" s="124">
        <f t="shared" si="30"/>
        <v>0</v>
      </c>
      <c r="J82" s="124">
        <f t="shared" si="30"/>
        <v>36</v>
      </c>
      <c r="K82" s="124">
        <f t="shared" si="30"/>
        <v>0</v>
      </c>
    </row>
    <row r="83" spans="1:11" ht="76.5">
      <c r="A83" s="177" t="s">
        <v>447</v>
      </c>
      <c r="B83" s="27" t="s">
        <v>68</v>
      </c>
      <c r="C83" s="27" t="s">
        <v>90</v>
      </c>
      <c r="D83" s="32" t="s">
        <v>513</v>
      </c>
      <c r="E83" s="32" t="s">
        <v>243</v>
      </c>
      <c r="F83" s="32" t="s">
        <v>68</v>
      </c>
      <c r="G83" s="32" t="s">
        <v>448</v>
      </c>
      <c r="H83" s="29"/>
      <c r="I83" s="124">
        <f t="shared" si="30"/>
        <v>0</v>
      </c>
      <c r="J83" s="124">
        <f t="shared" si="30"/>
        <v>36</v>
      </c>
      <c r="K83" s="124">
        <f t="shared" si="30"/>
        <v>0</v>
      </c>
    </row>
    <row r="84" spans="1:11" ht="38.25">
      <c r="A84" s="172" t="s">
        <v>79</v>
      </c>
      <c r="B84" s="27" t="s">
        <v>68</v>
      </c>
      <c r="C84" s="27" t="s">
        <v>90</v>
      </c>
      <c r="D84" s="32" t="s">
        <v>513</v>
      </c>
      <c r="E84" s="32" t="s">
        <v>243</v>
      </c>
      <c r="F84" s="32" t="s">
        <v>68</v>
      </c>
      <c r="G84" s="32" t="s">
        <v>448</v>
      </c>
      <c r="H84" s="29" t="s">
        <v>212</v>
      </c>
      <c r="I84" s="124">
        <f t="shared" si="30"/>
        <v>0</v>
      </c>
      <c r="J84" s="124">
        <f t="shared" si="30"/>
        <v>36</v>
      </c>
      <c r="K84" s="124">
        <f t="shared" si="30"/>
        <v>0</v>
      </c>
    </row>
    <row r="85" spans="1:11" ht="38.25">
      <c r="A85" s="172" t="s">
        <v>80</v>
      </c>
      <c r="B85" s="27" t="s">
        <v>68</v>
      </c>
      <c r="C85" s="27" t="s">
        <v>90</v>
      </c>
      <c r="D85" s="32" t="s">
        <v>513</v>
      </c>
      <c r="E85" s="32" t="s">
        <v>243</v>
      </c>
      <c r="F85" s="32" t="s">
        <v>68</v>
      </c>
      <c r="G85" s="32" t="s">
        <v>448</v>
      </c>
      <c r="H85" s="29" t="s">
        <v>213</v>
      </c>
      <c r="I85" s="124">
        <f>'Приложение 3'!J64</f>
        <v>0</v>
      </c>
      <c r="J85" s="124">
        <f>'Приложение 3'!K64</f>
        <v>36</v>
      </c>
      <c r="K85" s="124">
        <f>'Приложение 3'!L64</f>
        <v>0</v>
      </c>
    </row>
    <row r="86" spans="1:11" ht="36">
      <c r="A86" s="46" t="s">
        <v>134</v>
      </c>
      <c r="B86" s="48" t="s">
        <v>68</v>
      </c>
      <c r="C86" s="48" t="s">
        <v>135</v>
      </c>
      <c r="D86" s="13"/>
      <c r="E86" s="13"/>
      <c r="F86" s="13"/>
      <c r="G86" s="13"/>
      <c r="H86" s="49"/>
      <c r="I86" s="51">
        <f t="shared" ref="I86:K86" si="31">I88</f>
        <v>7255.1</v>
      </c>
      <c r="J86" s="51">
        <f t="shared" si="31"/>
        <v>5773.8</v>
      </c>
      <c r="K86" s="51">
        <f t="shared" si="31"/>
        <v>6366.5</v>
      </c>
    </row>
    <row r="87" spans="1:11" ht="48">
      <c r="A87" s="46" t="s">
        <v>136</v>
      </c>
      <c r="B87" s="48" t="s">
        <v>68</v>
      </c>
      <c r="C87" s="48" t="s">
        <v>135</v>
      </c>
      <c r="D87" s="13" t="s">
        <v>255</v>
      </c>
      <c r="E87" s="13" t="s">
        <v>243</v>
      </c>
      <c r="F87" s="13"/>
      <c r="G87" s="13"/>
      <c r="H87" s="49"/>
      <c r="I87" s="51">
        <f t="shared" ref="I87:K91" si="32">I88</f>
        <v>7255.1</v>
      </c>
      <c r="J87" s="51">
        <f t="shared" si="32"/>
        <v>5773.8</v>
      </c>
      <c r="K87" s="51">
        <f t="shared" si="32"/>
        <v>6366.5</v>
      </c>
    </row>
    <row r="88" spans="1:11" ht="24">
      <c r="A88" s="46" t="s">
        <v>137</v>
      </c>
      <c r="B88" s="48" t="s">
        <v>68</v>
      </c>
      <c r="C88" s="48" t="s">
        <v>135</v>
      </c>
      <c r="D88" s="13" t="s">
        <v>255</v>
      </c>
      <c r="E88" s="13" t="s">
        <v>8</v>
      </c>
      <c r="F88" s="13"/>
      <c r="G88" s="13"/>
      <c r="H88" s="49"/>
      <c r="I88" s="51">
        <f t="shared" si="32"/>
        <v>7255.1</v>
      </c>
      <c r="J88" s="51">
        <f t="shared" si="32"/>
        <v>5773.8</v>
      </c>
      <c r="K88" s="51">
        <f t="shared" si="32"/>
        <v>6366.5</v>
      </c>
    </row>
    <row r="89" spans="1:11" ht="60">
      <c r="A89" s="46" t="s">
        <v>138</v>
      </c>
      <c r="B89" s="48" t="s">
        <v>68</v>
      </c>
      <c r="C89" s="48" t="s">
        <v>135</v>
      </c>
      <c r="D89" s="13" t="s">
        <v>255</v>
      </c>
      <c r="E89" s="13" t="s">
        <v>8</v>
      </c>
      <c r="F89" s="13" t="s">
        <v>68</v>
      </c>
      <c r="G89" s="13"/>
      <c r="H89" s="49"/>
      <c r="I89" s="51">
        <f>I90+I93</f>
        <v>7255.1</v>
      </c>
      <c r="J89" s="51">
        <f t="shared" ref="J89:K89" si="33">J90+J93</f>
        <v>5773.8</v>
      </c>
      <c r="K89" s="51">
        <f t="shared" si="33"/>
        <v>6366.5</v>
      </c>
    </row>
    <row r="90" spans="1:11" ht="24">
      <c r="A90" s="46" t="s">
        <v>139</v>
      </c>
      <c r="B90" s="48" t="s">
        <v>68</v>
      </c>
      <c r="C90" s="48" t="s">
        <v>135</v>
      </c>
      <c r="D90" s="13" t="s">
        <v>255</v>
      </c>
      <c r="E90" s="13" t="s">
        <v>8</v>
      </c>
      <c r="F90" s="13" t="s">
        <v>68</v>
      </c>
      <c r="G90" s="13" t="s">
        <v>234</v>
      </c>
      <c r="H90" s="49"/>
      <c r="I90" s="51">
        <f t="shared" si="32"/>
        <v>6744.1</v>
      </c>
      <c r="J90" s="51">
        <f t="shared" si="32"/>
        <v>5449.2</v>
      </c>
      <c r="K90" s="51">
        <f t="shared" si="32"/>
        <v>5899.2</v>
      </c>
    </row>
    <row r="91" spans="1:11" ht="72">
      <c r="A91" s="46" t="s">
        <v>73</v>
      </c>
      <c r="B91" s="48" t="s">
        <v>68</v>
      </c>
      <c r="C91" s="48" t="s">
        <v>135</v>
      </c>
      <c r="D91" s="13" t="s">
        <v>255</v>
      </c>
      <c r="E91" s="13" t="s">
        <v>8</v>
      </c>
      <c r="F91" s="13" t="s">
        <v>68</v>
      </c>
      <c r="G91" s="13" t="s">
        <v>234</v>
      </c>
      <c r="H91" s="49" t="s">
        <v>210</v>
      </c>
      <c r="I91" s="51">
        <f t="shared" si="32"/>
        <v>6744.1</v>
      </c>
      <c r="J91" s="51">
        <f t="shared" si="32"/>
        <v>5449.2</v>
      </c>
      <c r="K91" s="51">
        <f t="shared" si="32"/>
        <v>5899.2</v>
      </c>
    </row>
    <row r="92" spans="1:11" ht="30" customHeight="1">
      <c r="A92" s="46" t="s">
        <v>74</v>
      </c>
      <c r="B92" s="48" t="s">
        <v>68</v>
      </c>
      <c r="C92" s="48" t="s">
        <v>135</v>
      </c>
      <c r="D92" s="13" t="s">
        <v>255</v>
      </c>
      <c r="E92" s="13" t="s">
        <v>8</v>
      </c>
      <c r="F92" s="13" t="s">
        <v>68</v>
      </c>
      <c r="G92" s="13" t="s">
        <v>234</v>
      </c>
      <c r="H92" s="49" t="s">
        <v>211</v>
      </c>
      <c r="I92" s="51">
        <f>'Приложение 3'!J211</f>
        <v>6744.1</v>
      </c>
      <c r="J92" s="51">
        <f>'Приложение 3'!K211</f>
        <v>5449.2</v>
      </c>
      <c r="K92" s="51">
        <f>'Приложение 3'!L211</f>
        <v>5899.2</v>
      </c>
    </row>
    <row r="93" spans="1:11" ht="30" customHeight="1">
      <c r="A93" s="46" t="s">
        <v>517</v>
      </c>
      <c r="B93" s="48" t="s">
        <v>68</v>
      </c>
      <c r="C93" s="48" t="s">
        <v>135</v>
      </c>
      <c r="D93" s="13" t="s">
        <v>255</v>
      </c>
      <c r="E93" s="13" t="s">
        <v>8</v>
      </c>
      <c r="F93" s="13" t="s">
        <v>68</v>
      </c>
      <c r="G93" s="13" t="s">
        <v>235</v>
      </c>
      <c r="H93" s="49"/>
      <c r="I93" s="51">
        <f>I96+I94</f>
        <v>511</v>
      </c>
      <c r="J93" s="51">
        <f t="shared" ref="J93:K93" si="34">J96+J94</f>
        <v>324.60000000000002</v>
      </c>
      <c r="K93" s="51">
        <f t="shared" si="34"/>
        <v>467.3</v>
      </c>
    </row>
    <row r="94" spans="1:11" ht="65.25" customHeight="1">
      <c r="A94" s="46" t="s">
        <v>73</v>
      </c>
      <c r="B94" s="48" t="s">
        <v>68</v>
      </c>
      <c r="C94" s="48" t="s">
        <v>135</v>
      </c>
      <c r="D94" s="13" t="s">
        <v>255</v>
      </c>
      <c r="E94" s="13" t="s">
        <v>8</v>
      </c>
      <c r="F94" s="13" t="s">
        <v>68</v>
      </c>
      <c r="G94" s="13" t="s">
        <v>235</v>
      </c>
      <c r="H94" s="49" t="s">
        <v>210</v>
      </c>
      <c r="I94" s="51">
        <f>I95</f>
        <v>1.5</v>
      </c>
      <c r="J94" s="51">
        <f t="shared" ref="J94:K94" si="35">J95</f>
        <v>0</v>
      </c>
      <c r="K94" s="51">
        <f t="shared" si="35"/>
        <v>0</v>
      </c>
    </row>
    <row r="95" spans="1:11" ht="30" customHeight="1">
      <c r="A95" s="46" t="s">
        <v>74</v>
      </c>
      <c r="B95" s="48" t="s">
        <v>68</v>
      </c>
      <c r="C95" s="48" t="s">
        <v>135</v>
      </c>
      <c r="D95" s="13" t="s">
        <v>255</v>
      </c>
      <c r="E95" s="13" t="s">
        <v>8</v>
      </c>
      <c r="F95" s="13" t="s">
        <v>68</v>
      </c>
      <c r="G95" s="13" t="s">
        <v>235</v>
      </c>
      <c r="H95" s="49" t="s">
        <v>211</v>
      </c>
      <c r="I95" s="51">
        <f>'Приложение 3'!J214</f>
        <v>1.5</v>
      </c>
      <c r="J95" s="51"/>
      <c r="K95" s="51"/>
    </row>
    <row r="96" spans="1:11" ht="36">
      <c r="A96" s="46" t="s">
        <v>79</v>
      </c>
      <c r="B96" s="48" t="s">
        <v>68</v>
      </c>
      <c r="C96" s="48" t="s">
        <v>135</v>
      </c>
      <c r="D96" s="13" t="s">
        <v>255</v>
      </c>
      <c r="E96" s="13" t="s">
        <v>8</v>
      </c>
      <c r="F96" s="13" t="s">
        <v>68</v>
      </c>
      <c r="G96" s="13" t="s">
        <v>235</v>
      </c>
      <c r="H96" s="49" t="s">
        <v>212</v>
      </c>
      <c r="I96" s="51">
        <f t="shared" ref="I96:K96" si="36">I97</f>
        <v>509.5</v>
      </c>
      <c r="J96" s="51">
        <f t="shared" si="36"/>
        <v>324.60000000000002</v>
      </c>
      <c r="K96" s="51">
        <f t="shared" si="36"/>
        <v>467.3</v>
      </c>
    </row>
    <row r="97" spans="1:11" ht="41.25" customHeight="1">
      <c r="A97" s="46" t="s">
        <v>80</v>
      </c>
      <c r="B97" s="48" t="s">
        <v>68</v>
      </c>
      <c r="C97" s="48" t="s">
        <v>135</v>
      </c>
      <c r="D97" s="13" t="s">
        <v>255</v>
      </c>
      <c r="E97" s="13" t="s">
        <v>8</v>
      </c>
      <c r="F97" s="13" t="s">
        <v>68</v>
      </c>
      <c r="G97" s="13" t="s">
        <v>235</v>
      </c>
      <c r="H97" s="49" t="s">
        <v>213</v>
      </c>
      <c r="I97" s="51">
        <f>'Приложение 3'!J216</f>
        <v>509.5</v>
      </c>
      <c r="J97" s="51">
        <f>'Приложение 3'!K216</f>
        <v>324.60000000000002</v>
      </c>
      <c r="K97" s="51">
        <f>'Приложение 3'!L216</f>
        <v>467.3</v>
      </c>
    </row>
    <row r="98" spans="1:11" ht="23.25" customHeight="1">
      <c r="A98" s="46" t="s">
        <v>92</v>
      </c>
      <c r="B98" s="48" t="s">
        <v>68</v>
      </c>
      <c r="C98" s="48" t="s">
        <v>18</v>
      </c>
      <c r="D98" s="13"/>
      <c r="E98" s="13"/>
      <c r="F98" s="13"/>
      <c r="G98" s="13"/>
      <c r="H98" s="49"/>
      <c r="I98" s="51">
        <f t="shared" ref="I98:K100" si="37">I99</f>
        <v>150</v>
      </c>
      <c r="J98" s="51">
        <f t="shared" si="37"/>
        <v>150</v>
      </c>
      <c r="K98" s="51">
        <f t="shared" si="37"/>
        <v>150</v>
      </c>
    </row>
    <row r="99" spans="1:11" ht="48">
      <c r="A99" s="46" t="s">
        <v>314</v>
      </c>
      <c r="B99" s="48" t="s">
        <v>68</v>
      </c>
      <c r="C99" s="48" t="s">
        <v>18</v>
      </c>
      <c r="D99" s="13" t="s">
        <v>239</v>
      </c>
      <c r="E99" s="13" t="s">
        <v>243</v>
      </c>
      <c r="F99" s="13"/>
      <c r="G99" s="13"/>
      <c r="H99" s="49"/>
      <c r="I99" s="51">
        <f t="shared" si="37"/>
        <v>150</v>
      </c>
      <c r="J99" s="51">
        <f t="shared" si="37"/>
        <v>150</v>
      </c>
      <c r="K99" s="51">
        <f t="shared" si="37"/>
        <v>150</v>
      </c>
    </row>
    <row r="100" spans="1:11" ht="53.25" customHeight="1">
      <c r="A100" s="99" t="s">
        <v>315</v>
      </c>
      <c r="B100" s="48" t="s">
        <v>68</v>
      </c>
      <c r="C100" s="48" t="s">
        <v>18</v>
      </c>
      <c r="D100" s="13" t="s">
        <v>239</v>
      </c>
      <c r="E100" s="13" t="s">
        <v>8</v>
      </c>
      <c r="F100" s="13"/>
      <c r="G100" s="13"/>
      <c r="H100" s="49"/>
      <c r="I100" s="51">
        <f t="shared" si="37"/>
        <v>150</v>
      </c>
      <c r="J100" s="51">
        <f t="shared" si="37"/>
        <v>150</v>
      </c>
      <c r="K100" s="51">
        <f t="shared" si="37"/>
        <v>150</v>
      </c>
    </row>
    <row r="101" spans="1:11" ht="36">
      <c r="A101" s="46" t="s">
        <v>550</v>
      </c>
      <c r="B101" s="48" t="s">
        <v>68</v>
      </c>
      <c r="C101" s="48" t="s">
        <v>18</v>
      </c>
      <c r="D101" s="13" t="s">
        <v>239</v>
      </c>
      <c r="E101" s="13" t="s">
        <v>8</v>
      </c>
      <c r="F101" s="13" t="s">
        <v>140</v>
      </c>
      <c r="G101" s="13" t="s">
        <v>244</v>
      </c>
      <c r="H101" s="49"/>
      <c r="I101" s="51">
        <f>I103</f>
        <v>150</v>
      </c>
      <c r="J101" s="51">
        <f>J103</f>
        <v>150</v>
      </c>
      <c r="K101" s="51">
        <f>K103</f>
        <v>150</v>
      </c>
    </row>
    <row r="102" spans="1:11" ht="19.5" customHeight="1">
      <c r="A102" s="46" t="s">
        <v>85</v>
      </c>
      <c r="B102" s="48" t="s">
        <v>68</v>
      </c>
      <c r="C102" s="48" t="s">
        <v>18</v>
      </c>
      <c r="D102" s="13" t="s">
        <v>239</v>
      </c>
      <c r="E102" s="13" t="s">
        <v>8</v>
      </c>
      <c r="F102" s="13" t="s">
        <v>140</v>
      </c>
      <c r="G102" s="13" t="s">
        <v>244</v>
      </c>
      <c r="H102" s="49" t="s">
        <v>214</v>
      </c>
      <c r="I102" s="51">
        <f>I103</f>
        <v>150</v>
      </c>
      <c r="J102" s="51">
        <f>J103</f>
        <v>150</v>
      </c>
      <c r="K102" s="51">
        <f>K103</f>
        <v>150</v>
      </c>
    </row>
    <row r="103" spans="1:11" ht="21.75" customHeight="1">
      <c r="A103" s="46" t="s">
        <v>93</v>
      </c>
      <c r="B103" s="48" t="s">
        <v>68</v>
      </c>
      <c r="C103" s="48" t="s">
        <v>94</v>
      </c>
      <c r="D103" s="13" t="s">
        <v>239</v>
      </c>
      <c r="E103" s="13" t="s">
        <v>8</v>
      </c>
      <c r="F103" s="13" t="s">
        <v>140</v>
      </c>
      <c r="G103" s="13" t="s">
        <v>244</v>
      </c>
      <c r="H103" s="49" t="s">
        <v>216</v>
      </c>
      <c r="I103" s="51">
        <f>'Приложение 3'!J70</f>
        <v>150</v>
      </c>
      <c r="J103" s="51">
        <f>'Приложение 3'!K70</f>
        <v>150</v>
      </c>
      <c r="K103" s="51">
        <f>'Приложение 3'!L70</f>
        <v>150</v>
      </c>
    </row>
    <row r="104" spans="1:11" ht="22.5" customHeight="1">
      <c r="A104" s="46" t="s">
        <v>95</v>
      </c>
      <c r="B104" s="48" t="s">
        <v>68</v>
      </c>
      <c r="C104" s="48" t="s">
        <v>96</v>
      </c>
      <c r="D104" s="13"/>
      <c r="E104" s="13"/>
      <c r="F104" s="13"/>
      <c r="G104" s="13"/>
      <c r="H104" s="49"/>
      <c r="I104" s="51">
        <f>I122+I105</f>
        <v>28268.3</v>
      </c>
      <c r="J104" s="51">
        <f t="shared" ref="J104:K104" si="38">J122+J105</f>
        <v>18802.5</v>
      </c>
      <c r="K104" s="51">
        <f t="shared" si="38"/>
        <v>21550.799999999999</v>
      </c>
    </row>
    <row r="105" spans="1:11" ht="22.5" customHeight="1">
      <c r="A105" s="52" t="s">
        <v>76</v>
      </c>
      <c r="B105" s="48" t="s">
        <v>68</v>
      </c>
      <c r="C105" s="48" t="s">
        <v>96</v>
      </c>
      <c r="D105" s="13" t="s">
        <v>513</v>
      </c>
      <c r="E105" s="13">
        <v>0</v>
      </c>
      <c r="F105" s="13"/>
      <c r="G105" s="13"/>
      <c r="H105" s="49"/>
      <c r="I105" s="51">
        <f>I110+I114+I118+I106</f>
        <v>2010</v>
      </c>
      <c r="J105" s="51">
        <f t="shared" ref="J105:K105" si="39">J110+J114+J118+J106</f>
        <v>2007</v>
      </c>
      <c r="K105" s="51">
        <f t="shared" si="39"/>
        <v>2007</v>
      </c>
    </row>
    <row r="106" spans="1:11" ht="22.5" customHeight="1">
      <c r="A106" s="46" t="s">
        <v>402</v>
      </c>
      <c r="B106" s="48" t="s">
        <v>68</v>
      </c>
      <c r="C106" s="48" t="s">
        <v>96</v>
      </c>
      <c r="D106" s="13" t="s">
        <v>513</v>
      </c>
      <c r="E106" s="13">
        <v>0</v>
      </c>
      <c r="F106" s="13" t="s">
        <v>70</v>
      </c>
      <c r="G106" s="13"/>
      <c r="H106" s="49"/>
      <c r="I106" s="51">
        <f t="shared" ref="I106:K108" si="40">I107</f>
        <v>2001</v>
      </c>
      <c r="J106" s="51">
        <f t="shared" si="40"/>
        <v>2001</v>
      </c>
      <c r="K106" s="51">
        <f t="shared" si="40"/>
        <v>2001</v>
      </c>
    </row>
    <row r="107" spans="1:11" ht="22.5" customHeight="1">
      <c r="A107" s="46" t="s">
        <v>78</v>
      </c>
      <c r="B107" s="48" t="s">
        <v>68</v>
      </c>
      <c r="C107" s="48" t="s">
        <v>96</v>
      </c>
      <c r="D107" s="13" t="s">
        <v>513</v>
      </c>
      <c r="E107" s="13">
        <v>0</v>
      </c>
      <c r="F107" s="13" t="s">
        <v>70</v>
      </c>
      <c r="G107" s="13" t="s">
        <v>233</v>
      </c>
      <c r="H107" s="49"/>
      <c r="I107" s="51">
        <f t="shared" si="40"/>
        <v>2001</v>
      </c>
      <c r="J107" s="51">
        <f t="shared" si="40"/>
        <v>2001</v>
      </c>
      <c r="K107" s="51">
        <f t="shared" si="40"/>
        <v>2001</v>
      </c>
    </row>
    <row r="108" spans="1:11" ht="22.5" customHeight="1">
      <c r="A108" s="46" t="s">
        <v>79</v>
      </c>
      <c r="B108" s="48" t="s">
        <v>68</v>
      </c>
      <c r="C108" s="48" t="s">
        <v>96</v>
      </c>
      <c r="D108" s="13" t="s">
        <v>513</v>
      </c>
      <c r="E108" s="13">
        <v>0</v>
      </c>
      <c r="F108" s="13" t="s">
        <v>70</v>
      </c>
      <c r="G108" s="13" t="s">
        <v>233</v>
      </c>
      <c r="H108" s="49" t="s">
        <v>212</v>
      </c>
      <c r="I108" s="51">
        <f t="shared" si="40"/>
        <v>2001</v>
      </c>
      <c r="J108" s="51">
        <f t="shared" si="40"/>
        <v>2001</v>
      </c>
      <c r="K108" s="51">
        <f t="shared" si="40"/>
        <v>2001</v>
      </c>
    </row>
    <row r="109" spans="1:11" ht="22.5" customHeight="1">
      <c r="A109" s="46" t="s">
        <v>80</v>
      </c>
      <c r="B109" s="48" t="s">
        <v>68</v>
      </c>
      <c r="C109" s="48" t="s">
        <v>96</v>
      </c>
      <c r="D109" s="13" t="s">
        <v>513</v>
      </c>
      <c r="E109" s="13">
        <v>0</v>
      </c>
      <c r="F109" s="13" t="s">
        <v>70</v>
      </c>
      <c r="G109" s="13" t="s">
        <v>233</v>
      </c>
      <c r="H109" s="49" t="s">
        <v>213</v>
      </c>
      <c r="I109" s="51">
        <f>'Приложение 3'!J76</f>
        <v>2001</v>
      </c>
      <c r="J109" s="51">
        <f>'Приложение 3'!K76</f>
        <v>2001</v>
      </c>
      <c r="K109" s="51">
        <f>'Приложение 3'!L76</f>
        <v>2001</v>
      </c>
    </row>
    <row r="110" spans="1:11" ht="22.5" customHeight="1">
      <c r="A110" s="46" t="s">
        <v>77</v>
      </c>
      <c r="B110" s="48" t="s">
        <v>68</v>
      </c>
      <c r="C110" s="48" t="s">
        <v>96</v>
      </c>
      <c r="D110" s="13" t="s">
        <v>513</v>
      </c>
      <c r="E110" s="13">
        <v>0</v>
      </c>
      <c r="F110" s="13" t="s">
        <v>90</v>
      </c>
      <c r="G110" s="13"/>
      <c r="H110" s="49"/>
      <c r="I110" s="51">
        <f t="shared" ref="I110:K112" si="41">I111</f>
        <v>2</v>
      </c>
      <c r="J110" s="51">
        <f t="shared" si="41"/>
        <v>2</v>
      </c>
      <c r="K110" s="51">
        <f t="shared" si="41"/>
        <v>2</v>
      </c>
    </row>
    <row r="111" spans="1:11" ht="22.5" customHeight="1">
      <c r="A111" s="46" t="s">
        <v>78</v>
      </c>
      <c r="B111" s="48" t="s">
        <v>68</v>
      </c>
      <c r="C111" s="48" t="s">
        <v>96</v>
      </c>
      <c r="D111" s="13" t="s">
        <v>513</v>
      </c>
      <c r="E111" s="13">
        <v>0</v>
      </c>
      <c r="F111" s="13" t="s">
        <v>90</v>
      </c>
      <c r="G111" s="13" t="s">
        <v>233</v>
      </c>
      <c r="H111" s="49"/>
      <c r="I111" s="51">
        <f t="shared" si="41"/>
        <v>2</v>
      </c>
      <c r="J111" s="51">
        <f t="shared" si="41"/>
        <v>2</v>
      </c>
      <c r="K111" s="51">
        <f t="shared" si="41"/>
        <v>2</v>
      </c>
    </row>
    <row r="112" spans="1:11" ht="22.5" customHeight="1">
      <c r="A112" s="46" t="s">
        <v>79</v>
      </c>
      <c r="B112" s="48" t="s">
        <v>68</v>
      </c>
      <c r="C112" s="48" t="s">
        <v>96</v>
      </c>
      <c r="D112" s="13" t="s">
        <v>513</v>
      </c>
      <c r="E112" s="13">
        <v>0</v>
      </c>
      <c r="F112" s="13" t="s">
        <v>90</v>
      </c>
      <c r="G112" s="13" t="s">
        <v>233</v>
      </c>
      <c r="H112" s="49" t="s">
        <v>212</v>
      </c>
      <c r="I112" s="51">
        <f t="shared" si="41"/>
        <v>2</v>
      </c>
      <c r="J112" s="51">
        <f t="shared" si="41"/>
        <v>2</v>
      </c>
      <c r="K112" s="51">
        <f t="shared" si="41"/>
        <v>2</v>
      </c>
    </row>
    <row r="113" spans="1:11" ht="22.5" customHeight="1">
      <c r="A113" s="46" t="s">
        <v>80</v>
      </c>
      <c r="B113" s="48" t="s">
        <v>68</v>
      </c>
      <c r="C113" s="48" t="s">
        <v>96</v>
      </c>
      <c r="D113" s="13" t="s">
        <v>513</v>
      </c>
      <c r="E113" s="13">
        <v>0</v>
      </c>
      <c r="F113" s="13" t="s">
        <v>90</v>
      </c>
      <c r="G113" s="13" t="s">
        <v>233</v>
      </c>
      <c r="H113" s="49" t="s">
        <v>213</v>
      </c>
      <c r="I113" s="51">
        <f>'Приложение 3'!J80</f>
        <v>2</v>
      </c>
      <c r="J113" s="51">
        <f>'Приложение 3'!K80</f>
        <v>2</v>
      </c>
      <c r="K113" s="51">
        <f>'Приложение 3'!L80</f>
        <v>2</v>
      </c>
    </row>
    <row r="114" spans="1:11" ht="22.5" customHeight="1">
      <c r="A114" s="46" t="s">
        <v>81</v>
      </c>
      <c r="B114" s="48" t="s">
        <v>68</v>
      </c>
      <c r="C114" s="48" t="s">
        <v>96</v>
      </c>
      <c r="D114" s="13" t="s">
        <v>513</v>
      </c>
      <c r="E114" s="13">
        <v>0</v>
      </c>
      <c r="F114" s="13" t="s">
        <v>91</v>
      </c>
      <c r="G114" s="13"/>
      <c r="H114" s="49"/>
      <c r="I114" s="51">
        <f t="shared" ref="I114:K116" si="42">I115</f>
        <v>5</v>
      </c>
      <c r="J114" s="51">
        <f t="shared" si="42"/>
        <v>2</v>
      </c>
      <c r="K114" s="51">
        <f t="shared" si="42"/>
        <v>2</v>
      </c>
    </row>
    <row r="115" spans="1:11" ht="22.5" customHeight="1">
      <c r="A115" s="46" t="s">
        <v>78</v>
      </c>
      <c r="B115" s="48" t="s">
        <v>68</v>
      </c>
      <c r="C115" s="48" t="s">
        <v>96</v>
      </c>
      <c r="D115" s="13" t="s">
        <v>513</v>
      </c>
      <c r="E115" s="13">
        <v>0</v>
      </c>
      <c r="F115" s="13" t="s">
        <v>91</v>
      </c>
      <c r="G115" s="13" t="s">
        <v>233</v>
      </c>
      <c r="H115" s="49"/>
      <c r="I115" s="51">
        <f t="shared" si="42"/>
        <v>5</v>
      </c>
      <c r="J115" s="51">
        <f t="shared" si="42"/>
        <v>2</v>
      </c>
      <c r="K115" s="51">
        <f t="shared" si="42"/>
        <v>2</v>
      </c>
    </row>
    <row r="116" spans="1:11" ht="22.5" customHeight="1">
      <c r="A116" s="46" t="s">
        <v>79</v>
      </c>
      <c r="B116" s="48" t="s">
        <v>68</v>
      </c>
      <c r="C116" s="48" t="s">
        <v>96</v>
      </c>
      <c r="D116" s="13" t="s">
        <v>513</v>
      </c>
      <c r="E116" s="13">
        <v>0</v>
      </c>
      <c r="F116" s="13" t="s">
        <v>91</v>
      </c>
      <c r="G116" s="13" t="s">
        <v>233</v>
      </c>
      <c r="H116" s="49" t="s">
        <v>212</v>
      </c>
      <c r="I116" s="51">
        <f t="shared" si="42"/>
        <v>5</v>
      </c>
      <c r="J116" s="51">
        <f t="shared" si="42"/>
        <v>2</v>
      </c>
      <c r="K116" s="51">
        <f t="shared" si="42"/>
        <v>2</v>
      </c>
    </row>
    <row r="117" spans="1:11" ht="22.5" customHeight="1">
      <c r="A117" s="46" t="s">
        <v>80</v>
      </c>
      <c r="B117" s="48" t="s">
        <v>68</v>
      </c>
      <c r="C117" s="48" t="s">
        <v>96</v>
      </c>
      <c r="D117" s="13" t="s">
        <v>513</v>
      </c>
      <c r="E117" s="13">
        <v>0</v>
      </c>
      <c r="F117" s="13" t="s">
        <v>91</v>
      </c>
      <c r="G117" s="13" t="s">
        <v>233</v>
      </c>
      <c r="H117" s="49" t="s">
        <v>213</v>
      </c>
      <c r="I117" s="51">
        <f>'Приложение 3'!J84</f>
        <v>5</v>
      </c>
      <c r="J117" s="51">
        <f>'Приложение 3'!K84</f>
        <v>2</v>
      </c>
      <c r="K117" s="51">
        <f>'Приложение 3'!L84</f>
        <v>2</v>
      </c>
    </row>
    <row r="118" spans="1:11" ht="22.5" customHeight="1">
      <c r="A118" s="46" t="s">
        <v>82</v>
      </c>
      <c r="B118" s="48" t="s">
        <v>68</v>
      </c>
      <c r="C118" s="48" t="s">
        <v>96</v>
      </c>
      <c r="D118" s="13" t="s">
        <v>513</v>
      </c>
      <c r="E118" s="13">
        <v>0</v>
      </c>
      <c r="F118" s="13" t="s">
        <v>105</v>
      </c>
      <c r="G118" s="13"/>
      <c r="H118" s="49"/>
      <c r="I118" s="51">
        <f t="shared" ref="I118:K120" si="43">I119</f>
        <v>2</v>
      </c>
      <c r="J118" s="51">
        <f t="shared" si="43"/>
        <v>2</v>
      </c>
      <c r="K118" s="51">
        <f t="shared" si="43"/>
        <v>2</v>
      </c>
    </row>
    <row r="119" spans="1:11" ht="22.5" customHeight="1">
      <c r="A119" s="46" t="s">
        <v>78</v>
      </c>
      <c r="B119" s="48" t="s">
        <v>68</v>
      </c>
      <c r="C119" s="48" t="s">
        <v>96</v>
      </c>
      <c r="D119" s="13" t="s">
        <v>513</v>
      </c>
      <c r="E119" s="14">
        <v>0</v>
      </c>
      <c r="F119" s="14" t="s">
        <v>105</v>
      </c>
      <c r="G119" s="13" t="s">
        <v>233</v>
      </c>
      <c r="H119" s="49"/>
      <c r="I119" s="51">
        <f t="shared" si="43"/>
        <v>2</v>
      </c>
      <c r="J119" s="51">
        <f t="shared" si="43"/>
        <v>2</v>
      </c>
      <c r="K119" s="51">
        <f t="shared" si="43"/>
        <v>2</v>
      </c>
    </row>
    <row r="120" spans="1:11" ht="22.5" customHeight="1">
      <c r="A120" s="46" t="s">
        <v>79</v>
      </c>
      <c r="B120" s="48" t="s">
        <v>68</v>
      </c>
      <c r="C120" s="48" t="s">
        <v>96</v>
      </c>
      <c r="D120" s="13" t="s">
        <v>513</v>
      </c>
      <c r="E120" s="14">
        <v>0</v>
      </c>
      <c r="F120" s="14" t="s">
        <v>105</v>
      </c>
      <c r="G120" s="13" t="s">
        <v>233</v>
      </c>
      <c r="H120" s="49" t="s">
        <v>212</v>
      </c>
      <c r="I120" s="51">
        <f t="shared" si="43"/>
        <v>2</v>
      </c>
      <c r="J120" s="51">
        <f t="shared" si="43"/>
        <v>2</v>
      </c>
      <c r="K120" s="51">
        <f t="shared" si="43"/>
        <v>2</v>
      </c>
    </row>
    <row r="121" spans="1:11" ht="22.5" customHeight="1">
      <c r="A121" s="46" t="s">
        <v>80</v>
      </c>
      <c r="B121" s="48" t="s">
        <v>68</v>
      </c>
      <c r="C121" s="48" t="s">
        <v>96</v>
      </c>
      <c r="D121" s="13" t="s">
        <v>513</v>
      </c>
      <c r="E121" s="14">
        <v>0</v>
      </c>
      <c r="F121" s="14" t="s">
        <v>105</v>
      </c>
      <c r="G121" s="13" t="s">
        <v>233</v>
      </c>
      <c r="H121" s="49" t="s">
        <v>213</v>
      </c>
      <c r="I121" s="51">
        <f>'Приложение 3'!J88</f>
        <v>2</v>
      </c>
      <c r="J121" s="51">
        <f>'Приложение 3'!K88</f>
        <v>2</v>
      </c>
      <c r="K121" s="51">
        <f>'Приложение 3'!L88</f>
        <v>2</v>
      </c>
    </row>
    <row r="122" spans="1:11" ht="48">
      <c r="A122" s="46" t="s">
        <v>314</v>
      </c>
      <c r="B122" s="48" t="s">
        <v>68</v>
      </c>
      <c r="C122" s="48" t="s">
        <v>96</v>
      </c>
      <c r="D122" s="13" t="s">
        <v>239</v>
      </c>
      <c r="E122" s="13" t="s">
        <v>243</v>
      </c>
      <c r="F122" s="13"/>
      <c r="G122" s="13"/>
      <c r="H122" s="125"/>
      <c r="I122" s="51">
        <f>I123</f>
        <v>26258.3</v>
      </c>
      <c r="J122" s="51">
        <f t="shared" ref="J122:K122" si="44">J123</f>
        <v>16795.5</v>
      </c>
      <c r="K122" s="51">
        <f t="shared" si="44"/>
        <v>19543.8</v>
      </c>
    </row>
    <row r="123" spans="1:11" ht="45">
      <c r="A123" s="99" t="s">
        <v>315</v>
      </c>
      <c r="B123" s="48" t="s">
        <v>68</v>
      </c>
      <c r="C123" s="48" t="s">
        <v>96</v>
      </c>
      <c r="D123" s="13" t="s">
        <v>239</v>
      </c>
      <c r="E123" s="13" t="s">
        <v>8</v>
      </c>
      <c r="F123" s="13"/>
      <c r="G123" s="13"/>
      <c r="H123" s="125"/>
      <c r="I123" s="51">
        <f>I130+I137+I144+I124+I127</f>
        <v>26258.3</v>
      </c>
      <c r="J123" s="51">
        <f>J130+J137+J144+J124+J127</f>
        <v>16795.5</v>
      </c>
      <c r="K123" s="51">
        <f>K130+K137+K144+K124+K127</f>
        <v>19543.8</v>
      </c>
    </row>
    <row r="124" spans="1:11" ht="24">
      <c r="A124" s="46" t="s">
        <v>296</v>
      </c>
      <c r="B124" s="48" t="s">
        <v>68</v>
      </c>
      <c r="C124" s="48" t="s">
        <v>96</v>
      </c>
      <c r="D124" s="13" t="s">
        <v>239</v>
      </c>
      <c r="E124" s="13" t="s">
        <v>8</v>
      </c>
      <c r="F124" s="13" t="s">
        <v>140</v>
      </c>
      <c r="G124" s="13" t="s">
        <v>294</v>
      </c>
      <c r="H124" s="49"/>
      <c r="I124" s="51">
        <f>I125</f>
        <v>1801</v>
      </c>
      <c r="J124" s="51">
        <f>J125</f>
        <v>565.70000000000005</v>
      </c>
      <c r="K124" s="51">
        <f>K125</f>
        <v>709.5</v>
      </c>
    </row>
    <row r="125" spans="1:11" ht="36">
      <c r="A125" s="46" t="s">
        <v>79</v>
      </c>
      <c r="B125" s="48" t="s">
        <v>68</v>
      </c>
      <c r="C125" s="48" t="s">
        <v>96</v>
      </c>
      <c r="D125" s="13" t="s">
        <v>239</v>
      </c>
      <c r="E125" s="13" t="s">
        <v>8</v>
      </c>
      <c r="F125" s="13" t="s">
        <v>140</v>
      </c>
      <c r="G125" s="13" t="s">
        <v>294</v>
      </c>
      <c r="H125" s="49" t="s">
        <v>212</v>
      </c>
      <c r="I125" s="51">
        <f t="shared" ref="I125" si="45">I126</f>
        <v>1801</v>
      </c>
      <c r="J125" s="51">
        <f t="shared" ref="J125" si="46">J126</f>
        <v>565.70000000000005</v>
      </c>
      <c r="K125" s="51">
        <f t="shared" ref="K125" si="47">K126</f>
        <v>709.5</v>
      </c>
    </row>
    <row r="126" spans="1:11" ht="36">
      <c r="A126" s="46" t="s">
        <v>80</v>
      </c>
      <c r="B126" s="48" t="s">
        <v>68</v>
      </c>
      <c r="C126" s="48" t="s">
        <v>96</v>
      </c>
      <c r="D126" s="13" t="s">
        <v>239</v>
      </c>
      <c r="E126" s="13" t="s">
        <v>8</v>
      </c>
      <c r="F126" s="13" t="s">
        <v>140</v>
      </c>
      <c r="G126" s="13" t="s">
        <v>294</v>
      </c>
      <c r="H126" s="49" t="s">
        <v>213</v>
      </c>
      <c r="I126" s="51">
        <f>'Приложение 3'!J93+'Приложение 3'!J283</f>
        <v>1801</v>
      </c>
      <c r="J126" s="51">
        <f>'Приложение 3'!K93+'Приложение 3'!K283</f>
        <v>565.70000000000005</v>
      </c>
      <c r="K126" s="51">
        <f>'Приложение 3'!L93+'Приложение 3'!L283</f>
        <v>709.5</v>
      </c>
    </row>
    <row r="127" spans="1:11" ht="36">
      <c r="A127" s="46" t="s">
        <v>299</v>
      </c>
      <c r="B127" s="48" t="s">
        <v>68</v>
      </c>
      <c r="C127" s="48" t="s">
        <v>96</v>
      </c>
      <c r="D127" s="13" t="s">
        <v>239</v>
      </c>
      <c r="E127" s="13" t="s">
        <v>8</v>
      </c>
      <c r="F127" s="13" t="s">
        <v>140</v>
      </c>
      <c r="G127" s="13" t="s">
        <v>298</v>
      </c>
      <c r="H127" s="49"/>
      <c r="I127" s="51">
        <f t="shared" ref="I127:K128" si="48">I128</f>
        <v>130</v>
      </c>
      <c r="J127" s="51">
        <f t="shared" si="48"/>
        <v>30</v>
      </c>
      <c r="K127" s="51">
        <f t="shared" si="48"/>
        <v>30</v>
      </c>
    </row>
    <row r="128" spans="1:11" ht="36">
      <c r="A128" s="46" t="s">
        <v>79</v>
      </c>
      <c r="B128" s="48" t="s">
        <v>68</v>
      </c>
      <c r="C128" s="48" t="s">
        <v>96</v>
      </c>
      <c r="D128" s="13" t="s">
        <v>239</v>
      </c>
      <c r="E128" s="13" t="s">
        <v>8</v>
      </c>
      <c r="F128" s="13" t="s">
        <v>140</v>
      </c>
      <c r="G128" s="13" t="s">
        <v>298</v>
      </c>
      <c r="H128" s="49" t="s">
        <v>212</v>
      </c>
      <c r="I128" s="51">
        <f t="shared" si="48"/>
        <v>130</v>
      </c>
      <c r="J128" s="51">
        <f t="shared" si="48"/>
        <v>30</v>
      </c>
      <c r="K128" s="51">
        <f t="shared" si="48"/>
        <v>30</v>
      </c>
    </row>
    <row r="129" spans="1:11" ht="36">
      <c r="A129" s="46" t="s">
        <v>80</v>
      </c>
      <c r="B129" s="48" t="s">
        <v>68</v>
      </c>
      <c r="C129" s="48" t="s">
        <v>96</v>
      </c>
      <c r="D129" s="13" t="s">
        <v>239</v>
      </c>
      <c r="E129" s="13" t="s">
        <v>8</v>
      </c>
      <c r="F129" s="13" t="s">
        <v>140</v>
      </c>
      <c r="G129" s="13" t="s">
        <v>298</v>
      </c>
      <c r="H129" s="49" t="s">
        <v>213</v>
      </c>
      <c r="I129" s="51">
        <f>'Приложение 3'!J96</f>
        <v>130</v>
      </c>
      <c r="J129" s="51">
        <f>'Приложение 3'!K96</f>
        <v>30</v>
      </c>
      <c r="K129" s="51">
        <f>'Приложение 3'!L96</f>
        <v>30</v>
      </c>
    </row>
    <row r="130" spans="1:11" ht="12.75" customHeight="1">
      <c r="A130" s="46" t="s">
        <v>162</v>
      </c>
      <c r="B130" s="48" t="s">
        <v>68</v>
      </c>
      <c r="C130" s="48" t="s">
        <v>96</v>
      </c>
      <c r="D130" s="13" t="s">
        <v>239</v>
      </c>
      <c r="E130" s="13" t="s">
        <v>8</v>
      </c>
      <c r="F130" s="13" t="s">
        <v>140</v>
      </c>
      <c r="G130" s="13" t="s">
        <v>261</v>
      </c>
      <c r="H130" s="49"/>
      <c r="I130" s="51">
        <f>I131+I133+I135</f>
        <v>12029.7</v>
      </c>
      <c r="J130" s="51">
        <f t="shared" ref="J130:K130" si="49">J131+J133+J135</f>
        <v>7319.5</v>
      </c>
      <c r="K130" s="51">
        <f t="shared" si="49"/>
        <v>7735.8</v>
      </c>
    </row>
    <row r="131" spans="1:11" ht="72">
      <c r="A131" s="46" t="s">
        <v>73</v>
      </c>
      <c r="B131" s="48" t="s">
        <v>68</v>
      </c>
      <c r="C131" s="48" t="s">
        <v>96</v>
      </c>
      <c r="D131" s="13" t="s">
        <v>239</v>
      </c>
      <c r="E131" s="13" t="s">
        <v>8</v>
      </c>
      <c r="F131" s="13" t="s">
        <v>140</v>
      </c>
      <c r="G131" s="13" t="s">
        <v>261</v>
      </c>
      <c r="H131" s="49" t="s">
        <v>210</v>
      </c>
      <c r="I131" s="51">
        <f>I132</f>
        <v>7301.7</v>
      </c>
      <c r="J131" s="51">
        <f t="shared" ref="J131:K131" si="50">J132</f>
        <v>5056</v>
      </c>
      <c r="K131" s="51">
        <f t="shared" si="50"/>
        <v>5056</v>
      </c>
    </row>
    <row r="132" spans="1:11" ht="24">
      <c r="A132" s="46" t="s">
        <v>163</v>
      </c>
      <c r="B132" s="48" t="s">
        <v>68</v>
      </c>
      <c r="C132" s="48" t="s">
        <v>96</v>
      </c>
      <c r="D132" s="13" t="s">
        <v>239</v>
      </c>
      <c r="E132" s="13" t="s">
        <v>8</v>
      </c>
      <c r="F132" s="13" t="s">
        <v>140</v>
      </c>
      <c r="G132" s="13" t="s">
        <v>261</v>
      </c>
      <c r="H132" s="49" t="s">
        <v>230</v>
      </c>
      <c r="I132" s="51">
        <f>'Приложение 3'!J288</f>
        <v>7301.7</v>
      </c>
      <c r="J132" s="51">
        <f>'Приложение 3'!K288</f>
        <v>5056</v>
      </c>
      <c r="K132" s="51">
        <f>'Приложение 3'!L288</f>
        <v>5056</v>
      </c>
    </row>
    <row r="133" spans="1:11" ht="36">
      <c r="A133" s="46" t="s">
        <v>79</v>
      </c>
      <c r="B133" s="48" t="s">
        <v>68</v>
      </c>
      <c r="C133" s="48" t="s">
        <v>96</v>
      </c>
      <c r="D133" s="13" t="s">
        <v>239</v>
      </c>
      <c r="E133" s="13" t="s">
        <v>8</v>
      </c>
      <c r="F133" s="13" t="s">
        <v>140</v>
      </c>
      <c r="G133" s="13" t="s">
        <v>261</v>
      </c>
      <c r="H133" s="49" t="s">
        <v>212</v>
      </c>
      <c r="I133" s="51">
        <f>I134</f>
        <v>4624.5</v>
      </c>
      <c r="J133" s="51">
        <f t="shared" ref="J133:K133" si="51">J134</f>
        <v>2160</v>
      </c>
      <c r="K133" s="51">
        <f t="shared" si="51"/>
        <v>2576.3000000000002</v>
      </c>
    </row>
    <row r="134" spans="1:11" ht="36">
      <c r="A134" s="46" t="s">
        <v>80</v>
      </c>
      <c r="B134" s="48" t="s">
        <v>68</v>
      </c>
      <c r="C134" s="48" t="s">
        <v>96</v>
      </c>
      <c r="D134" s="13" t="s">
        <v>239</v>
      </c>
      <c r="E134" s="13" t="s">
        <v>8</v>
      </c>
      <c r="F134" s="13" t="s">
        <v>140</v>
      </c>
      <c r="G134" s="13" t="s">
        <v>261</v>
      </c>
      <c r="H134" s="49" t="s">
        <v>213</v>
      </c>
      <c r="I134" s="51">
        <f>'Приложение 3'!J290</f>
        <v>4624.5</v>
      </c>
      <c r="J134" s="51">
        <f>'Приложение 3'!K290</f>
        <v>2160</v>
      </c>
      <c r="K134" s="51">
        <f>'Приложение 3'!L290</f>
        <v>2576.3000000000002</v>
      </c>
    </row>
    <row r="135" spans="1:11">
      <c r="A135" s="46" t="s">
        <v>85</v>
      </c>
      <c r="B135" s="48" t="s">
        <v>68</v>
      </c>
      <c r="C135" s="48" t="s">
        <v>96</v>
      </c>
      <c r="D135" s="13" t="s">
        <v>239</v>
      </c>
      <c r="E135" s="13" t="s">
        <v>8</v>
      </c>
      <c r="F135" s="13" t="s">
        <v>140</v>
      </c>
      <c r="G135" s="13" t="s">
        <v>261</v>
      </c>
      <c r="H135" s="49" t="s">
        <v>214</v>
      </c>
      <c r="I135" s="51">
        <f>I136</f>
        <v>103.5</v>
      </c>
      <c r="J135" s="51">
        <f>J136</f>
        <v>103.5</v>
      </c>
      <c r="K135" s="51">
        <f>K136</f>
        <v>103.5</v>
      </c>
    </row>
    <row r="136" spans="1:11">
      <c r="A136" s="46" t="s">
        <v>86</v>
      </c>
      <c r="B136" s="48" t="s">
        <v>68</v>
      </c>
      <c r="C136" s="48" t="s">
        <v>96</v>
      </c>
      <c r="D136" s="13" t="s">
        <v>239</v>
      </c>
      <c r="E136" s="13" t="s">
        <v>8</v>
      </c>
      <c r="F136" s="13" t="s">
        <v>140</v>
      </c>
      <c r="G136" s="13" t="s">
        <v>261</v>
      </c>
      <c r="H136" s="49" t="s">
        <v>215</v>
      </c>
      <c r="I136" s="51">
        <f>'Приложение 3'!J292</f>
        <v>103.5</v>
      </c>
      <c r="J136" s="51">
        <f>'Приложение 3'!K292</f>
        <v>103.5</v>
      </c>
      <c r="K136" s="51">
        <f>'Приложение 3'!L292</f>
        <v>103.5</v>
      </c>
    </row>
    <row r="137" spans="1:11">
      <c r="A137" s="46" t="s">
        <v>164</v>
      </c>
      <c r="B137" s="48" t="s">
        <v>68</v>
      </c>
      <c r="C137" s="48" t="s">
        <v>96</v>
      </c>
      <c r="D137" s="13" t="s">
        <v>239</v>
      </c>
      <c r="E137" s="13" t="s">
        <v>8</v>
      </c>
      <c r="F137" s="13" t="s">
        <v>140</v>
      </c>
      <c r="G137" s="13" t="s">
        <v>262</v>
      </c>
      <c r="H137" s="49"/>
      <c r="I137" s="51">
        <f>I138+I140+I142</f>
        <v>557.79999999999995</v>
      </c>
      <c r="J137" s="51">
        <f t="shared" ref="J137:K137" si="52">J138+J140+J142</f>
        <v>397.5</v>
      </c>
      <c r="K137" s="51">
        <f t="shared" si="52"/>
        <v>397.5</v>
      </c>
    </row>
    <row r="138" spans="1:11" ht="72">
      <c r="A138" s="46" t="s">
        <v>73</v>
      </c>
      <c r="B138" s="48" t="s">
        <v>68</v>
      </c>
      <c r="C138" s="48" t="s">
        <v>96</v>
      </c>
      <c r="D138" s="13" t="s">
        <v>239</v>
      </c>
      <c r="E138" s="13" t="s">
        <v>8</v>
      </c>
      <c r="F138" s="13" t="s">
        <v>140</v>
      </c>
      <c r="G138" s="13" t="s">
        <v>262</v>
      </c>
      <c r="H138" s="49" t="s">
        <v>210</v>
      </c>
      <c r="I138" s="51">
        <f>I139</f>
        <v>533.79999999999995</v>
      </c>
      <c r="J138" s="51">
        <f t="shared" ref="J138:K138" si="53">J139</f>
        <v>373.4</v>
      </c>
      <c r="K138" s="51">
        <f t="shared" si="53"/>
        <v>373.4</v>
      </c>
    </row>
    <row r="139" spans="1:11" ht="24">
      <c r="A139" s="46" t="s">
        <v>163</v>
      </c>
      <c r="B139" s="48" t="s">
        <v>68</v>
      </c>
      <c r="C139" s="48" t="s">
        <v>96</v>
      </c>
      <c r="D139" s="13" t="s">
        <v>239</v>
      </c>
      <c r="E139" s="13" t="s">
        <v>8</v>
      </c>
      <c r="F139" s="13" t="s">
        <v>140</v>
      </c>
      <c r="G139" s="13" t="s">
        <v>262</v>
      </c>
      <c r="H139" s="49" t="s">
        <v>230</v>
      </c>
      <c r="I139" s="51">
        <f>'Приложение 3'!J295</f>
        <v>533.79999999999995</v>
      </c>
      <c r="J139" s="51">
        <f>'Приложение 3'!K295</f>
        <v>373.4</v>
      </c>
      <c r="K139" s="51">
        <f>'Приложение 3'!L295</f>
        <v>373.4</v>
      </c>
    </row>
    <row r="140" spans="1:11" ht="36">
      <c r="A140" s="46" t="s">
        <v>79</v>
      </c>
      <c r="B140" s="48" t="s">
        <v>68</v>
      </c>
      <c r="C140" s="48" t="s">
        <v>96</v>
      </c>
      <c r="D140" s="13" t="s">
        <v>239</v>
      </c>
      <c r="E140" s="13" t="s">
        <v>8</v>
      </c>
      <c r="F140" s="13" t="s">
        <v>140</v>
      </c>
      <c r="G140" s="13" t="s">
        <v>262</v>
      </c>
      <c r="H140" s="49" t="s">
        <v>212</v>
      </c>
      <c r="I140" s="51">
        <f>I141</f>
        <v>23.4</v>
      </c>
      <c r="J140" s="51">
        <f t="shared" ref="J140:K140" si="54">J141</f>
        <v>23.5</v>
      </c>
      <c r="K140" s="51">
        <f t="shared" si="54"/>
        <v>23.5</v>
      </c>
    </row>
    <row r="141" spans="1:11" ht="36">
      <c r="A141" s="46" t="s">
        <v>80</v>
      </c>
      <c r="B141" s="48" t="s">
        <v>68</v>
      </c>
      <c r="C141" s="48" t="s">
        <v>96</v>
      </c>
      <c r="D141" s="13" t="s">
        <v>239</v>
      </c>
      <c r="E141" s="13" t="s">
        <v>8</v>
      </c>
      <c r="F141" s="13" t="s">
        <v>140</v>
      </c>
      <c r="G141" s="13" t="s">
        <v>262</v>
      </c>
      <c r="H141" s="49" t="s">
        <v>213</v>
      </c>
      <c r="I141" s="51">
        <f>'Приложение 3'!J297</f>
        <v>23.4</v>
      </c>
      <c r="J141" s="51">
        <f>'Приложение 3'!K297</f>
        <v>23.5</v>
      </c>
      <c r="K141" s="51">
        <f>'Приложение 3'!L297</f>
        <v>23.5</v>
      </c>
    </row>
    <row r="142" spans="1:11">
      <c r="A142" s="46" t="s">
        <v>85</v>
      </c>
      <c r="B142" s="48" t="s">
        <v>68</v>
      </c>
      <c r="C142" s="48" t="s">
        <v>96</v>
      </c>
      <c r="D142" s="13" t="s">
        <v>239</v>
      </c>
      <c r="E142" s="13" t="s">
        <v>8</v>
      </c>
      <c r="F142" s="13" t="s">
        <v>140</v>
      </c>
      <c r="G142" s="13" t="s">
        <v>262</v>
      </c>
      <c r="H142" s="49" t="s">
        <v>214</v>
      </c>
      <c r="I142" s="51">
        <f>I143</f>
        <v>0.6</v>
      </c>
      <c r="J142" s="51">
        <f t="shared" ref="J142:K142" si="55">J143</f>
        <v>0.6</v>
      </c>
      <c r="K142" s="51">
        <f t="shared" si="55"/>
        <v>0.6</v>
      </c>
    </row>
    <row r="143" spans="1:11">
      <c r="A143" s="46" t="s">
        <v>86</v>
      </c>
      <c r="B143" s="48" t="s">
        <v>68</v>
      </c>
      <c r="C143" s="48" t="s">
        <v>96</v>
      </c>
      <c r="D143" s="13" t="s">
        <v>239</v>
      </c>
      <c r="E143" s="13" t="s">
        <v>8</v>
      </c>
      <c r="F143" s="13" t="s">
        <v>140</v>
      </c>
      <c r="G143" s="13" t="s">
        <v>262</v>
      </c>
      <c r="H143" s="49" t="s">
        <v>215</v>
      </c>
      <c r="I143" s="51">
        <f>'Приложение 3'!J299</f>
        <v>0.6</v>
      </c>
      <c r="J143" s="51">
        <f>'Приложение 3'!K299</f>
        <v>0.6</v>
      </c>
      <c r="K143" s="51">
        <f>'Приложение 3'!L299</f>
        <v>0.6</v>
      </c>
    </row>
    <row r="144" spans="1:11">
      <c r="A144" s="46" t="s">
        <v>165</v>
      </c>
      <c r="B144" s="48" t="s">
        <v>68</v>
      </c>
      <c r="C144" s="48" t="s">
        <v>96</v>
      </c>
      <c r="D144" s="13" t="s">
        <v>239</v>
      </c>
      <c r="E144" s="13" t="s">
        <v>8</v>
      </c>
      <c r="F144" s="13" t="s">
        <v>140</v>
      </c>
      <c r="G144" s="13" t="s">
        <v>263</v>
      </c>
      <c r="H144" s="49"/>
      <c r="I144" s="51">
        <f>I145+I147+I149</f>
        <v>11739.8</v>
      </c>
      <c r="J144" s="51">
        <f t="shared" ref="J144:K144" si="56">J145+J147+J149</f>
        <v>8482.7999999999993</v>
      </c>
      <c r="K144" s="51">
        <f t="shared" si="56"/>
        <v>10671</v>
      </c>
    </row>
    <row r="145" spans="1:11" ht="72">
      <c r="A145" s="46" t="s">
        <v>73</v>
      </c>
      <c r="B145" s="48" t="s">
        <v>68</v>
      </c>
      <c r="C145" s="48" t="s">
        <v>96</v>
      </c>
      <c r="D145" s="13" t="s">
        <v>239</v>
      </c>
      <c r="E145" s="13" t="s">
        <v>8</v>
      </c>
      <c r="F145" s="13" t="s">
        <v>140</v>
      </c>
      <c r="G145" s="13" t="s">
        <v>263</v>
      </c>
      <c r="H145" s="49" t="s">
        <v>210</v>
      </c>
      <c r="I145" s="51">
        <f>I146</f>
        <v>10464.799999999999</v>
      </c>
      <c r="J145" s="51">
        <f t="shared" ref="J145:K145" si="57">J146</f>
        <v>8477.7999999999993</v>
      </c>
      <c r="K145" s="51">
        <f t="shared" si="57"/>
        <v>10125.5</v>
      </c>
    </row>
    <row r="146" spans="1:11" ht="24">
      <c r="A146" s="46" t="s">
        <v>163</v>
      </c>
      <c r="B146" s="48" t="s">
        <v>68</v>
      </c>
      <c r="C146" s="48" t="s">
        <v>96</v>
      </c>
      <c r="D146" s="13" t="s">
        <v>239</v>
      </c>
      <c r="E146" s="13" t="s">
        <v>8</v>
      </c>
      <c r="F146" s="13" t="s">
        <v>140</v>
      </c>
      <c r="G146" s="13" t="s">
        <v>263</v>
      </c>
      <c r="H146" s="49" t="s">
        <v>230</v>
      </c>
      <c r="I146" s="51">
        <f>'Приложение 3'!J302</f>
        <v>10464.799999999999</v>
      </c>
      <c r="J146" s="51">
        <f>'Приложение 3'!K302</f>
        <v>8477.7999999999993</v>
      </c>
      <c r="K146" s="51">
        <f>'Приложение 3'!L302</f>
        <v>10125.5</v>
      </c>
    </row>
    <row r="147" spans="1:11" ht="36">
      <c r="A147" s="46" t="s">
        <v>79</v>
      </c>
      <c r="B147" s="48" t="s">
        <v>68</v>
      </c>
      <c r="C147" s="48" t="s">
        <v>96</v>
      </c>
      <c r="D147" s="13" t="s">
        <v>239</v>
      </c>
      <c r="E147" s="13" t="s">
        <v>8</v>
      </c>
      <c r="F147" s="13" t="s">
        <v>140</v>
      </c>
      <c r="G147" s="13" t="s">
        <v>263</v>
      </c>
      <c r="H147" s="49" t="s">
        <v>212</v>
      </c>
      <c r="I147" s="51">
        <f>I148</f>
        <v>1274.5</v>
      </c>
      <c r="J147" s="51">
        <f t="shared" ref="J147:K147" si="58">J148</f>
        <v>5</v>
      </c>
      <c r="K147" s="51">
        <f t="shared" si="58"/>
        <v>545.5</v>
      </c>
    </row>
    <row r="148" spans="1:11" ht="36">
      <c r="A148" s="46" t="s">
        <v>80</v>
      </c>
      <c r="B148" s="48" t="s">
        <v>68</v>
      </c>
      <c r="C148" s="48" t="s">
        <v>96</v>
      </c>
      <c r="D148" s="13" t="s">
        <v>239</v>
      </c>
      <c r="E148" s="13" t="s">
        <v>8</v>
      </c>
      <c r="F148" s="13" t="s">
        <v>140</v>
      </c>
      <c r="G148" s="13" t="s">
        <v>263</v>
      </c>
      <c r="H148" s="49" t="s">
        <v>213</v>
      </c>
      <c r="I148" s="51">
        <f>'Приложение 3'!J304</f>
        <v>1274.5</v>
      </c>
      <c r="J148" s="51">
        <f>'Приложение 3'!K304</f>
        <v>5</v>
      </c>
      <c r="K148" s="51">
        <f>'Приложение 3'!L304</f>
        <v>545.5</v>
      </c>
    </row>
    <row r="149" spans="1:11">
      <c r="A149" s="46" t="s">
        <v>85</v>
      </c>
      <c r="B149" s="27" t="s">
        <v>68</v>
      </c>
      <c r="C149" s="27" t="s">
        <v>96</v>
      </c>
      <c r="D149" s="32" t="s">
        <v>239</v>
      </c>
      <c r="E149" s="32" t="s">
        <v>8</v>
      </c>
      <c r="F149" s="32" t="s">
        <v>140</v>
      </c>
      <c r="G149" s="32" t="s">
        <v>263</v>
      </c>
      <c r="H149" s="29" t="s">
        <v>214</v>
      </c>
      <c r="I149" s="51">
        <f t="shared" ref="I149:K149" si="59">I150</f>
        <v>0.5</v>
      </c>
      <c r="J149" s="51">
        <f t="shared" si="59"/>
        <v>0</v>
      </c>
      <c r="K149" s="51">
        <f t="shared" si="59"/>
        <v>0</v>
      </c>
    </row>
    <row r="150" spans="1:11">
      <c r="A150" s="46" t="s">
        <v>86</v>
      </c>
      <c r="B150" s="27" t="s">
        <v>68</v>
      </c>
      <c r="C150" s="27" t="s">
        <v>96</v>
      </c>
      <c r="D150" s="32" t="s">
        <v>239</v>
      </c>
      <c r="E150" s="32" t="s">
        <v>8</v>
      </c>
      <c r="F150" s="32" t="s">
        <v>140</v>
      </c>
      <c r="G150" s="32" t="s">
        <v>263</v>
      </c>
      <c r="H150" s="29" t="s">
        <v>215</v>
      </c>
      <c r="I150" s="51">
        <f>'Приложение 3'!J306</f>
        <v>0.5</v>
      </c>
      <c r="J150" s="51">
        <f>'Приложение 3'!K306</f>
        <v>0</v>
      </c>
      <c r="K150" s="51">
        <f>'Приложение 3'!L306</f>
        <v>0</v>
      </c>
    </row>
    <row r="151" spans="1:11" ht="24">
      <c r="A151" s="46" t="s">
        <v>97</v>
      </c>
      <c r="B151" s="48" t="s">
        <v>98</v>
      </c>
      <c r="C151" s="48"/>
      <c r="D151" s="13"/>
      <c r="E151" s="13"/>
      <c r="F151" s="13"/>
      <c r="G151" s="13"/>
      <c r="H151" s="49"/>
      <c r="I151" s="51">
        <f>I152+I163</f>
        <v>4254.2</v>
      </c>
      <c r="J151" s="51">
        <f>J152+J163</f>
        <v>2966.9</v>
      </c>
      <c r="K151" s="51">
        <f>K152+K163</f>
        <v>3085.4</v>
      </c>
    </row>
    <row r="152" spans="1:11">
      <c r="A152" s="46" t="s">
        <v>99</v>
      </c>
      <c r="B152" s="48" t="s">
        <v>98</v>
      </c>
      <c r="C152" s="48" t="s">
        <v>75</v>
      </c>
      <c r="D152" s="13"/>
      <c r="E152" s="13"/>
      <c r="F152" s="13"/>
      <c r="G152" s="13"/>
      <c r="H152" s="126"/>
      <c r="I152" s="51">
        <f>I153</f>
        <v>1736.7</v>
      </c>
      <c r="J152" s="51">
        <f t="shared" ref="J152:K153" si="60">J153</f>
        <v>988.40000000000009</v>
      </c>
      <c r="K152" s="51">
        <f t="shared" si="60"/>
        <v>1006.9000000000001</v>
      </c>
    </row>
    <row r="153" spans="1:11" ht="48">
      <c r="A153" s="46" t="s">
        <v>314</v>
      </c>
      <c r="B153" s="48" t="s">
        <v>98</v>
      </c>
      <c r="C153" s="48" t="s">
        <v>75</v>
      </c>
      <c r="D153" s="13" t="s">
        <v>239</v>
      </c>
      <c r="E153" s="13" t="s">
        <v>243</v>
      </c>
      <c r="F153" s="13"/>
      <c r="G153" s="13"/>
      <c r="H153" s="126"/>
      <c r="I153" s="51">
        <f>I154</f>
        <v>1736.7</v>
      </c>
      <c r="J153" s="51">
        <f t="shared" si="60"/>
        <v>988.40000000000009</v>
      </c>
      <c r="K153" s="51">
        <f t="shared" si="60"/>
        <v>1006.9000000000001</v>
      </c>
    </row>
    <row r="154" spans="1:11" ht="45">
      <c r="A154" s="99" t="s">
        <v>315</v>
      </c>
      <c r="B154" s="48" t="s">
        <v>98</v>
      </c>
      <c r="C154" s="48" t="s">
        <v>75</v>
      </c>
      <c r="D154" s="13" t="s">
        <v>239</v>
      </c>
      <c r="E154" s="13" t="s">
        <v>8</v>
      </c>
      <c r="F154" s="13"/>
      <c r="G154" s="13"/>
      <c r="H154" s="126"/>
      <c r="I154" s="51">
        <f>I155+I158</f>
        <v>1736.7</v>
      </c>
      <c r="J154" s="51">
        <f t="shared" ref="J154:K154" si="61">J155+J158</f>
        <v>988.40000000000009</v>
      </c>
      <c r="K154" s="51">
        <f t="shared" si="61"/>
        <v>1006.9000000000001</v>
      </c>
    </row>
    <row r="155" spans="1:11" ht="36">
      <c r="A155" s="127" t="s">
        <v>282</v>
      </c>
      <c r="B155" s="48" t="s">
        <v>98</v>
      </c>
      <c r="C155" s="48" t="s">
        <v>75</v>
      </c>
      <c r="D155" s="13" t="s">
        <v>239</v>
      </c>
      <c r="E155" s="13" t="s">
        <v>8</v>
      </c>
      <c r="F155" s="13" t="s">
        <v>140</v>
      </c>
      <c r="G155" s="13" t="s">
        <v>281</v>
      </c>
      <c r="H155" s="49"/>
      <c r="I155" s="51">
        <f>I156</f>
        <v>572.5</v>
      </c>
      <c r="J155" s="51">
        <f>J156</f>
        <v>592.70000000000005</v>
      </c>
      <c r="K155" s="51">
        <f>K156</f>
        <v>592.70000000000005</v>
      </c>
    </row>
    <row r="156" spans="1:11" ht="72">
      <c r="A156" s="46" t="s">
        <v>73</v>
      </c>
      <c r="B156" s="48" t="s">
        <v>98</v>
      </c>
      <c r="C156" s="48" t="s">
        <v>75</v>
      </c>
      <c r="D156" s="13" t="s">
        <v>239</v>
      </c>
      <c r="E156" s="13" t="s">
        <v>8</v>
      </c>
      <c r="F156" s="13" t="s">
        <v>140</v>
      </c>
      <c r="G156" s="13" t="s">
        <v>281</v>
      </c>
      <c r="H156" s="49" t="s">
        <v>210</v>
      </c>
      <c r="I156" s="51">
        <f>I157</f>
        <v>572.5</v>
      </c>
      <c r="J156" s="51">
        <f t="shared" ref="J156:K156" si="62">J157</f>
        <v>592.70000000000005</v>
      </c>
      <c r="K156" s="51">
        <f t="shared" si="62"/>
        <v>592.70000000000005</v>
      </c>
    </row>
    <row r="157" spans="1:11" ht="24">
      <c r="A157" s="46" t="s">
        <v>74</v>
      </c>
      <c r="B157" s="48" t="s">
        <v>98</v>
      </c>
      <c r="C157" s="48" t="s">
        <v>75</v>
      </c>
      <c r="D157" s="13" t="s">
        <v>239</v>
      </c>
      <c r="E157" s="13" t="s">
        <v>8</v>
      </c>
      <c r="F157" s="13" t="s">
        <v>140</v>
      </c>
      <c r="G157" s="13" t="s">
        <v>281</v>
      </c>
      <c r="H157" s="49" t="s">
        <v>211</v>
      </c>
      <c r="I157" s="51">
        <f>'Приложение 3'!J103</f>
        <v>572.5</v>
      </c>
      <c r="J157" s="51">
        <f>'Приложение 3'!K103</f>
        <v>592.70000000000005</v>
      </c>
      <c r="K157" s="51">
        <f>'Приложение 3'!L103</f>
        <v>592.70000000000005</v>
      </c>
    </row>
    <row r="158" spans="1:11" ht="63.75">
      <c r="A158" s="172" t="s">
        <v>440</v>
      </c>
      <c r="B158" s="27" t="s">
        <v>98</v>
      </c>
      <c r="C158" s="27" t="s">
        <v>75</v>
      </c>
      <c r="D158" s="32" t="s">
        <v>239</v>
      </c>
      <c r="E158" s="32" t="s">
        <v>8</v>
      </c>
      <c r="F158" s="32" t="s">
        <v>140</v>
      </c>
      <c r="G158" s="32" t="s">
        <v>441</v>
      </c>
      <c r="H158" s="29"/>
      <c r="I158" s="51">
        <f>I161+I159</f>
        <v>1164.2</v>
      </c>
      <c r="J158" s="51">
        <f t="shared" ref="J158:K158" si="63">J161+J159</f>
        <v>395.70000000000005</v>
      </c>
      <c r="K158" s="51">
        <f t="shared" si="63"/>
        <v>414.2</v>
      </c>
    </row>
    <row r="159" spans="1:11" ht="76.5">
      <c r="A159" s="172" t="s">
        <v>73</v>
      </c>
      <c r="B159" s="27" t="s">
        <v>98</v>
      </c>
      <c r="C159" s="27" t="s">
        <v>75</v>
      </c>
      <c r="D159" s="32" t="s">
        <v>239</v>
      </c>
      <c r="E159" s="32" t="s">
        <v>8</v>
      </c>
      <c r="F159" s="32" t="s">
        <v>140</v>
      </c>
      <c r="G159" s="32" t="s">
        <v>441</v>
      </c>
      <c r="H159" s="29" t="s">
        <v>210</v>
      </c>
      <c r="I159" s="51">
        <f t="shared" ref="I159:K159" si="64">I160</f>
        <v>1018.1</v>
      </c>
      <c r="J159" s="51">
        <f t="shared" si="64"/>
        <v>250.3</v>
      </c>
      <c r="K159" s="51">
        <f t="shared" si="64"/>
        <v>289</v>
      </c>
    </row>
    <row r="160" spans="1:11" ht="38.25">
      <c r="A160" s="172" t="s">
        <v>74</v>
      </c>
      <c r="B160" s="27" t="s">
        <v>98</v>
      </c>
      <c r="C160" s="27" t="s">
        <v>75</v>
      </c>
      <c r="D160" s="32" t="s">
        <v>239</v>
      </c>
      <c r="E160" s="32" t="s">
        <v>8</v>
      </c>
      <c r="F160" s="32" t="s">
        <v>140</v>
      </c>
      <c r="G160" s="32" t="s">
        <v>441</v>
      </c>
      <c r="H160" s="29" t="s">
        <v>211</v>
      </c>
      <c r="I160" s="51">
        <f>'Приложение 3'!J106</f>
        <v>1018.1</v>
      </c>
      <c r="J160" s="51">
        <f>'Приложение 3'!K106</f>
        <v>250.3</v>
      </c>
      <c r="K160" s="51">
        <f>'Приложение 3'!L106</f>
        <v>289</v>
      </c>
    </row>
    <row r="161" spans="1:11" ht="36">
      <c r="A161" s="46" t="s">
        <v>79</v>
      </c>
      <c r="B161" s="48" t="s">
        <v>98</v>
      </c>
      <c r="C161" s="48" t="s">
        <v>17</v>
      </c>
      <c r="D161" s="13" t="s">
        <v>239</v>
      </c>
      <c r="E161" s="13" t="s">
        <v>8</v>
      </c>
      <c r="F161" s="13" t="s">
        <v>140</v>
      </c>
      <c r="G161" s="32" t="s">
        <v>441</v>
      </c>
      <c r="H161" s="49" t="s">
        <v>212</v>
      </c>
      <c r="I161" s="51">
        <f>I162</f>
        <v>146.1</v>
      </c>
      <c r="J161" s="51">
        <f t="shared" ref="J161:K161" si="65">J162</f>
        <v>145.4</v>
      </c>
      <c r="K161" s="51">
        <f t="shared" si="65"/>
        <v>125.2</v>
      </c>
    </row>
    <row r="162" spans="1:11" ht="36">
      <c r="A162" s="46" t="s">
        <v>80</v>
      </c>
      <c r="B162" s="48" t="s">
        <v>98</v>
      </c>
      <c r="C162" s="48" t="s">
        <v>17</v>
      </c>
      <c r="D162" s="13" t="s">
        <v>239</v>
      </c>
      <c r="E162" s="13" t="s">
        <v>8</v>
      </c>
      <c r="F162" s="13" t="s">
        <v>140</v>
      </c>
      <c r="G162" s="32" t="s">
        <v>441</v>
      </c>
      <c r="H162" s="49" t="s">
        <v>213</v>
      </c>
      <c r="I162" s="51">
        <f>'Приложение 3'!J108</f>
        <v>146.1</v>
      </c>
      <c r="J162" s="51">
        <f>'Приложение 3'!K108</f>
        <v>145.4</v>
      </c>
      <c r="K162" s="51">
        <f>'Приложение 3'!L108</f>
        <v>125.2</v>
      </c>
    </row>
    <row r="163" spans="1:11" ht="36">
      <c r="A163" s="46" t="s">
        <v>166</v>
      </c>
      <c r="B163" s="48" t="s">
        <v>98</v>
      </c>
      <c r="C163" s="48" t="s">
        <v>17</v>
      </c>
      <c r="D163" s="13"/>
      <c r="E163" s="13"/>
      <c r="F163" s="13"/>
      <c r="G163" s="13"/>
      <c r="H163" s="49"/>
      <c r="I163" s="51">
        <f>I164</f>
        <v>2517.5</v>
      </c>
      <c r="J163" s="51">
        <f>J164</f>
        <v>1978.5</v>
      </c>
      <c r="K163" s="51">
        <f>K164</f>
        <v>2078.5</v>
      </c>
    </row>
    <row r="164" spans="1:11" ht="96">
      <c r="A164" s="52" t="s">
        <v>515</v>
      </c>
      <c r="B164" s="48" t="s">
        <v>98</v>
      </c>
      <c r="C164" s="48" t="s">
        <v>17</v>
      </c>
      <c r="D164" s="13" t="s">
        <v>105</v>
      </c>
      <c r="E164" s="13" t="s">
        <v>243</v>
      </c>
      <c r="F164" s="13"/>
      <c r="G164" s="13"/>
      <c r="H164" s="49"/>
      <c r="I164" s="51">
        <f>I165</f>
        <v>2517.5</v>
      </c>
      <c r="J164" s="51">
        <f t="shared" ref="J164:K165" si="66">J165</f>
        <v>1978.5</v>
      </c>
      <c r="K164" s="51">
        <f t="shared" si="66"/>
        <v>2078.5</v>
      </c>
    </row>
    <row r="165" spans="1:11" ht="48">
      <c r="A165" s="52" t="s">
        <v>167</v>
      </c>
      <c r="B165" s="48" t="s">
        <v>98</v>
      </c>
      <c r="C165" s="48" t="s">
        <v>17</v>
      </c>
      <c r="D165" s="13" t="s">
        <v>105</v>
      </c>
      <c r="E165" s="13" t="s">
        <v>243</v>
      </c>
      <c r="F165" s="13" t="s">
        <v>70</v>
      </c>
      <c r="G165" s="13"/>
      <c r="H165" s="49"/>
      <c r="I165" s="51">
        <f>I166</f>
        <v>2517.5</v>
      </c>
      <c r="J165" s="51">
        <f t="shared" si="66"/>
        <v>1978.5</v>
      </c>
      <c r="K165" s="51">
        <f t="shared" si="66"/>
        <v>2078.5</v>
      </c>
    </row>
    <row r="166" spans="1:11" ht="48">
      <c r="A166" s="46" t="s">
        <v>168</v>
      </c>
      <c r="B166" s="48" t="s">
        <v>98</v>
      </c>
      <c r="C166" s="48" t="s">
        <v>17</v>
      </c>
      <c r="D166" s="13" t="s">
        <v>105</v>
      </c>
      <c r="E166" s="13" t="s">
        <v>243</v>
      </c>
      <c r="F166" s="13" t="s">
        <v>70</v>
      </c>
      <c r="G166" s="13" t="s">
        <v>264</v>
      </c>
      <c r="H166" s="49"/>
      <c r="I166" s="51">
        <f>I167+I169</f>
        <v>2517.5</v>
      </c>
      <c r="J166" s="51">
        <f>J167+J169</f>
        <v>1978.5</v>
      </c>
      <c r="K166" s="51">
        <f>K167+K169</f>
        <v>2078.5</v>
      </c>
    </row>
    <row r="167" spans="1:11" ht="72">
      <c r="A167" s="46" t="s">
        <v>73</v>
      </c>
      <c r="B167" s="48" t="s">
        <v>98</v>
      </c>
      <c r="C167" s="48" t="s">
        <v>17</v>
      </c>
      <c r="D167" s="13" t="s">
        <v>105</v>
      </c>
      <c r="E167" s="13" t="s">
        <v>243</v>
      </c>
      <c r="F167" s="13" t="s">
        <v>70</v>
      </c>
      <c r="G167" s="13" t="s">
        <v>264</v>
      </c>
      <c r="H167" s="49" t="s">
        <v>210</v>
      </c>
      <c r="I167" s="51">
        <f>I168</f>
        <v>2430</v>
      </c>
      <c r="J167" s="51">
        <f t="shared" ref="J167:K167" si="67">J168</f>
        <v>1888.2</v>
      </c>
      <c r="K167" s="51">
        <f t="shared" si="67"/>
        <v>1988.2</v>
      </c>
    </row>
    <row r="168" spans="1:11" ht="24">
      <c r="A168" s="46" t="s">
        <v>163</v>
      </c>
      <c r="B168" s="48" t="s">
        <v>98</v>
      </c>
      <c r="C168" s="48" t="s">
        <v>17</v>
      </c>
      <c r="D168" s="13" t="s">
        <v>105</v>
      </c>
      <c r="E168" s="13" t="s">
        <v>243</v>
      </c>
      <c r="F168" s="13" t="s">
        <v>70</v>
      </c>
      <c r="G168" s="13" t="s">
        <v>264</v>
      </c>
      <c r="H168" s="49" t="s">
        <v>230</v>
      </c>
      <c r="I168" s="51">
        <f>'Приложение 3'!J313</f>
        <v>2430</v>
      </c>
      <c r="J168" s="51">
        <f>'Приложение 3'!K313</f>
        <v>1888.2</v>
      </c>
      <c r="K168" s="51">
        <f>'Приложение 3'!L313</f>
        <v>1988.2</v>
      </c>
    </row>
    <row r="169" spans="1:11" ht="36">
      <c r="A169" s="46" t="s">
        <v>79</v>
      </c>
      <c r="B169" s="48" t="s">
        <v>98</v>
      </c>
      <c r="C169" s="48" t="s">
        <v>17</v>
      </c>
      <c r="D169" s="13" t="s">
        <v>105</v>
      </c>
      <c r="E169" s="13" t="s">
        <v>243</v>
      </c>
      <c r="F169" s="13" t="s">
        <v>70</v>
      </c>
      <c r="G169" s="13" t="s">
        <v>264</v>
      </c>
      <c r="H169" s="49" t="s">
        <v>212</v>
      </c>
      <c r="I169" s="51">
        <f>I170</f>
        <v>87.5</v>
      </c>
      <c r="J169" s="51">
        <f t="shared" ref="J169:K169" si="68">J170</f>
        <v>90.3</v>
      </c>
      <c r="K169" s="51">
        <f t="shared" si="68"/>
        <v>90.3</v>
      </c>
    </row>
    <row r="170" spans="1:11" ht="36">
      <c r="A170" s="46" t="s">
        <v>80</v>
      </c>
      <c r="B170" s="48" t="s">
        <v>98</v>
      </c>
      <c r="C170" s="48" t="s">
        <v>17</v>
      </c>
      <c r="D170" s="13" t="s">
        <v>105</v>
      </c>
      <c r="E170" s="13" t="s">
        <v>243</v>
      </c>
      <c r="F170" s="13" t="s">
        <v>70</v>
      </c>
      <c r="G170" s="13" t="s">
        <v>264</v>
      </c>
      <c r="H170" s="49" t="s">
        <v>213</v>
      </c>
      <c r="I170" s="51">
        <f>'Приложение 3'!J315</f>
        <v>87.5</v>
      </c>
      <c r="J170" s="51">
        <f>'Приложение 3'!K315</f>
        <v>90.3</v>
      </c>
      <c r="K170" s="51">
        <f>'Приложение 3'!L315</f>
        <v>90.3</v>
      </c>
    </row>
    <row r="171" spans="1:11">
      <c r="A171" s="46" t="s">
        <v>100</v>
      </c>
      <c r="B171" s="48" t="s">
        <v>75</v>
      </c>
      <c r="C171" s="48"/>
      <c r="D171" s="13"/>
      <c r="E171" s="13"/>
      <c r="F171" s="13"/>
      <c r="G171" s="13"/>
      <c r="H171" s="49"/>
      <c r="I171" s="51">
        <f>I172+I187+I202</f>
        <v>18425.099999999999</v>
      </c>
      <c r="J171" s="51">
        <f>J172+J187+J202</f>
        <v>19146.599999999999</v>
      </c>
      <c r="K171" s="51">
        <f>K172+K187+K202</f>
        <v>25315.3</v>
      </c>
    </row>
    <row r="172" spans="1:11">
      <c r="A172" s="46" t="s">
        <v>101</v>
      </c>
      <c r="B172" s="48" t="s">
        <v>75</v>
      </c>
      <c r="C172" s="48" t="s">
        <v>90</v>
      </c>
      <c r="D172" s="13"/>
      <c r="E172" s="13"/>
      <c r="F172" s="13"/>
      <c r="G172" s="13"/>
      <c r="H172" s="49"/>
      <c r="I172" s="51">
        <f>I173+I182</f>
        <v>1007.3</v>
      </c>
      <c r="J172" s="51">
        <f>J173+J182</f>
        <v>1167.8000000000002</v>
      </c>
      <c r="K172" s="51">
        <f>K173+K182</f>
        <v>1365.1</v>
      </c>
    </row>
    <row r="173" spans="1:11" ht="60">
      <c r="A173" s="117" t="s">
        <v>449</v>
      </c>
      <c r="B173" s="48" t="s">
        <v>75</v>
      </c>
      <c r="C173" s="48" t="s">
        <v>90</v>
      </c>
      <c r="D173" s="13" t="s">
        <v>107</v>
      </c>
      <c r="E173" s="13" t="s">
        <v>243</v>
      </c>
      <c r="F173" s="13"/>
      <c r="G173" s="13"/>
      <c r="H173" s="49"/>
      <c r="I173" s="51">
        <f>I174</f>
        <v>466.29999999999995</v>
      </c>
      <c r="J173" s="51">
        <f>J174</f>
        <v>666.2</v>
      </c>
      <c r="K173" s="51">
        <f>K174</f>
        <v>893</v>
      </c>
    </row>
    <row r="174" spans="1:11" ht="24">
      <c r="A174" s="46" t="s">
        <v>516</v>
      </c>
      <c r="B174" s="48" t="s">
        <v>75</v>
      </c>
      <c r="C174" s="48" t="s">
        <v>90</v>
      </c>
      <c r="D174" s="13" t="s">
        <v>107</v>
      </c>
      <c r="E174" s="13" t="s">
        <v>16</v>
      </c>
      <c r="F174" s="13"/>
      <c r="G174" s="13"/>
      <c r="H174" s="49"/>
      <c r="I174" s="51">
        <f t="shared" ref="I174" si="69">I175</f>
        <v>466.29999999999995</v>
      </c>
      <c r="J174" s="51">
        <f>J175</f>
        <v>666.2</v>
      </c>
      <c r="K174" s="51">
        <f>K175</f>
        <v>893</v>
      </c>
    </row>
    <row r="175" spans="1:11" ht="36">
      <c r="A175" s="46" t="s">
        <v>102</v>
      </c>
      <c r="B175" s="48" t="s">
        <v>75</v>
      </c>
      <c r="C175" s="48" t="s">
        <v>90</v>
      </c>
      <c r="D175" s="13" t="s">
        <v>107</v>
      </c>
      <c r="E175" s="13" t="s">
        <v>16</v>
      </c>
      <c r="F175" s="13" t="s">
        <v>68</v>
      </c>
      <c r="G175" s="13"/>
      <c r="H175" s="49"/>
      <c r="I175" s="51">
        <f>I176+I179</f>
        <v>466.29999999999995</v>
      </c>
      <c r="J175" s="51">
        <f t="shared" ref="J175:K175" si="70">J176+J179</f>
        <v>666.2</v>
      </c>
      <c r="K175" s="51">
        <f t="shared" si="70"/>
        <v>893</v>
      </c>
    </row>
    <row r="176" spans="1:11" ht="231.75" customHeight="1">
      <c r="A176" s="128" t="s">
        <v>48</v>
      </c>
      <c r="B176" s="48" t="s">
        <v>75</v>
      </c>
      <c r="C176" s="48" t="s">
        <v>90</v>
      </c>
      <c r="D176" s="13" t="s">
        <v>107</v>
      </c>
      <c r="E176" s="13" t="s">
        <v>16</v>
      </c>
      <c r="F176" s="13" t="s">
        <v>68</v>
      </c>
      <c r="G176" s="13" t="s">
        <v>245</v>
      </c>
      <c r="H176" s="49"/>
      <c r="I176" s="51">
        <f>I178</f>
        <v>159.6</v>
      </c>
      <c r="J176" s="51">
        <f>J178</f>
        <v>194.6</v>
      </c>
      <c r="K176" s="51">
        <f>K178</f>
        <v>230.3</v>
      </c>
    </row>
    <row r="177" spans="1:11" ht="24">
      <c r="A177" s="122" t="s">
        <v>103</v>
      </c>
      <c r="B177" s="129" t="s">
        <v>75</v>
      </c>
      <c r="C177" s="129" t="s">
        <v>90</v>
      </c>
      <c r="D177" s="13" t="s">
        <v>107</v>
      </c>
      <c r="E177" s="13" t="s">
        <v>16</v>
      </c>
      <c r="F177" s="13" t="s">
        <v>68</v>
      </c>
      <c r="G177" s="13" t="s">
        <v>245</v>
      </c>
      <c r="H177" s="130" t="s">
        <v>217</v>
      </c>
      <c r="I177" s="131">
        <f t="shared" ref="I177:K177" si="71">I178</f>
        <v>159.6</v>
      </c>
      <c r="J177" s="131">
        <f t="shared" si="71"/>
        <v>194.6</v>
      </c>
      <c r="K177" s="131">
        <f t="shared" si="71"/>
        <v>230.3</v>
      </c>
    </row>
    <row r="178" spans="1:11">
      <c r="A178" s="46" t="s">
        <v>104</v>
      </c>
      <c r="B178" s="48" t="s">
        <v>75</v>
      </c>
      <c r="C178" s="48" t="s">
        <v>90</v>
      </c>
      <c r="D178" s="13" t="s">
        <v>107</v>
      </c>
      <c r="E178" s="13" t="s">
        <v>16</v>
      </c>
      <c r="F178" s="13" t="s">
        <v>68</v>
      </c>
      <c r="G178" s="13" t="s">
        <v>245</v>
      </c>
      <c r="H178" s="49" t="s">
        <v>218</v>
      </c>
      <c r="I178" s="51">
        <f>'Приложение 3'!J116</f>
        <v>159.6</v>
      </c>
      <c r="J178" s="51">
        <f>'Приложение 3'!K116</f>
        <v>194.6</v>
      </c>
      <c r="K178" s="51">
        <f>'Приложение 3'!L116</f>
        <v>230.3</v>
      </c>
    </row>
    <row r="179" spans="1:11" ht="242.25">
      <c r="A179" s="180" t="s">
        <v>375</v>
      </c>
      <c r="B179" s="48" t="s">
        <v>75</v>
      </c>
      <c r="C179" s="48" t="s">
        <v>90</v>
      </c>
      <c r="D179" s="13" t="s">
        <v>107</v>
      </c>
      <c r="E179" s="13" t="s">
        <v>16</v>
      </c>
      <c r="F179" s="13" t="s">
        <v>68</v>
      </c>
      <c r="G179" s="13" t="s">
        <v>247</v>
      </c>
      <c r="H179" s="49"/>
      <c r="I179" s="51">
        <f t="shared" ref="I179:K180" si="72">I180</f>
        <v>306.7</v>
      </c>
      <c r="J179" s="51">
        <f t="shared" si="72"/>
        <v>471.6</v>
      </c>
      <c r="K179" s="51">
        <f t="shared" si="72"/>
        <v>662.7</v>
      </c>
    </row>
    <row r="180" spans="1:11" ht="24">
      <c r="A180" s="122" t="s">
        <v>103</v>
      </c>
      <c r="B180" s="48" t="s">
        <v>75</v>
      </c>
      <c r="C180" s="48" t="s">
        <v>90</v>
      </c>
      <c r="D180" s="13" t="s">
        <v>107</v>
      </c>
      <c r="E180" s="13" t="s">
        <v>16</v>
      </c>
      <c r="F180" s="13" t="s">
        <v>68</v>
      </c>
      <c r="G180" s="13" t="s">
        <v>247</v>
      </c>
      <c r="H180" s="49" t="s">
        <v>217</v>
      </c>
      <c r="I180" s="51">
        <f t="shared" si="72"/>
        <v>306.7</v>
      </c>
      <c r="J180" s="51">
        <f t="shared" si="72"/>
        <v>471.6</v>
      </c>
      <c r="K180" s="51">
        <f t="shared" si="72"/>
        <v>662.7</v>
      </c>
    </row>
    <row r="181" spans="1:11">
      <c r="A181" s="277" t="s">
        <v>104</v>
      </c>
      <c r="B181" s="48" t="s">
        <v>75</v>
      </c>
      <c r="C181" s="48" t="s">
        <v>90</v>
      </c>
      <c r="D181" s="13" t="s">
        <v>107</v>
      </c>
      <c r="E181" s="13" t="s">
        <v>16</v>
      </c>
      <c r="F181" s="13" t="s">
        <v>68</v>
      </c>
      <c r="G181" s="13" t="s">
        <v>247</v>
      </c>
      <c r="H181" s="49" t="s">
        <v>218</v>
      </c>
      <c r="I181" s="51">
        <f>'Приложение 3'!J119</f>
        <v>306.7</v>
      </c>
      <c r="J181" s="51">
        <f>'Приложение 3'!K119</f>
        <v>471.6</v>
      </c>
      <c r="K181" s="51">
        <f>'Приложение 3'!L119</f>
        <v>662.7</v>
      </c>
    </row>
    <row r="182" spans="1:11" ht="48">
      <c r="A182" s="46" t="s">
        <v>314</v>
      </c>
      <c r="B182" s="48" t="s">
        <v>75</v>
      </c>
      <c r="C182" s="48" t="s">
        <v>90</v>
      </c>
      <c r="D182" s="13" t="s">
        <v>239</v>
      </c>
      <c r="E182" s="13" t="s">
        <v>243</v>
      </c>
      <c r="F182" s="13"/>
      <c r="G182" s="13"/>
      <c r="H182" s="48"/>
      <c r="I182" s="51">
        <f t="shared" ref="I182:K185" si="73">I183</f>
        <v>541</v>
      </c>
      <c r="J182" s="51">
        <f t="shared" si="73"/>
        <v>501.6</v>
      </c>
      <c r="K182" s="51">
        <f t="shared" si="73"/>
        <v>472.1</v>
      </c>
    </row>
    <row r="183" spans="1:11" ht="45">
      <c r="A183" s="99" t="s">
        <v>315</v>
      </c>
      <c r="B183" s="48" t="s">
        <v>75</v>
      </c>
      <c r="C183" s="48" t="s">
        <v>90</v>
      </c>
      <c r="D183" s="13" t="s">
        <v>239</v>
      </c>
      <c r="E183" s="13" t="s">
        <v>8</v>
      </c>
      <c r="F183" s="13"/>
      <c r="G183" s="13"/>
      <c r="H183" s="48"/>
      <c r="I183" s="51">
        <f t="shared" si="73"/>
        <v>541</v>
      </c>
      <c r="J183" s="51">
        <f t="shared" si="73"/>
        <v>501.6</v>
      </c>
      <c r="K183" s="51">
        <f t="shared" si="73"/>
        <v>472.1</v>
      </c>
    </row>
    <row r="184" spans="1:11" ht="48">
      <c r="A184" s="119" t="s">
        <v>49</v>
      </c>
      <c r="B184" s="48" t="s">
        <v>75</v>
      </c>
      <c r="C184" s="48" t="s">
        <v>90</v>
      </c>
      <c r="D184" s="13" t="s">
        <v>239</v>
      </c>
      <c r="E184" s="13" t="s">
        <v>8</v>
      </c>
      <c r="F184" s="13" t="s">
        <v>140</v>
      </c>
      <c r="G184" s="13" t="s">
        <v>248</v>
      </c>
      <c r="H184" s="48"/>
      <c r="I184" s="51">
        <f t="shared" si="73"/>
        <v>541</v>
      </c>
      <c r="J184" s="51">
        <f t="shared" si="73"/>
        <v>501.6</v>
      </c>
      <c r="K184" s="51">
        <f t="shared" si="73"/>
        <v>472.1</v>
      </c>
    </row>
    <row r="185" spans="1:11" ht="36">
      <c r="A185" s="46" t="s">
        <v>79</v>
      </c>
      <c r="B185" s="48" t="s">
        <v>75</v>
      </c>
      <c r="C185" s="48" t="s">
        <v>90</v>
      </c>
      <c r="D185" s="13" t="s">
        <v>239</v>
      </c>
      <c r="E185" s="13" t="s">
        <v>8</v>
      </c>
      <c r="F185" s="13" t="s">
        <v>140</v>
      </c>
      <c r="G185" s="13" t="s">
        <v>248</v>
      </c>
      <c r="H185" s="48" t="s">
        <v>212</v>
      </c>
      <c r="I185" s="51">
        <f t="shared" si="73"/>
        <v>541</v>
      </c>
      <c r="J185" s="51">
        <f t="shared" si="73"/>
        <v>501.6</v>
      </c>
      <c r="K185" s="51">
        <f t="shared" si="73"/>
        <v>472.1</v>
      </c>
    </row>
    <row r="186" spans="1:11" ht="36">
      <c r="A186" s="46" t="s">
        <v>80</v>
      </c>
      <c r="B186" s="48" t="s">
        <v>75</v>
      </c>
      <c r="C186" s="48" t="s">
        <v>90</v>
      </c>
      <c r="D186" s="13" t="s">
        <v>239</v>
      </c>
      <c r="E186" s="13" t="s">
        <v>8</v>
      </c>
      <c r="F186" s="13" t="s">
        <v>140</v>
      </c>
      <c r="G186" s="13" t="s">
        <v>248</v>
      </c>
      <c r="H186" s="48" t="s">
        <v>213</v>
      </c>
      <c r="I186" s="51">
        <f>'Приложение 3'!J124</f>
        <v>541</v>
      </c>
      <c r="J186" s="51">
        <f>'Приложение 3'!K124</f>
        <v>501.6</v>
      </c>
      <c r="K186" s="51">
        <f>'Приложение 3'!L124</f>
        <v>472.1</v>
      </c>
    </row>
    <row r="187" spans="1:11">
      <c r="A187" s="46" t="s">
        <v>106</v>
      </c>
      <c r="B187" s="48" t="s">
        <v>75</v>
      </c>
      <c r="C187" s="48" t="s">
        <v>107</v>
      </c>
      <c r="D187" s="13"/>
      <c r="E187" s="13"/>
      <c r="F187" s="13"/>
      <c r="G187" s="13"/>
      <c r="H187" s="49"/>
      <c r="I187" s="51">
        <f>I188</f>
        <v>17327.8</v>
      </c>
      <c r="J187" s="51">
        <f>J188</f>
        <v>17948.8</v>
      </c>
      <c r="K187" s="51">
        <f>K188</f>
        <v>23920.2</v>
      </c>
    </row>
    <row r="188" spans="1:11" ht="51">
      <c r="A188" s="308" t="s">
        <v>522</v>
      </c>
      <c r="B188" s="48" t="s">
        <v>75</v>
      </c>
      <c r="C188" s="48" t="s">
        <v>107</v>
      </c>
      <c r="D188" s="13" t="s">
        <v>96</v>
      </c>
      <c r="E188" s="13" t="s">
        <v>243</v>
      </c>
      <c r="F188" s="13"/>
      <c r="G188" s="13"/>
      <c r="H188" s="49"/>
      <c r="I188" s="51">
        <f>I189</f>
        <v>17327.8</v>
      </c>
      <c r="J188" s="51">
        <f t="shared" ref="J188:K188" si="74">J189</f>
        <v>17948.8</v>
      </c>
      <c r="K188" s="51">
        <f t="shared" si="74"/>
        <v>23920.2</v>
      </c>
    </row>
    <row r="189" spans="1:11" ht="36">
      <c r="A189" s="46" t="s">
        <v>110</v>
      </c>
      <c r="B189" s="48" t="s">
        <v>75</v>
      </c>
      <c r="C189" s="48" t="s">
        <v>107</v>
      </c>
      <c r="D189" s="13" t="s">
        <v>96</v>
      </c>
      <c r="E189" s="13" t="s">
        <v>243</v>
      </c>
      <c r="F189" s="13" t="s">
        <v>98</v>
      </c>
      <c r="G189" s="13"/>
      <c r="H189" s="49"/>
      <c r="I189" s="51">
        <f>I193+I196+I190+I199</f>
        <v>17327.8</v>
      </c>
      <c r="J189" s="51">
        <f t="shared" ref="J189:K189" si="75">J193+J196+J190+J199</f>
        <v>17948.8</v>
      </c>
      <c r="K189" s="51">
        <f t="shared" si="75"/>
        <v>23920.2</v>
      </c>
    </row>
    <row r="190" spans="1:11" ht="38.25">
      <c r="A190" s="172" t="s">
        <v>416</v>
      </c>
      <c r="B190" s="48" t="s">
        <v>75</v>
      </c>
      <c r="C190" s="48" t="s">
        <v>107</v>
      </c>
      <c r="D190" s="13" t="s">
        <v>96</v>
      </c>
      <c r="E190" s="13" t="s">
        <v>243</v>
      </c>
      <c r="F190" s="13" t="s">
        <v>98</v>
      </c>
      <c r="G190" s="297" t="s">
        <v>520</v>
      </c>
      <c r="H190" s="49"/>
      <c r="I190" s="51">
        <f>I191</f>
        <v>3215.4</v>
      </c>
      <c r="J190" s="51">
        <f t="shared" ref="J190:K191" si="76">J191</f>
        <v>0</v>
      </c>
      <c r="K190" s="51">
        <f t="shared" si="76"/>
        <v>0</v>
      </c>
    </row>
    <row r="191" spans="1:11" ht="38.25">
      <c r="A191" s="172" t="s">
        <v>79</v>
      </c>
      <c r="B191" s="48" t="s">
        <v>75</v>
      </c>
      <c r="C191" s="48" t="s">
        <v>107</v>
      </c>
      <c r="D191" s="13" t="s">
        <v>96</v>
      </c>
      <c r="E191" s="13" t="s">
        <v>243</v>
      </c>
      <c r="F191" s="13" t="s">
        <v>98</v>
      </c>
      <c r="G191" s="297" t="s">
        <v>520</v>
      </c>
      <c r="H191" s="49" t="s">
        <v>212</v>
      </c>
      <c r="I191" s="51">
        <f>I192</f>
        <v>3215.4</v>
      </c>
      <c r="J191" s="51">
        <f t="shared" si="76"/>
        <v>0</v>
      </c>
      <c r="K191" s="51">
        <f t="shared" si="76"/>
        <v>0</v>
      </c>
    </row>
    <row r="192" spans="1:11" ht="38.25">
      <c r="A192" s="172" t="s">
        <v>80</v>
      </c>
      <c r="B192" s="48" t="s">
        <v>75</v>
      </c>
      <c r="C192" s="48" t="s">
        <v>107</v>
      </c>
      <c r="D192" s="13" t="s">
        <v>96</v>
      </c>
      <c r="E192" s="13" t="s">
        <v>243</v>
      </c>
      <c r="F192" s="13" t="s">
        <v>98</v>
      </c>
      <c r="G192" s="297" t="s">
        <v>520</v>
      </c>
      <c r="H192" s="49" t="s">
        <v>213</v>
      </c>
      <c r="I192" s="51">
        <f>'Приложение 3'!J130</f>
        <v>3215.4</v>
      </c>
      <c r="J192" s="51">
        <f>'Приложение 3'!K130</f>
        <v>0</v>
      </c>
      <c r="K192" s="51">
        <f>'Приложение 3'!L130</f>
        <v>0</v>
      </c>
    </row>
    <row r="193" spans="1:11" ht="36">
      <c r="A193" s="50" t="s">
        <v>111</v>
      </c>
      <c r="B193" s="48" t="s">
        <v>75</v>
      </c>
      <c r="C193" s="48" t="s">
        <v>107</v>
      </c>
      <c r="D193" s="13" t="s">
        <v>96</v>
      </c>
      <c r="E193" s="13" t="s">
        <v>243</v>
      </c>
      <c r="F193" s="13" t="s">
        <v>98</v>
      </c>
      <c r="G193" s="297" t="s">
        <v>521</v>
      </c>
      <c r="H193" s="49"/>
      <c r="I193" s="51">
        <f>I194</f>
        <v>4012.4</v>
      </c>
      <c r="J193" s="51">
        <f t="shared" ref="J193:K194" si="77">J194</f>
        <v>7878.8</v>
      </c>
      <c r="K193" s="51">
        <f t="shared" si="77"/>
        <v>13447.2</v>
      </c>
    </row>
    <row r="194" spans="1:11" ht="36">
      <c r="A194" s="46" t="s">
        <v>79</v>
      </c>
      <c r="B194" s="48" t="s">
        <v>75</v>
      </c>
      <c r="C194" s="48" t="s">
        <v>107</v>
      </c>
      <c r="D194" s="13" t="s">
        <v>96</v>
      </c>
      <c r="E194" s="13" t="s">
        <v>243</v>
      </c>
      <c r="F194" s="13" t="s">
        <v>98</v>
      </c>
      <c r="G194" s="297" t="s">
        <v>521</v>
      </c>
      <c r="H194" s="49" t="s">
        <v>212</v>
      </c>
      <c r="I194" s="51">
        <f>I195</f>
        <v>4012.4</v>
      </c>
      <c r="J194" s="51">
        <f t="shared" si="77"/>
        <v>7878.8</v>
      </c>
      <c r="K194" s="51">
        <f t="shared" si="77"/>
        <v>13447.2</v>
      </c>
    </row>
    <row r="195" spans="1:11" ht="36">
      <c r="A195" s="46" t="s">
        <v>80</v>
      </c>
      <c r="B195" s="48" t="s">
        <v>75</v>
      </c>
      <c r="C195" s="48" t="s">
        <v>107</v>
      </c>
      <c r="D195" s="13" t="s">
        <v>96</v>
      </c>
      <c r="E195" s="13" t="s">
        <v>243</v>
      </c>
      <c r="F195" s="13" t="s">
        <v>98</v>
      </c>
      <c r="G195" s="297" t="s">
        <v>521</v>
      </c>
      <c r="H195" s="49" t="s">
        <v>213</v>
      </c>
      <c r="I195" s="51">
        <f>'Приложение 3'!J133</f>
        <v>4012.4</v>
      </c>
      <c r="J195" s="51">
        <f>'Приложение 3'!K133</f>
        <v>7878.8</v>
      </c>
      <c r="K195" s="51">
        <f>'Приложение 3'!L133</f>
        <v>13447.2</v>
      </c>
    </row>
    <row r="196" spans="1:11" ht="108" customHeight="1">
      <c r="A196" s="50" t="s">
        <v>477</v>
      </c>
      <c r="B196" s="48" t="s">
        <v>75</v>
      </c>
      <c r="C196" s="48" t="s">
        <v>107</v>
      </c>
      <c r="D196" s="13" t="s">
        <v>96</v>
      </c>
      <c r="E196" s="13" t="s">
        <v>243</v>
      </c>
      <c r="F196" s="13" t="s">
        <v>98</v>
      </c>
      <c r="G196" s="297" t="s">
        <v>525</v>
      </c>
      <c r="H196" s="49"/>
      <c r="I196" s="51">
        <f>I197</f>
        <v>9500</v>
      </c>
      <c r="J196" s="51">
        <f t="shared" ref="J196:K197" si="78">J197</f>
        <v>10070</v>
      </c>
      <c r="K196" s="51">
        <f t="shared" si="78"/>
        <v>10473</v>
      </c>
    </row>
    <row r="197" spans="1:11">
      <c r="A197" s="46" t="s">
        <v>141</v>
      </c>
      <c r="B197" s="48" t="s">
        <v>75</v>
      </c>
      <c r="C197" s="48" t="s">
        <v>107</v>
      </c>
      <c r="D197" s="13" t="s">
        <v>96</v>
      </c>
      <c r="E197" s="13" t="s">
        <v>243</v>
      </c>
      <c r="F197" s="13" t="s">
        <v>98</v>
      </c>
      <c r="G197" s="297" t="s">
        <v>525</v>
      </c>
      <c r="H197" s="49" t="s">
        <v>225</v>
      </c>
      <c r="I197" s="51">
        <f>I198</f>
        <v>9500</v>
      </c>
      <c r="J197" s="51">
        <f t="shared" si="78"/>
        <v>10070</v>
      </c>
      <c r="K197" s="51">
        <f t="shared" si="78"/>
        <v>10473</v>
      </c>
    </row>
    <row r="198" spans="1:11">
      <c r="A198" s="46" t="s">
        <v>65</v>
      </c>
      <c r="B198" s="48" t="s">
        <v>75</v>
      </c>
      <c r="C198" s="48" t="s">
        <v>107</v>
      </c>
      <c r="D198" s="13" t="s">
        <v>96</v>
      </c>
      <c r="E198" s="13" t="s">
        <v>243</v>
      </c>
      <c r="F198" s="13" t="s">
        <v>98</v>
      </c>
      <c r="G198" s="297" t="s">
        <v>525</v>
      </c>
      <c r="H198" s="49" t="s">
        <v>226</v>
      </c>
      <c r="I198" s="51">
        <f>'Приложение 3'!J223</f>
        <v>9500</v>
      </c>
      <c r="J198" s="51">
        <f>'Приложение 3'!K223</f>
        <v>10070</v>
      </c>
      <c r="K198" s="51">
        <f>'Приложение 3'!L223</f>
        <v>10473</v>
      </c>
    </row>
    <row r="199" spans="1:11" ht="63.75">
      <c r="A199" s="295" t="s">
        <v>527</v>
      </c>
      <c r="B199" s="27" t="s">
        <v>75</v>
      </c>
      <c r="C199" s="27" t="s">
        <v>107</v>
      </c>
      <c r="D199" s="32" t="s">
        <v>96</v>
      </c>
      <c r="E199" s="32" t="s">
        <v>243</v>
      </c>
      <c r="F199" s="32" t="s">
        <v>98</v>
      </c>
      <c r="G199" s="297" t="s">
        <v>526</v>
      </c>
      <c r="H199" s="29"/>
      <c r="I199" s="51">
        <f>I200</f>
        <v>600</v>
      </c>
      <c r="J199" s="51">
        <f t="shared" ref="J199:J200" si="79">J200</f>
        <v>0</v>
      </c>
      <c r="K199" s="51">
        <f t="shared" ref="K199:K200" si="80">K200</f>
        <v>0</v>
      </c>
    </row>
    <row r="200" spans="1:11" ht="38.25">
      <c r="A200" s="172" t="s">
        <v>108</v>
      </c>
      <c r="B200" s="27" t="s">
        <v>75</v>
      </c>
      <c r="C200" s="27" t="s">
        <v>107</v>
      </c>
      <c r="D200" s="32" t="s">
        <v>96</v>
      </c>
      <c r="E200" s="32" t="s">
        <v>243</v>
      </c>
      <c r="F200" s="32" t="s">
        <v>98</v>
      </c>
      <c r="G200" s="297" t="s">
        <v>526</v>
      </c>
      <c r="H200" s="29" t="s">
        <v>219</v>
      </c>
      <c r="I200" s="51">
        <f>I201</f>
        <v>600</v>
      </c>
      <c r="J200" s="51">
        <f t="shared" si="79"/>
        <v>0</v>
      </c>
      <c r="K200" s="51">
        <f t="shared" si="80"/>
        <v>0</v>
      </c>
    </row>
    <row r="201" spans="1:11">
      <c r="A201" s="172" t="s">
        <v>109</v>
      </c>
      <c r="B201" s="296" t="s">
        <v>75</v>
      </c>
      <c r="C201" s="296" t="s">
        <v>107</v>
      </c>
      <c r="D201" s="297" t="s">
        <v>96</v>
      </c>
      <c r="E201" s="297" t="s">
        <v>243</v>
      </c>
      <c r="F201" s="297" t="s">
        <v>98</v>
      </c>
      <c r="G201" s="297" t="s">
        <v>526</v>
      </c>
      <c r="H201" s="298" t="s">
        <v>220</v>
      </c>
      <c r="I201" s="51">
        <f>'Приложение 3'!J136</f>
        <v>600</v>
      </c>
      <c r="J201" s="51">
        <f>'Приложение 3'!K136</f>
        <v>0</v>
      </c>
      <c r="K201" s="51">
        <f>'Приложение 3'!L136</f>
        <v>0</v>
      </c>
    </row>
    <row r="202" spans="1:11" ht="25.5">
      <c r="A202" s="31" t="s">
        <v>304</v>
      </c>
      <c r="B202" s="48" t="s">
        <v>75</v>
      </c>
      <c r="C202" s="48" t="s">
        <v>20</v>
      </c>
      <c r="D202" s="13"/>
      <c r="E202" s="13"/>
      <c r="F202" s="13"/>
      <c r="G202" s="13"/>
      <c r="H202" s="49"/>
      <c r="I202" s="30">
        <f>I203</f>
        <v>90</v>
      </c>
      <c r="J202" s="30">
        <f>J203</f>
        <v>30</v>
      </c>
      <c r="K202" s="30">
        <f>K203</f>
        <v>30</v>
      </c>
    </row>
    <row r="203" spans="1:11" ht="48">
      <c r="A203" s="46" t="s">
        <v>314</v>
      </c>
      <c r="B203" s="48" t="s">
        <v>75</v>
      </c>
      <c r="C203" s="48" t="s">
        <v>20</v>
      </c>
      <c r="D203" s="13" t="s">
        <v>239</v>
      </c>
      <c r="E203" s="13" t="s">
        <v>243</v>
      </c>
      <c r="F203" s="13"/>
      <c r="G203" s="13"/>
      <c r="H203" s="49"/>
      <c r="I203" s="30">
        <f>I204</f>
        <v>90</v>
      </c>
      <c r="J203" s="30">
        <f t="shared" ref="J203:K206" si="81">J204</f>
        <v>30</v>
      </c>
      <c r="K203" s="30">
        <f t="shared" si="81"/>
        <v>30</v>
      </c>
    </row>
    <row r="204" spans="1:11" ht="45">
      <c r="A204" s="99" t="s">
        <v>315</v>
      </c>
      <c r="B204" s="48" t="s">
        <v>75</v>
      </c>
      <c r="C204" s="48" t="s">
        <v>20</v>
      </c>
      <c r="D204" s="13" t="s">
        <v>239</v>
      </c>
      <c r="E204" s="13" t="s">
        <v>8</v>
      </c>
      <c r="F204" s="13"/>
      <c r="G204" s="13"/>
      <c r="H204" s="49"/>
      <c r="I204" s="30">
        <f>I205</f>
        <v>90</v>
      </c>
      <c r="J204" s="30">
        <f t="shared" si="81"/>
        <v>30</v>
      </c>
      <c r="K204" s="30">
        <f t="shared" si="81"/>
        <v>30</v>
      </c>
    </row>
    <row r="205" spans="1:11" ht="25.5">
      <c r="A205" s="31" t="s">
        <v>305</v>
      </c>
      <c r="B205" s="48" t="s">
        <v>75</v>
      </c>
      <c r="C205" s="48" t="s">
        <v>20</v>
      </c>
      <c r="D205" s="13" t="s">
        <v>239</v>
      </c>
      <c r="E205" s="13" t="s">
        <v>8</v>
      </c>
      <c r="F205" s="32" t="s">
        <v>140</v>
      </c>
      <c r="G205" s="32" t="s">
        <v>300</v>
      </c>
      <c r="H205" s="29"/>
      <c r="I205" s="30">
        <f>I206</f>
        <v>90</v>
      </c>
      <c r="J205" s="30">
        <f t="shared" si="81"/>
        <v>30</v>
      </c>
      <c r="K205" s="30">
        <f t="shared" si="81"/>
        <v>30</v>
      </c>
    </row>
    <row r="206" spans="1:11" ht="36">
      <c r="A206" s="46" t="s">
        <v>79</v>
      </c>
      <c r="B206" s="48" t="s">
        <v>75</v>
      </c>
      <c r="C206" s="48" t="s">
        <v>20</v>
      </c>
      <c r="D206" s="13" t="s">
        <v>239</v>
      </c>
      <c r="E206" s="13" t="s">
        <v>8</v>
      </c>
      <c r="F206" s="32" t="s">
        <v>140</v>
      </c>
      <c r="G206" s="32" t="s">
        <v>300</v>
      </c>
      <c r="H206" s="29" t="s">
        <v>212</v>
      </c>
      <c r="I206" s="51">
        <f>I207</f>
        <v>90</v>
      </c>
      <c r="J206" s="51">
        <f t="shared" si="81"/>
        <v>30</v>
      </c>
      <c r="K206" s="51">
        <f t="shared" si="81"/>
        <v>30</v>
      </c>
    </row>
    <row r="207" spans="1:11" ht="36">
      <c r="A207" s="46" t="s">
        <v>80</v>
      </c>
      <c r="B207" s="48" t="s">
        <v>75</v>
      </c>
      <c r="C207" s="48" t="s">
        <v>20</v>
      </c>
      <c r="D207" s="13" t="s">
        <v>239</v>
      </c>
      <c r="E207" s="13" t="s">
        <v>8</v>
      </c>
      <c r="F207" s="32" t="s">
        <v>140</v>
      </c>
      <c r="G207" s="32" t="s">
        <v>300</v>
      </c>
      <c r="H207" s="29" t="s">
        <v>213</v>
      </c>
      <c r="I207" s="51">
        <f>'Приложение 3'!J142</f>
        <v>90</v>
      </c>
      <c r="J207" s="51">
        <f>'Приложение 3'!K142</f>
        <v>30</v>
      </c>
      <c r="K207" s="51">
        <f>'Приложение 3'!L142</f>
        <v>30</v>
      </c>
    </row>
    <row r="208" spans="1:11">
      <c r="A208" s="172" t="s">
        <v>112</v>
      </c>
      <c r="B208" s="27" t="s">
        <v>90</v>
      </c>
      <c r="C208" s="27"/>
      <c r="D208" s="13"/>
      <c r="E208" s="13"/>
      <c r="F208" s="32"/>
      <c r="G208" s="32"/>
      <c r="H208" s="29"/>
      <c r="I208" s="51">
        <f t="shared" ref="I208:K208" si="82">I209</f>
        <v>703.9</v>
      </c>
      <c r="J208" s="51">
        <f t="shared" si="82"/>
        <v>703.9</v>
      </c>
      <c r="K208" s="51">
        <f t="shared" si="82"/>
        <v>703.9</v>
      </c>
    </row>
    <row r="209" spans="1:11">
      <c r="A209" s="172" t="s">
        <v>113</v>
      </c>
      <c r="B209" s="27" t="s">
        <v>90</v>
      </c>
      <c r="C209" s="27" t="s">
        <v>68</v>
      </c>
      <c r="D209" s="13"/>
      <c r="E209" s="13"/>
      <c r="F209" s="32"/>
      <c r="G209" s="32"/>
      <c r="H209" s="29"/>
      <c r="I209" s="51">
        <f>I210</f>
        <v>703.9</v>
      </c>
      <c r="J209" s="51">
        <f>J210</f>
        <v>703.9</v>
      </c>
      <c r="K209" s="51">
        <f>K210</f>
        <v>703.9</v>
      </c>
    </row>
    <row r="210" spans="1:11" ht="52.5" customHeight="1">
      <c r="A210" s="173" t="s">
        <v>536</v>
      </c>
      <c r="B210" s="48" t="s">
        <v>90</v>
      </c>
      <c r="C210" s="48" t="s">
        <v>68</v>
      </c>
      <c r="D210" s="13" t="s">
        <v>250</v>
      </c>
      <c r="E210" s="13" t="s">
        <v>243</v>
      </c>
      <c r="F210" s="13"/>
      <c r="G210" s="13"/>
      <c r="H210" s="49"/>
      <c r="I210" s="51">
        <f t="shared" ref="I210:I213" si="83">I211</f>
        <v>703.9</v>
      </c>
      <c r="J210" s="51">
        <f t="shared" ref="J210:K213" si="84">J211</f>
        <v>703.9</v>
      </c>
      <c r="K210" s="51">
        <f>K211</f>
        <v>703.9</v>
      </c>
    </row>
    <row r="211" spans="1:11" ht="48">
      <c r="A211" s="52" t="s">
        <v>115</v>
      </c>
      <c r="B211" s="48" t="s">
        <v>90</v>
      </c>
      <c r="C211" s="48" t="s">
        <v>68</v>
      </c>
      <c r="D211" s="13" t="s">
        <v>250</v>
      </c>
      <c r="E211" s="13" t="s">
        <v>243</v>
      </c>
      <c r="F211" s="13" t="s">
        <v>98</v>
      </c>
      <c r="G211" s="13"/>
      <c r="H211" s="49"/>
      <c r="I211" s="51">
        <f t="shared" si="83"/>
        <v>703.9</v>
      </c>
      <c r="J211" s="51">
        <f t="shared" si="84"/>
        <v>703.9</v>
      </c>
      <c r="K211" s="51">
        <f t="shared" si="84"/>
        <v>703.9</v>
      </c>
    </row>
    <row r="212" spans="1:11" ht="24">
      <c r="A212" s="50" t="s">
        <v>116</v>
      </c>
      <c r="B212" s="48" t="s">
        <v>90</v>
      </c>
      <c r="C212" s="48" t="s">
        <v>68</v>
      </c>
      <c r="D212" s="13" t="s">
        <v>250</v>
      </c>
      <c r="E212" s="13" t="s">
        <v>243</v>
      </c>
      <c r="F212" s="13" t="s">
        <v>98</v>
      </c>
      <c r="G212" s="13" t="s">
        <v>251</v>
      </c>
      <c r="H212" s="49"/>
      <c r="I212" s="51">
        <f t="shared" si="83"/>
        <v>703.9</v>
      </c>
      <c r="J212" s="51">
        <f t="shared" si="84"/>
        <v>703.9</v>
      </c>
      <c r="K212" s="51">
        <f t="shared" si="84"/>
        <v>703.9</v>
      </c>
    </row>
    <row r="213" spans="1:11" ht="36">
      <c r="A213" s="46" t="s">
        <v>79</v>
      </c>
      <c r="B213" s="48" t="s">
        <v>90</v>
      </c>
      <c r="C213" s="48" t="s">
        <v>68</v>
      </c>
      <c r="D213" s="13" t="s">
        <v>250</v>
      </c>
      <c r="E213" s="13" t="s">
        <v>243</v>
      </c>
      <c r="F213" s="13" t="s">
        <v>98</v>
      </c>
      <c r="G213" s="13" t="s">
        <v>251</v>
      </c>
      <c r="H213" s="49" t="s">
        <v>212</v>
      </c>
      <c r="I213" s="51">
        <f t="shared" si="83"/>
        <v>703.9</v>
      </c>
      <c r="J213" s="51">
        <f t="shared" si="84"/>
        <v>703.9</v>
      </c>
      <c r="K213" s="51">
        <f t="shared" si="84"/>
        <v>703.9</v>
      </c>
    </row>
    <row r="214" spans="1:11" ht="36">
      <c r="A214" s="46" t="s">
        <v>80</v>
      </c>
      <c r="B214" s="48" t="s">
        <v>90</v>
      </c>
      <c r="C214" s="48" t="s">
        <v>68</v>
      </c>
      <c r="D214" s="13" t="s">
        <v>250</v>
      </c>
      <c r="E214" s="13" t="s">
        <v>243</v>
      </c>
      <c r="F214" s="13" t="s">
        <v>98</v>
      </c>
      <c r="G214" s="13" t="s">
        <v>251</v>
      </c>
      <c r="H214" s="49" t="s">
        <v>213</v>
      </c>
      <c r="I214" s="51">
        <f>'Приложение 3'!J149</f>
        <v>703.9</v>
      </c>
      <c r="J214" s="51">
        <f>'Приложение 3'!K149</f>
        <v>703.9</v>
      </c>
      <c r="K214" s="51">
        <f>'Приложение 3'!L149</f>
        <v>703.9</v>
      </c>
    </row>
    <row r="215" spans="1:11">
      <c r="A215" s="31" t="s">
        <v>308</v>
      </c>
      <c r="B215" s="27" t="s">
        <v>135</v>
      </c>
      <c r="C215" s="27"/>
      <c r="D215" s="32"/>
      <c r="E215" s="32"/>
      <c r="F215" s="32"/>
      <c r="G215" s="32"/>
      <c r="H215" s="29"/>
      <c r="I215" s="30">
        <f t="shared" ref="I215:I220" si="85">I216</f>
        <v>110.8</v>
      </c>
      <c r="J215" s="30">
        <f t="shared" ref="J215:K220" si="86">J216</f>
        <v>111.2</v>
      </c>
      <c r="K215" s="30">
        <f t="shared" si="86"/>
        <v>110.6</v>
      </c>
    </row>
    <row r="216" spans="1:11" ht="25.5">
      <c r="A216" s="31" t="s">
        <v>309</v>
      </c>
      <c r="B216" s="27" t="s">
        <v>135</v>
      </c>
      <c r="C216" s="27" t="s">
        <v>90</v>
      </c>
      <c r="D216" s="32"/>
      <c r="E216" s="32"/>
      <c r="F216" s="32"/>
      <c r="G216" s="32"/>
      <c r="H216" s="29"/>
      <c r="I216" s="30">
        <f t="shared" si="85"/>
        <v>110.8</v>
      </c>
      <c r="J216" s="30">
        <f t="shared" si="86"/>
        <v>111.2</v>
      </c>
      <c r="K216" s="30">
        <f t="shared" si="86"/>
        <v>110.6</v>
      </c>
    </row>
    <row r="217" spans="1:11" ht="48">
      <c r="A217" s="46" t="s">
        <v>314</v>
      </c>
      <c r="B217" s="27" t="s">
        <v>135</v>
      </c>
      <c r="C217" s="27" t="s">
        <v>90</v>
      </c>
      <c r="D217" s="32">
        <v>89</v>
      </c>
      <c r="E217" s="32">
        <v>0</v>
      </c>
      <c r="F217" s="32"/>
      <c r="G217" s="32"/>
      <c r="H217" s="29"/>
      <c r="I217" s="30">
        <f t="shared" si="85"/>
        <v>110.8</v>
      </c>
      <c r="J217" s="30">
        <f t="shared" si="86"/>
        <v>111.2</v>
      </c>
      <c r="K217" s="30">
        <f t="shared" si="86"/>
        <v>110.6</v>
      </c>
    </row>
    <row r="218" spans="1:11" ht="45">
      <c r="A218" s="99" t="s">
        <v>315</v>
      </c>
      <c r="B218" s="27" t="s">
        <v>135</v>
      </c>
      <c r="C218" s="27" t="s">
        <v>90</v>
      </c>
      <c r="D218" s="32">
        <v>89</v>
      </c>
      <c r="E218" s="32">
        <v>1</v>
      </c>
      <c r="F218" s="32"/>
      <c r="G218" s="32"/>
      <c r="H218" s="29"/>
      <c r="I218" s="30">
        <f t="shared" si="85"/>
        <v>110.8</v>
      </c>
      <c r="J218" s="30">
        <f t="shared" si="86"/>
        <v>111.2</v>
      </c>
      <c r="K218" s="30">
        <f t="shared" si="86"/>
        <v>110.6</v>
      </c>
    </row>
    <row r="219" spans="1:11" ht="25.5">
      <c r="A219" s="31" t="s">
        <v>307</v>
      </c>
      <c r="B219" s="27" t="s">
        <v>135</v>
      </c>
      <c r="C219" s="27" t="s">
        <v>90</v>
      </c>
      <c r="D219" s="32">
        <v>89</v>
      </c>
      <c r="E219" s="32">
        <v>1</v>
      </c>
      <c r="F219" s="32" t="s">
        <v>140</v>
      </c>
      <c r="G219" s="32" t="s">
        <v>306</v>
      </c>
      <c r="H219" s="29"/>
      <c r="I219" s="30">
        <f t="shared" si="85"/>
        <v>110.8</v>
      </c>
      <c r="J219" s="30">
        <f t="shared" si="86"/>
        <v>111.2</v>
      </c>
      <c r="K219" s="30">
        <f t="shared" si="86"/>
        <v>110.6</v>
      </c>
    </row>
    <row r="220" spans="1:11" ht="36">
      <c r="A220" s="46" t="s">
        <v>79</v>
      </c>
      <c r="B220" s="27" t="s">
        <v>135</v>
      </c>
      <c r="C220" s="27" t="s">
        <v>90</v>
      </c>
      <c r="D220" s="32">
        <v>89</v>
      </c>
      <c r="E220" s="32">
        <v>1</v>
      </c>
      <c r="F220" s="32" t="s">
        <v>140</v>
      </c>
      <c r="G220" s="32" t="s">
        <v>306</v>
      </c>
      <c r="H220" s="29" t="s">
        <v>212</v>
      </c>
      <c r="I220" s="30">
        <f t="shared" si="85"/>
        <v>110.8</v>
      </c>
      <c r="J220" s="30">
        <f t="shared" si="86"/>
        <v>111.2</v>
      </c>
      <c r="K220" s="30">
        <f t="shared" si="86"/>
        <v>110.6</v>
      </c>
    </row>
    <row r="221" spans="1:11" ht="36">
      <c r="A221" s="46" t="s">
        <v>80</v>
      </c>
      <c r="B221" s="27" t="s">
        <v>135</v>
      </c>
      <c r="C221" s="27" t="s">
        <v>90</v>
      </c>
      <c r="D221" s="32">
        <v>89</v>
      </c>
      <c r="E221" s="32">
        <v>1</v>
      </c>
      <c r="F221" s="32" t="s">
        <v>140</v>
      </c>
      <c r="G221" s="32" t="s">
        <v>306</v>
      </c>
      <c r="H221" s="29" t="s">
        <v>213</v>
      </c>
      <c r="I221" s="108">
        <f>'Приложение 3'!J156</f>
        <v>110.8</v>
      </c>
      <c r="J221" s="108">
        <f>'Приложение 3'!K156</f>
        <v>111.2</v>
      </c>
      <c r="K221" s="108">
        <f>'Приложение 3'!L156</f>
        <v>110.6</v>
      </c>
    </row>
    <row r="222" spans="1:11">
      <c r="A222" s="46" t="s">
        <v>169</v>
      </c>
      <c r="B222" s="48" t="s">
        <v>91</v>
      </c>
      <c r="C222" s="48"/>
      <c r="D222" s="13"/>
      <c r="E222" s="13"/>
      <c r="F222" s="13"/>
      <c r="G222" s="13"/>
      <c r="H222" s="49"/>
      <c r="I222" s="51">
        <f>I223+I232+I251+I267+I274</f>
        <v>327987</v>
      </c>
      <c r="J222" s="51">
        <f>J223+J232+J251+J267+J274</f>
        <v>302595.59999999998</v>
      </c>
      <c r="K222" s="51">
        <f>K223+K232+K251+K267+K274</f>
        <v>312168.79999999993</v>
      </c>
    </row>
    <row r="223" spans="1:11">
      <c r="A223" s="46" t="s">
        <v>170</v>
      </c>
      <c r="B223" s="48" t="s">
        <v>91</v>
      </c>
      <c r="C223" s="48" t="s">
        <v>68</v>
      </c>
      <c r="D223" s="13"/>
      <c r="E223" s="13"/>
      <c r="F223" s="13"/>
      <c r="G223" s="13"/>
      <c r="H223" s="49"/>
      <c r="I223" s="51">
        <f t="shared" ref="I223:K224" si="87">I224</f>
        <v>83628</v>
      </c>
      <c r="J223" s="51">
        <f t="shared" si="87"/>
        <v>79655.5</v>
      </c>
      <c r="K223" s="51">
        <f t="shared" si="87"/>
        <v>82879.3</v>
      </c>
    </row>
    <row r="224" spans="1:11" ht="36">
      <c r="A224" s="46" t="s">
        <v>544</v>
      </c>
      <c r="B224" s="48" t="s">
        <v>91</v>
      </c>
      <c r="C224" s="48" t="s">
        <v>68</v>
      </c>
      <c r="D224" s="13" t="s">
        <v>70</v>
      </c>
      <c r="E224" s="13" t="s">
        <v>243</v>
      </c>
      <c r="F224" s="13"/>
      <c r="G224" s="13"/>
      <c r="H224" s="49"/>
      <c r="I224" s="51">
        <f t="shared" si="87"/>
        <v>83628</v>
      </c>
      <c r="J224" s="51">
        <f t="shared" si="87"/>
        <v>79655.5</v>
      </c>
      <c r="K224" s="51">
        <f t="shared" si="87"/>
        <v>82879.3</v>
      </c>
    </row>
    <row r="225" spans="1:11" ht="24">
      <c r="A225" s="46" t="s">
        <v>171</v>
      </c>
      <c r="B225" s="48" t="s">
        <v>91</v>
      </c>
      <c r="C225" s="48" t="s">
        <v>68</v>
      </c>
      <c r="D225" s="13" t="s">
        <v>70</v>
      </c>
      <c r="E225" s="13" t="s">
        <v>243</v>
      </c>
      <c r="F225" s="13" t="s">
        <v>68</v>
      </c>
      <c r="G225" s="13"/>
      <c r="H225" s="49"/>
      <c r="I225" s="51">
        <f>I226+I229</f>
        <v>83628</v>
      </c>
      <c r="J225" s="51">
        <f>J226+J229</f>
        <v>79655.5</v>
      </c>
      <c r="K225" s="51">
        <f>K226+K229</f>
        <v>82879.3</v>
      </c>
    </row>
    <row r="226" spans="1:11">
      <c r="A226" s="46" t="s">
        <v>173</v>
      </c>
      <c r="B226" s="48" t="s">
        <v>91</v>
      </c>
      <c r="C226" s="48" t="s">
        <v>68</v>
      </c>
      <c r="D226" s="13" t="s">
        <v>70</v>
      </c>
      <c r="E226" s="13" t="s">
        <v>243</v>
      </c>
      <c r="F226" s="13" t="s">
        <v>68</v>
      </c>
      <c r="G226" s="13" t="s">
        <v>265</v>
      </c>
      <c r="H226" s="49"/>
      <c r="I226" s="51">
        <f t="shared" ref="I226:K227" si="88">I227</f>
        <v>18694.3</v>
      </c>
      <c r="J226" s="51">
        <f t="shared" si="88"/>
        <v>14340</v>
      </c>
      <c r="K226" s="51">
        <f t="shared" si="88"/>
        <v>14340</v>
      </c>
    </row>
    <row r="227" spans="1:11" ht="38.25">
      <c r="A227" s="177" t="s">
        <v>131</v>
      </c>
      <c r="B227" s="48" t="s">
        <v>91</v>
      </c>
      <c r="C227" s="48" t="s">
        <v>68</v>
      </c>
      <c r="D227" s="13" t="s">
        <v>70</v>
      </c>
      <c r="E227" s="13" t="s">
        <v>243</v>
      </c>
      <c r="F227" s="13" t="s">
        <v>68</v>
      </c>
      <c r="G227" s="13" t="s">
        <v>265</v>
      </c>
      <c r="H227" s="49" t="s">
        <v>223</v>
      </c>
      <c r="I227" s="51">
        <f t="shared" si="88"/>
        <v>18694.3</v>
      </c>
      <c r="J227" s="51">
        <f t="shared" si="88"/>
        <v>14340</v>
      </c>
      <c r="K227" s="51">
        <f t="shared" si="88"/>
        <v>14340</v>
      </c>
    </row>
    <row r="228" spans="1:11">
      <c r="A228" s="46" t="s">
        <v>172</v>
      </c>
      <c r="B228" s="48" t="s">
        <v>91</v>
      </c>
      <c r="C228" s="48" t="s">
        <v>68</v>
      </c>
      <c r="D228" s="13" t="s">
        <v>70</v>
      </c>
      <c r="E228" s="13" t="s">
        <v>243</v>
      </c>
      <c r="F228" s="13" t="s">
        <v>68</v>
      </c>
      <c r="G228" s="13" t="s">
        <v>265</v>
      </c>
      <c r="H228" s="49" t="s">
        <v>231</v>
      </c>
      <c r="I228" s="51">
        <f>'Приложение 3'!J322</f>
        <v>18694.3</v>
      </c>
      <c r="J228" s="51">
        <f>'Приложение 3'!K322</f>
        <v>14340</v>
      </c>
      <c r="K228" s="51">
        <f>'Приложение 3'!L322</f>
        <v>14340</v>
      </c>
    </row>
    <row r="229" spans="1:11" ht="144">
      <c r="A229" s="122" t="s">
        <v>47</v>
      </c>
      <c r="B229" s="48" t="s">
        <v>91</v>
      </c>
      <c r="C229" s="48" t="s">
        <v>68</v>
      </c>
      <c r="D229" s="13" t="s">
        <v>70</v>
      </c>
      <c r="E229" s="13" t="s">
        <v>243</v>
      </c>
      <c r="F229" s="13" t="s">
        <v>68</v>
      </c>
      <c r="G229" s="13" t="s">
        <v>266</v>
      </c>
      <c r="H229" s="49"/>
      <c r="I229" s="51">
        <f t="shared" ref="I229:K230" si="89">I230</f>
        <v>64933.7</v>
      </c>
      <c r="J229" s="51">
        <f t="shared" si="89"/>
        <v>65315.5</v>
      </c>
      <c r="K229" s="51">
        <f t="shared" si="89"/>
        <v>68539.3</v>
      </c>
    </row>
    <row r="230" spans="1:11" ht="38.25">
      <c r="A230" s="177" t="s">
        <v>131</v>
      </c>
      <c r="B230" s="48" t="s">
        <v>91</v>
      </c>
      <c r="C230" s="48" t="s">
        <v>68</v>
      </c>
      <c r="D230" s="13" t="s">
        <v>70</v>
      </c>
      <c r="E230" s="13" t="s">
        <v>243</v>
      </c>
      <c r="F230" s="13" t="s">
        <v>68</v>
      </c>
      <c r="G230" s="13" t="s">
        <v>266</v>
      </c>
      <c r="H230" s="49" t="s">
        <v>223</v>
      </c>
      <c r="I230" s="51">
        <f t="shared" si="89"/>
        <v>64933.7</v>
      </c>
      <c r="J230" s="51">
        <f t="shared" si="89"/>
        <v>65315.5</v>
      </c>
      <c r="K230" s="51">
        <f t="shared" si="89"/>
        <v>68539.3</v>
      </c>
    </row>
    <row r="231" spans="1:11">
      <c r="A231" s="46" t="s">
        <v>172</v>
      </c>
      <c r="B231" s="48" t="s">
        <v>91</v>
      </c>
      <c r="C231" s="48" t="s">
        <v>68</v>
      </c>
      <c r="D231" s="13" t="s">
        <v>70</v>
      </c>
      <c r="E231" s="13" t="s">
        <v>243</v>
      </c>
      <c r="F231" s="13" t="s">
        <v>68</v>
      </c>
      <c r="G231" s="13" t="s">
        <v>266</v>
      </c>
      <c r="H231" s="49" t="s">
        <v>231</v>
      </c>
      <c r="I231" s="51">
        <f>'Приложение 3'!J325</f>
        <v>64933.7</v>
      </c>
      <c r="J231" s="51">
        <f>'Приложение 3'!K325</f>
        <v>65315.5</v>
      </c>
      <c r="K231" s="51">
        <f>'Приложение 3'!L325</f>
        <v>68539.3</v>
      </c>
    </row>
    <row r="232" spans="1:11">
      <c r="A232" s="46" t="s">
        <v>174</v>
      </c>
      <c r="B232" s="48" t="s">
        <v>91</v>
      </c>
      <c r="C232" s="48" t="s">
        <v>70</v>
      </c>
      <c r="D232" s="13"/>
      <c r="E232" s="13"/>
      <c r="F232" s="13"/>
      <c r="G232" s="13"/>
      <c r="H232" s="49"/>
      <c r="I232" s="51">
        <f>I233</f>
        <v>209538.5</v>
      </c>
      <c r="J232" s="51">
        <f t="shared" ref="I232:K239" si="90">J233</f>
        <v>196429.4</v>
      </c>
      <c r="K232" s="51">
        <f t="shared" si="90"/>
        <v>203172.39999999997</v>
      </c>
    </row>
    <row r="233" spans="1:11" ht="36">
      <c r="A233" s="46" t="s">
        <v>544</v>
      </c>
      <c r="B233" s="48" t="s">
        <v>91</v>
      </c>
      <c r="C233" s="48" t="s">
        <v>70</v>
      </c>
      <c r="D233" s="13" t="s">
        <v>70</v>
      </c>
      <c r="E233" s="13" t="s">
        <v>243</v>
      </c>
      <c r="F233" s="13"/>
      <c r="G233" s="13"/>
      <c r="H233" s="49"/>
      <c r="I233" s="51">
        <f>I234+I247</f>
        <v>209538.5</v>
      </c>
      <c r="J233" s="51">
        <f t="shared" ref="J233:K233" si="91">J234+J247</f>
        <v>196429.4</v>
      </c>
      <c r="K233" s="51">
        <f t="shared" si="91"/>
        <v>203172.39999999997</v>
      </c>
    </row>
    <row r="234" spans="1:11" ht="24">
      <c r="A234" s="46" t="s">
        <v>175</v>
      </c>
      <c r="B234" s="48" t="s">
        <v>91</v>
      </c>
      <c r="C234" s="48" t="s">
        <v>70</v>
      </c>
      <c r="D234" s="13" t="s">
        <v>70</v>
      </c>
      <c r="E234" s="13" t="s">
        <v>243</v>
      </c>
      <c r="F234" s="13" t="s">
        <v>70</v>
      </c>
      <c r="G234" s="13"/>
      <c r="H234" s="49"/>
      <c r="I234" s="51">
        <f>I235+I238+I241+I244</f>
        <v>207830.8</v>
      </c>
      <c r="J234" s="51">
        <f t="shared" ref="J234:K234" si="92">J235+J238+J241+J244</f>
        <v>194436.5</v>
      </c>
      <c r="K234" s="51">
        <f t="shared" si="92"/>
        <v>201179.49999999997</v>
      </c>
    </row>
    <row r="235" spans="1:11" ht="48">
      <c r="A235" s="46" t="s">
        <v>549</v>
      </c>
      <c r="B235" s="48" t="s">
        <v>91</v>
      </c>
      <c r="C235" s="48" t="s">
        <v>70</v>
      </c>
      <c r="D235" s="13" t="s">
        <v>70</v>
      </c>
      <c r="E235" s="13" t="s">
        <v>243</v>
      </c>
      <c r="F235" s="13" t="s">
        <v>70</v>
      </c>
      <c r="G235" s="13" t="s">
        <v>417</v>
      </c>
      <c r="H235" s="49"/>
      <c r="I235" s="51">
        <f t="shared" ref="I235:K236" si="93">I236</f>
        <v>9979.7000000000007</v>
      </c>
      <c r="J235" s="51">
        <f t="shared" si="93"/>
        <v>9979.7000000000007</v>
      </c>
      <c r="K235" s="51">
        <f t="shared" si="93"/>
        <v>9979.7000000000007</v>
      </c>
    </row>
    <row r="236" spans="1:11" ht="38.25">
      <c r="A236" s="177" t="s">
        <v>131</v>
      </c>
      <c r="B236" s="48" t="s">
        <v>91</v>
      </c>
      <c r="C236" s="48" t="s">
        <v>70</v>
      </c>
      <c r="D236" s="13" t="s">
        <v>70</v>
      </c>
      <c r="E236" s="13" t="s">
        <v>243</v>
      </c>
      <c r="F236" s="13" t="s">
        <v>70</v>
      </c>
      <c r="G236" s="13" t="s">
        <v>417</v>
      </c>
      <c r="H236" s="49" t="s">
        <v>223</v>
      </c>
      <c r="I236" s="51">
        <f t="shared" si="93"/>
        <v>9979.7000000000007</v>
      </c>
      <c r="J236" s="51">
        <f t="shared" si="93"/>
        <v>9979.7000000000007</v>
      </c>
      <c r="K236" s="51">
        <f t="shared" si="93"/>
        <v>9979.7000000000007</v>
      </c>
    </row>
    <row r="237" spans="1:11">
      <c r="A237" s="46" t="s">
        <v>172</v>
      </c>
      <c r="B237" s="48" t="s">
        <v>91</v>
      </c>
      <c r="C237" s="48" t="s">
        <v>70</v>
      </c>
      <c r="D237" s="13" t="s">
        <v>70</v>
      </c>
      <c r="E237" s="13" t="s">
        <v>243</v>
      </c>
      <c r="F237" s="13" t="s">
        <v>70</v>
      </c>
      <c r="G237" s="13" t="s">
        <v>417</v>
      </c>
      <c r="H237" s="49" t="s">
        <v>231</v>
      </c>
      <c r="I237" s="51">
        <f>'Приложение 3'!J331</f>
        <v>9979.7000000000007</v>
      </c>
      <c r="J237" s="51">
        <f>'Приложение 3'!K331</f>
        <v>9979.7000000000007</v>
      </c>
      <c r="K237" s="51">
        <f>'Приложение 3'!L331</f>
        <v>9979.7000000000007</v>
      </c>
    </row>
    <row r="238" spans="1:11" ht="24">
      <c r="A238" s="46" t="s">
        <v>176</v>
      </c>
      <c r="B238" s="48" t="s">
        <v>91</v>
      </c>
      <c r="C238" s="48" t="s">
        <v>70</v>
      </c>
      <c r="D238" s="13" t="s">
        <v>70</v>
      </c>
      <c r="E238" s="13" t="s">
        <v>243</v>
      </c>
      <c r="F238" s="13" t="s">
        <v>70</v>
      </c>
      <c r="G238" s="13" t="s">
        <v>267</v>
      </c>
      <c r="H238" s="49"/>
      <c r="I238" s="51">
        <f t="shared" si="90"/>
        <v>29564.799999999999</v>
      </c>
      <c r="J238" s="51">
        <f t="shared" si="90"/>
        <v>22101.200000000001</v>
      </c>
      <c r="K238" s="51">
        <f t="shared" si="90"/>
        <v>19371.099999999999</v>
      </c>
    </row>
    <row r="239" spans="1:11" ht="38.25">
      <c r="A239" s="177" t="s">
        <v>131</v>
      </c>
      <c r="B239" s="48" t="s">
        <v>91</v>
      </c>
      <c r="C239" s="48" t="s">
        <v>70</v>
      </c>
      <c r="D239" s="13" t="s">
        <v>70</v>
      </c>
      <c r="E239" s="13" t="s">
        <v>243</v>
      </c>
      <c r="F239" s="13" t="s">
        <v>70</v>
      </c>
      <c r="G239" s="13" t="s">
        <v>267</v>
      </c>
      <c r="H239" s="49" t="s">
        <v>223</v>
      </c>
      <c r="I239" s="51">
        <f t="shared" si="90"/>
        <v>29564.799999999999</v>
      </c>
      <c r="J239" s="51">
        <f t="shared" si="90"/>
        <v>22101.200000000001</v>
      </c>
      <c r="K239" s="51">
        <f t="shared" si="90"/>
        <v>19371.099999999999</v>
      </c>
    </row>
    <row r="240" spans="1:11">
      <c r="A240" s="46" t="s">
        <v>172</v>
      </c>
      <c r="B240" s="48" t="s">
        <v>91</v>
      </c>
      <c r="C240" s="48" t="s">
        <v>70</v>
      </c>
      <c r="D240" s="13" t="s">
        <v>70</v>
      </c>
      <c r="E240" s="13" t="s">
        <v>243</v>
      </c>
      <c r="F240" s="13" t="s">
        <v>70</v>
      </c>
      <c r="G240" s="13" t="s">
        <v>267</v>
      </c>
      <c r="H240" s="49" t="s">
        <v>231</v>
      </c>
      <c r="I240" s="51">
        <f>'Приложение 3'!J334</f>
        <v>29564.799999999999</v>
      </c>
      <c r="J240" s="51">
        <f>'Приложение 3'!K334</f>
        <v>22101.200000000001</v>
      </c>
      <c r="K240" s="51">
        <f>'Приложение 3'!L334</f>
        <v>19371.099999999999</v>
      </c>
    </row>
    <row r="241" spans="1:11" ht="180">
      <c r="A241" s="122" t="s">
        <v>46</v>
      </c>
      <c r="B241" s="48" t="s">
        <v>91</v>
      </c>
      <c r="C241" s="48" t="s">
        <v>70</v>
      </c>
      <c r="D241" s="13" t="s">
        <v>70</v>
      </c>
      <c r="E241" s="13" t="s">
        <v>243</v>
      </c>
      <c r="F241" s="13" t="s">
        <v>70</v>
      </c>
      <c r="G241" s="13" t="s">
        <v>268</v>
      </c>
      <c r="H241" s="49"/>
      <c r="I241" s="124">
        <f t="shared" ref="I241:K242" si="94">I242</f>
        <v>167786.4</v>
      </c>
      <c r="J241" s="124">
        <f t="shared" si="94"/>
        <v>161855.70000000001</v>
      </c>
      <c r="K241" s="124">
        <f t="shared" si="94"/>
        <v>171328.8</v>
      </c>
    </row>
    <row r="242" spans="1:11" ht="38.25">
      <c r="A242" s="177" t="s">
        <v>131</v>
      </c>
      <c r="B242" s="48" t="s">
        <v>91</v>
      </c>
      <c r="C242" s="48" t="s">
        <v>70</v>
      </c>
      <c r="D242" s="13" t="s">
        <v>70</v>
      </c>
      <c r="E242" s="13" t="s">
        <v>243</v>
      </c>
      <c r="F242" s="13" t="s">
        <v>70</v>
      </c>
      <c r="G242" s="13" t="s">
        <v>268</v>
      </c>
      <c r="H242" s="49" t="s">
        <v>223</v>
      </c>
      <c r="I242" s="124">
        <f t="shared" si="94"/>
        <v>167786.4</v>
      </c>
      <c r="J242" s="124">
        <f t="shared" si="94"/>
        <v>161855.70000000001</v>
      </c>
      <c r="K242" s="124">
        <f t="shared" si="94"/>
        <v>171328.8</v>
      </c>
    </row>
    <row r="243" spans="1:11">
      <c r="A243" s="46" t="s">
        <v>172</v>
      </c>
      <c r="B243" s="48" t="s">
        <v>91</v>
      </c>
      <c r="C243" s="48" t="s">
        <v>70</v>
      </c>
      <c r="D243" s="13" t="s">
        <v>70</v>
      </c>
      <c r="E243" s="13" t="s">
        <v>243</v>
      </c>
      <c r="F243" s="13" t="s">
        <v>70</v>
      </c>
      <c r="G243" s="13" t="s">
        <v>268</v>
      </c>
      <c r="H243" s="49" t="s">
        <v>231</v>
      </c>
      <c r="I243" s="124">
        <f>'Приложение 3'!J337</f>
        <v>167786.4</v>
      </c>
      <c r="J243" s="124">
        <f>'Приложение 3'!K337</f>
        <v>161855.70000000001</v>
      </c>
      <c r="K243" s="124">
        <f>'Приложение 3'!L337</f>
        <v>171328.8</v>
      </c>
    </row>
    <row r="244" spans="1:11" ht="60">
      <c r="A244" s="46" t="s">
        <v>478</v>
      </c>
      <c r="B244" s="48" t="s">
        <v>91</v>
      </c>
      <c r="C244" s="48" t="s">
        <v>70</v>
      </c>
      <c r="D244" s="13" t="s">
        <v>70</v>
      </c>
      <c r="E244" s="13" t="s">
        <v>243</v>
      </c>
      <c r="F244" s="13" t="s">
        <v>70</v>
      </c>
      <c r="G244" s="13" t="s">
        <v>269</v>
      </c>
      <c r="H244" s="49"/>
      <c r="I244" s="51">
        <f t="shared" ref="I244:K245" si="95">I245</f>
        <v>499.9</v>
      </c>
      <c r="J244" s="51">
        <f t="shared" si="95"/>
        <v>499.9</v>
      </c>
      <c r="K244" s="51">
        <f t="shared" si="95"/>
        <v>499.9</v>
      </c>
    </row>
    <row r="245" spans="1:11" ht="38.25">
      <c r="A245" s="177" t="s">
        <v>131</v>
      </c>
      <c r="B245" s="48" t="s">
        <v>91</v>
      </c>
      <c r="C245" s="48" t="s">
        <v>70</v>
      </c>
      <c r="D245" s="13" t="s">
        <v>70</v>
      </c>
      <c r="E245" s="13" t="s">
        <v>243</v>
      </c>
      <c r="F245" s="13" t="s">
        <v>70</v>
      </c>
      <c r="G245" s="13" t="s">
        <v>269</v>
      </c>
      <c r="H245" s="49" t="s">
        <v>223</v>
      </c>
      <c r="I245" s="51">
        <f t="shared" si="95"/>
        <v>499.9</v>
      </c>
      <c r="J245" s="51">
        <f t="shared" si="95"/>
        <v>499.9</v>
      </c>
      <c r="K245" s="51">
        <f t="shared" si="95"/>
        <v>499.9</v>
      </c>
    </row>
    <row r="246" spans="1:11" ht="12.75" customHeight="1">
      <c r="A246" s="46" t="s">
        <v>172</v>
      </c>
      <c r="B246" s="48" t="s">
        <v>91</v>
      </c>
      <c r="C246" s="48" t="s">
        <v>70</v>
      </c>
      <c r="D246" s="13" t="s">
        <v>70</v>
      </c>
      <c r="E246" s="13" t="s">
        <v>243</v>
      </c>
      <c r="F246" s="13" t="s">
        <v>70</v>
      </c>
      <c r="G246" s="13" t="s">
        <v>269</v>
      </c>
      <c r="H246" s="49" t="s">
        <v>231</v>
      </c>
      <c r="I246" s="51">
        <f>'Приложение 3'!J340</f>
        <v>499.9</v>
      </c>
      <c r="J246" s="51">
        <f>'Приложение 3'!K340</f>
        <v>499.9</v>
      </c>
      <c r="K246" s="51">
        <f>'Приложение 3'!L340</f>
        <v>499.9</v>
      </c>
    </row>
    <row r="247" spans="1:11" ht="27.75" customHeight="1">
      <c r="A247" s="177" t="s">
        <v>418</v>
      </c>
      <c r="B247" s="48" t="s">
        <v>91</v>
      </c>
      <c r="C247" s="48" t="s">
        <v>70</v>
      </c>
      <c r="D247" s="13" t="s">
        <v>70</v>
      </c>
      <c r="E247" s="13" t="s">
        <v>243</v>
      </c>
      <c r="F247" s="32" t="s">
        <v>419</v>
      </c>
      <c r="G247" s="13"/>
      <c r="H247" s="49"/>
      <c r="I247" s="51">
        <f t="shared" ref="I247:K249" si="96">I248</f>
        <v>1707.7</v>
      </c>
      <c r="J247" s="51">
        <f t="shared" si="96"/>
        <v>1992.9</v>
      </c>
      <c r="K247" s="51">
        <f t="shared" si="96"/>
        <v>1992.9</v>
      </c>
    </row>
    <row r="248" spans="1:11" ht="37.5" customHeight="1">
      <c r="A248" s="177" t="s">
        <v>420</v>
      </c>
      <c r="B248" s="48" t="s">
        <v>91</v>
      </c>
      <c r="C248" s="48" t="s">
        <v>70</v>
      </c>
      <c r="D248" s="13" t="s">
        <v>70</v>
      </c>
      <c r="E248" s="13" t="s">
        <v>243</v>
      </c>
      <c r="F248" s="32" t="s">
        <v>419</v>
      </c>
      <c r="G248" s="32" t="s">
        <v>421</v>
      </c>
      <c r="H248" s="49"/>
      <c r="I248" s="51">
        <f t="shared" si="96"/>
        <v>1707.7</v>
      </c>
      <c r="J248" s="51">
        <f t="shared" si="96"/>
        <v>1992.9</v>
      </c>
      <c r="K248" s="51">
        <f t="shared" si="96"/>
        <v>1992.9</v>
      </c>
    </row>
    <row r="249" spans="1:11" ht="12.75" customHeight="1">
      <c r="A249" s="177" t="s">
        <v>131</v>
      </c>
      <c r="B249" s="48" t="s">
        <v>91</v>
      </c>
      <c r="C249" s="48" t="s">
        <v>70</v>
      </c>
      <c r="D249" s="13" t="s">
        <v>70</v>
      </c>
      <c r="E249" s="13" t="s">
        <v>243</v>
      </c>
      <c r="F249" s="32" t="s">
        <v>419</v>
      </c>
      <c r="G249" s="32" t="s">
        <v>421</v>
      </c>
      <c r="H249" s="49" t="s">
        <v>223</v>
      </c>
      <c r="I249" s="51">
        <f>I250</f>
        <v>1707.7</v>
      </c>
      <c r="J249" s="51">
        <f t="shared" si="96"/>
        <v>1992.9</v>
      </c>
      <c r="K249" s="51">
        <f t="shared" si="96"/>
        <v>1992.9</v>
      </c>
    </row>
    <row r="250" spans="1:11" ht="12.75" customHeight="1">
      <c r="A250" s="46" t="s">
        <v>172</v>
      </c>
      <c r="B250" s="48" t="s">
        <v>91</v>
      </c>
      <c r="C250" s="48" t="s">
        <v>70</v>
      </c>
      <c r="D250" s="13" t="s">
        <v>70</v>
      </c>
      <c r="E250" s="13" t="s">
        <v>243</v>
      </c>
      <c r="F250" s="32" t="s">
        <v>419</v>
      </c>
      <c r="G250" s="32" t="s">
        <v>421</v>
      </c>
      <c r="H250" s="49" t="s">
        <v>231</v>
      </c>
      <c r="I250" s="51">
        <f>'Приложение 3'!J344</f>
        <v>1707.7</v>
      </c>
      <c r="J250" s="51">
        <f>'Приложение 3'!K344</f>
        <v>1992.9</v>
      </c>
      <c r="K250" s="51">
        <f>'Приложение 3'!L344</f>
        <v>1992.9</v>
      </c>
    </row>
    <row r="251" spans="1:11" ht="18" customHeight="1">
      <c r="A251" s="50" t="s">
        <v>178</v>
      </c>
      <c r="B251" s="48" t="s">
        <v>91</v>
      </c>
      <c r="C251" s="48" t="s">
        <v>98</v>
      </c>
      <c r="D251" s="13"/>
      <c r="E251" s="13"/>
      <c r="F251" s="13"/>
      <c r="G251" s="13"/>
      <c r="H251" s="49"/>
      <c r="I251" s="51">
        <f>I252+I261</f>
        <v>29987.200000000001</v>
      </c>
      <c r="J251" s="51">
        <f>J252+J261</f>
        <v>22075.3</v>
      </c>
      <c r="K251" s="51">
        <f>K252+K261</f>
        <v>22281.7</v>
      </c>
    </row>
    <row r="252" spans="1:11" ht="36">
      <c r="A252" s="46" t="s">
        <v>544</v>
      </c>
      <c r="B252" s="48" t="s">
        <v>91</v>
      </c>
      <c r="C252" s="48" t="s">
        <v>98</v>
      </c>
      <c r="D252" s="13" t="s">
        <v>70</v>
      </c>
      <c r="E252" s="13" t="s">
        <v>243</v>
      </c>
      <c r="F252" s="13"/>
      <c r="G252" s="13"/>
      <c r="H252" s="49"/>
      <c r="I252" s="51">
        <f>I253+I257</f>
        <v>19286.2</v>
      </c>
      <c r="J252" s="51">
        <f>J253+J257</f>
        <v>14852.3</v>
      </c>
      <c r="K252" s="51">
        <f>K253+K257</f>
        <v>15058.7</v>
      </c>
    </row>
    <row r="253" spans="1:11" ht="24">
      <c r="A253" s="46" t="s">
        <v>179</v>
      </c>
      <c r="B253" s="48" t="s">
        <v>91</v>
      </c>
      <c r="C253" s="48" t="s">
        <v>98</v>
      </c>
      <c r="D253" s="13" t="s">
        <v>70</v>
      </c>
      <c r="E253" s="13" t="s">
        <v>243</v>
      </c>
      <c r="F253" s="13" t="s">
        <v>98</v>
      </c>
      <c r="G253" s="13"/>
      <c r="H253" s="49"/>
      <c r="I253" s="51">
        <f>I254</f>
        <v>2987.9</v>
      </c>
      <c r="J253" s="51">
        <f t="shared" ref="J253:K253" si="97">J254</f>
        <v>1770</v>
      </c>
      <c r="K253" s="51">
        <f t="shared" si="97"/>
        <v>1970</v>
      </c>
    </row>
    <row r="254" spans="1:11">
      <c r="A254" s="46" t="s">
        <v>180</v>
      </c>
      <c r="B254" s="48" t="s">
        <v>91</v>
      </c>
      <c r="C254" s="48" t="s">
        <v>98</v>
      </c>
      <c r="D254" s="13" t="s">
        <v>70</v>
      </c>
      <c r="E254" s="13" t="s">
        <v>243</v>
      </c>
      <c r="F254" s="13" t="s">
        <v>98</v>
      </c>
      <c r="G254" s="13" t="s">
        <v>270</v>
      </c>
      <c r="H254" s="49" t="s">
        <v>0</v>
      </c>
      <c r="I254" s="51">
        <f t="shared" ref="I254:K255" si="98">I255</f>
        <v>2987.9</v>
      </c>
      <c r="J254" s="51">
        <f t="shared" si="98"/>
        <v>1770</v>
      </c>
      <c r="K254" s="51">
        <f t="shared" si="98"/>
        <v>1970</v>
      </c>
    </row>
    <row r="255" spans="1:11" ht="38.25">
      <c r="A255" s="177" t="s">
        <v>131</v>
      </c>
      <c r="B255" s="48" t="s">
        <v>91</v>
      </c>
      <c r="C255" s="48" t="s">
        <v>98</v>
      </c>
      <c r="D255" s="13" t="s">
        <v>70</v>
      </c>
      <c r="E255" s="13" t="s">
        <v>243</v>
      </c>
      <c r="F255" s="13" t="s">
        <v>98</v>
      </c>
      <c r="G255" s="13" t="s">
        <v>270</v>
      </c>
      <c r="H255" s="49" t="s">
        <v>223</v>
      </c>
      <c r="I255" s="51">
        <f t="shared" si="98"/>
        <v>2987.9</v>
      </c>
      <c r="J255" s="51">
        <f t="shared" si="98"/>
        <v>1770</v>
      </c>
      <c r="K255" s="51">
        <f t="shared" si="98"/>
        <v>1970</v>
      </c>
    </row>
    <row r="256" spans="1:11">
      <c r="A256" s="46" t="s">
        <v>172</v>
      </c>
      <c r="B256" s="48" t="s">
        <v>91</v>
      </c>
      <c r="C256" s="48" t="s">
        <v>98</v>
      </c>
      <c r="D256" s="13" t="s">
        <v>70</v>
      </c>
      <c r="E256" s="13" t="s">
        <v>243</v>
      </c>
      <c r="F256" s="13" t="s">
        <v>98</v>
      </c>
      <c r="G256" s="13" t="s">
        <v>270</v>
      </c>
      <c r="H256" s="49" t="s">
        <v>231</v>
      </c>
      <c r="I256" s="51">
        <f>'Приложение 3'!J350</f>
        <v>2987.9</v>
      </c>
      <c r="J256" s="51">
        <f>'Приложение 3'!K350</f>
        <v>1770</v>
      </c>
      <c r="K256" s="51">
        <f>'Приложение 3'!L350</f>
        <v>1970</v>
      </c>
    </row>
    <row r="257" spans="1:11" ht="24">
      <c r="A257" s="46" t="s">
        <v>181</v>
      </c>
      <c r="B257" s="48" t="s">
        <v>91</v>
      </c>
      <c r="C257" s="48" t="s">
        <v>98</v>
      </c>
      <c r="D257" s="13" t="s">
        <v>70</v>
      </c>
      <c r="E257" s="13" t="s">
        <v>243</v>
      </c>
      <c r="F257" s="13" t="s">
        <v>75</v>
      </c>
      <c r="G257" s="13"/>
      <c r="H257" s="48"/>
      <c r="I257" s="51">
        <f>I259</f>
        <v>16298.3</v>
      </c>
      <c r="J257" s="51">
        <f>J259</f>
        <v>13082.3</v>
      </c>
      <c r="K257" s="51">
        <f>K259</f>
        <v>13088.7</v>
      </c>
    </row>
    <row r="258" spans="1:11">
      <c r="A258" s="46" t="s">
        <v>180</v>
      </c>
      <c r="B258" s="48" t="s">
        <v>91</v>
      </c>
      <c r="C258" s="48" t="s">
        <v>98</v>
      </c>
      <c r="D258" s="13" t="s">
        <v>70</v>
      </c>
      <c r="E258" s="13" t="s">
        <v>243</v>
      </c>
      <c r="F258" s="13" t="s">
        <v>75</v>
      </c>
      <c r="G258" s="13" t="s">
        <v>270</v>
      </c>
      <c r="H258" s="48"/>
      <c r="I258" s="51">
        <f t="shared" ref="I258:K259" si="99">I259</f>
        <v>16298.3</v>
      </c>
      <c r="J258" s="51">
        <f t="shared" si="99"/>
        <v>13082.3</v>
      </c>
      <c r="K258" s="51">
        <f t="shared" si="99"/>
        <v>13088.7</v>
      </c>
    </row>
    <row r="259" spans="1:11" ht="38.25">
      <c r="A259" s="177" t="s">
        <v>131</v>
      </c>
      <c r="B259" s="48" t="s">
        <v>91</v>
      </c>
      <c r="C259" s="48" t="s">
        <v>98</v>
      </c>
      <c r="D259" s="13" t="s">
        <v>70</v>
      </c>
      <c r="E259" s="13" t="s">
        <v>243</v>
      </c>
      <c r="F259" s="13" t="s">
        <v>75</v>
      </c>
      <c r="G259" s="13" t="s">
        <v>270</v>
      </c>
      <c r="H259" s="49" t="s">
        <v>223</v>
      </c>
      <c r="I259" s="51">
        <f t="shared" si="99"/>
        <v>16298.3</v>
      </c>
      <c r="J259" s="51">
        <f t="shared" si="99"/>
        <v>13082.3</v>
      </c>
      <c r="K259" s="51">
        <f t="shared" si="99"/>
        <v>13088.7</v>
      </c>
    </row>
    <row r="260" spans="1:11">
      <c r="A260" s="46" t="s">
        <v>172</v>
      </c>
      <c r="B260" s="48" t="s">
        <v>91</v>
      </c>
      <c r="C260" s="48" t="s">
        <v>98</v>
      </c>
      <c r="D260" s="13" t="s">
        <v>70</v>
      </c>
      <c r="E260" s="13" t="s">
        <v>243</v>
      </c>
      <c r="F260" s="13" t="s">
        <v>75</v>
      </c>
      <c r="G260" s="13" t="s">
        <v>270</v>
      </c>
      <c r="H260" s="49" t="s">
        <v>231</v>
      </c>
      <c r="I260" s="51">
        <f>'Приложение 3'!J354</f>
        <v>16298.3</v>
      </c>
      <c r="J260" s="51">
        <f>'Приложение 3'!K354</f>
        <v>13082.3</v>
      </c>
      <c r="K260" s="51">
        <f>'Приложение 3'!L354</f>
        <v>13088.7</v>
      </c>
    </row>
    <row r="261" spans="1:11" ht="36">
      <c r="A261" s="46" t="s">
        <v>142</v>
      </c>
      <c r="B261" s="48" t="s">
        <v>91</v>
      </c>
      <c r="C261" s="48" t="s">
        <v>98</v>
      </c>
      <c r="D261" s="13" t="s">
        <v>90</v>
      </c>
      <c r="E261" s="13" t="s">
        <v>243</v>
      </c>
      <c r="F261" s="13"/>
      <c r="G261" s="13"/>
      <c r="H261" s="49"/>
      <c r="I261" s="51">
        <f t="shared" ref="I261:K265" si="100">I262</f>
        <v>10701</v>
      </c>
      <c r="J261" s="51">
        <f t="shared" si="100"/>
        <v>7223</v>
      </c>
      <c r="K261" s="51">
        <f t="shared" si="100"/>
        <v>7223</v>
      </c>
    </row>
    <row r="262" spans="1:11" ht="24">
      <c r="A262" s="46" t="s">
        <v>182</v>
      </c>
      <c r="B262" s="48" t="s">
        <v>91</v>
      </c>
      <c r="C262" s="48" t="s">
        <v>98</v>
      </c>
      <c r="D262" s="13" t="s">
        <v>90</v>
      </c>
      <c r="E262" s="13" t="s">
        <v>11</v>
      </c>
      <c r="F262" s="13"/>
      <c r="G262" s="13"/>
      <c r="H262" s="49"/>
      <c r="I262" s="51">
        <f>I263</f>
        <v>10701</v>
      </c>
      <c r="J262" s="51">
        <f t="shared" si="100"/>
        <v>7223</v>
      </c>
      <c r="K262" s="51">
        <f t="shared" si="100"/>
        <v>7223</v>
      </c>
    </row>
    <row r="263" spans="1:11" ht="72">
      <c r="A263" s="46" t="s">
        <v>183</v>
      </c>
      <c r="B263" s="48" t="s">
        <v>91</v>
      </c>
      <c r="C263" s="48" t="s">
        <v>98</v>
      </c>
      <c r="D263" s="13" t="s">
        <v>90</v>
      </c>
      <c r="E263" s="13" t="s">
        <v>11</v>
      </c>
      <c r="F263" s="13" t="s">
        <v>68</v>
      </c>
      <c r="G263" s="13"/>
      <c r="H263" s="49"/>
      <c r="I263" s="51">
        <f>I264</f>
        <v>10701</v>
      </c>
      <c r="J263" s="51">
        <f t="shared" si="100"/>
        <v>7223</v>
      </c>
      <c r="K263" s="51">
        <f t="shared" si="100"/>
        <v>7223</v>
      </c>
    </row>
    <row r="264" spans="1:11">
      <c r="A264" s="46" t="s">
        <v>184</v>
      </c>
      <c r="B264" s="48" t="s">
        <v>91</v>
      </c>
      <c r="C264" s="48" t="s">
        <v>98</v>
      </c>
      <c r="D264" s="13" t="s">
        <v>90</v>
      </c>
      <c r="E264" s="13" t="s">
        <v>11</v>
      </c>
      <c r="F264" s="13" t="s">
        <v>68</v>
      </c>
      <c r="G264" s="13" t="s">
        <v>270</v>
      </c>
      <c r="H264" s="49"/>
      <c r="I264" s="51">
        <f t="shared" si="100"/>
        <v>10701</v>
      </c>
      <c r="J264" s="51">
        <f t="shared" si="100"/>
        <v>7223</v>
      </c>
      <c r="K264" s="51">
        <f t="shared" si="100"/>
        <v>7223</v>
      </c>
    </row>
    <row r="265" spans="1:11" ht="38.25">
      <c r="A265" s="177" t="s">
        <v>131</v>
      </c>
      <c r="B265" s="48" t="s">
        <v>91</v>
      </c>
      <c r="C265" s="48" t="s">
        <v>98</v>
      </c>
      <c r="D265" s="13" t="s">
        <v>90</v>
      </c>
      <c r="E265" s="13" t="s">
        <v>11</v>
      </c>
      <c r="F265" s="13" t="s">
        <v>68</v>
      </c>
      <c r="G265" s="13" t="s">
        <v>270</v>
      </c>
      <c r="H265" s="49" t="s">
        <v>223</v>
      </c>
      <c r="I265" s="51">
        <f t="shared" si="100"/>
        <v>10701</v>
      </c>
      <c r="J265" s="51">
        <f t="shared" si="100"/>
        <v>7223</v>
      </c>
      <c r="K265" s="51">
        <f t="shared" si="100"/>
        <v>7223</v>
      </c>
    </row>
    <row r="266" spans="1:11">
      <c r="A266" s="46" t="s">
        <v>172</v>
      </c>
      <c r="B266" s="48" t="s">
        <v>91</v>
      </c>
      <c r="C266" s="48" t="s">
        <v>98</v>
      </c>
      <c r="D266" s="13" t="s">
        <v>90</v>
      </c>
      <c r="E266" s="13" t="s">
        <v>11</v>
      </c>
      <c r="F266" s="13" t="s">
        <v>68</v>
      </c>
      <c r="G266" s="13" t="s">
        <v>270</v>
      </c>
      <c r="H266" s="49" t="s">
        <v>231</v>
      </c>
      <c r="I266" s="51">
        <f>'Приложение 3'!J360</f>
        <v>10701</v>
      </c>
      <c r="J266" s="51">
        <f>'Приложение 3'!K360</f>
        <v>7223</v>
      </c>
      <c r="K266" s="51">
        <f>'Приложение 3'!L360</f>
        <v>7223</v>
      </c>
    </row>
    <row r="267" spans="1:11">
      <c r="A267" s="46" t="s">
        <v>185</v>
      </c>
      <c r="B267" s="48" t="s">
        <v>91</v>
      </c>
      <c r="C267" s="48" t="s">
        <v>91</v>
      </c>
      <c r="D267" s="13"/>
      <c r="E267" s="13"/>
      <c r="F267" s="13"/>
      <c r="G267" s="13"/>
      <c r="H267" s="49"/>
      <c r="I267" s="51">
        <f>I268</f>
        <v>79.7</v>
      </c>
      <c r="J267" s="51">
        <f t="shared" ref="J267:K267" si="101">J268</f>
        <v>82.8</v>
      </c>
      <c r="K267" s="51">
        <f t="shared" si="101"/>
        <v>82.8</v>
      </c>
    </row>
    <row r="268" spans="1:11" ht="36">
      <c r="A268" s="54" t="s">
        <v>142</v>
      </c>
      <c r="B268" s="48" t="s">
        <v>91</v>
      </c>
      <c r="C268" s="48" t="s">
        <v>91</v>
      </c>
      <c r="D268" s="13" t="s">
        <v>90</v>
      </c>
      <c r="E268" s="13" t="s">
        <v>243</v>
      </c>
      <c r="F268" s="13"/>
      <c r="G268" s="13"/>
      <c r="H268" s="49"/>
      <c r="I268" s="51">
        <f>I269</f>
        <v>79.7</v>
      </c>
      <c r="J268" s="51">
        <f t="shared" ref="J268:K268" si="102">J269</f>
        <v>82.8</v>
      </c>
      <c r="K268" s="51">
        <f t="shared" si="102"/>
        <v>82.8</v>
      </c>
    </row>
    <row r="269" spans="1:11" ht="48">
      <c r="A269" s="55" t="s">
        <v>187</v>
      </c>
      <c r="B269" s="48" t="s">
        <v>91</v>
      </c>
      <c r="C269" s="48" t="s">
        <v>91</v>
      </c>
      <c r="D269" s="13" t="s">
        <v>90</v>
      </c>
      <c r="E269" s="13" t="s">
        <v>14</v>
      </c>
      <c r="F269" s="13"/>
      <c r="G269" s="13"/>
      <c r="H269" s="49"/>
      <c r="I269" s="51">
        <f t="shared" ref="I269:K272" si="103">I270</f>
        <v>79.7</v>
      </c>
      <c r="J269" s="51">
        <f t="shared" si="103"/>
        <v>82.8</v>
      </c>
      <c r="K269" s="51">
        <f t="shared" si="103"/>
        <v>82.8</v>
      </c>
    </row>
    <row r="270" spans="1:11" ht="36">
      <c r="A270" s="46" t="s">
        <v>188</v>
      </c>
      <c r="B270" s="48" t="s">
        <v>91</v>
      </c>
      <c r="C270" s="48" t="s">
        <v>91</v>
      </c>
      <c r="D270" s="13" t="s">
        <v>90</v>
      </c>
      <c r="E270" s="13" t="s">
        <v>14</v>
      </c>
      <c r="F270" s="13" t="s">
        <v>68</v>
      </c>
      <c r="G270" s="13"/>
      <c r="H270" s="49"/>
      <c r="I270" s="51">
        <f t="shared" si="103"/>
        <v>79.7</v>
      </c>
      <c r="J270" s="51">
        <f t="shared" si="103"/>
        <v>82.8</v>
      </c>
      <c r="K270" s="51">
        <f t="shared" si="103"/>
        <v>82.8</v>
      </c>
    </row>
    <row r="271" spans="1:11">
      <c r="A271" s="46" t="s">
        <v>189</v>
      </c>
      <c r="B271" s="48" t="s">
        <v>91</v>
      </c>
      <c r="C271" s="48" t="s">
        <v>91</v>
      </c>
      <c r="D271" s="13" t="s">
        <v>90</v>
      </c>
      <c r="E271" s="13" t="s">
        <v>14</v>
      </c>
      <c r="F271" s="13" t="s">
        <v>68</v>
      </c>
      <c r="G271" s="13" t="s">
        <v>273</v>
      </c>
      <c r="H271" s="49"/>
      <c r="I271" s="51">
        <f t="shared" si="103"/>
        <v>79.7</v>
      </c>
      <c r="J271" s="51">
        <f t="shared" si="103"/>
        <v>82.8</v>
      </c>
      <c r="K271" s="51">
        <f t="shared" si="103"/>
        <v>82.8</v>
      </c>
    </row>
    <row r="272" spans="1:11" ht="36">
      <c r="A272" s="46" t="s">
        <v>79</v>
      </c>
      <c r="B272" s="48" t="s">
        <v>91</v>
      </c>
      <c r="C272" s="48" t="s">
        <v>91</v>
      </c>
      <c r="D272" s="13" t="s">
        <v>90</v>
      </c>
      <c r="E272" s="13" t="s">
        <v>14</v>
      </c>
      <c r="F272" s="13" t="s">
        <v>68</v>
      </c>
      <c r="G272" s="13" t="s">
        <v>273</v>
      </c>
      <c r="H272" s="49" t="s">
        <v>212</v>
      </c>
      <c r="I272" s="51">
        <f t="shared" si="103"/>
        <v>79.7</v>
      </c>
      <c r="J272" s="51">
        <f>J273</f>
        <v>82.8</v>
      </c>
      <c r="K272" s="51">
        <f>K273</f>
        <v>82.8</v>
      </c>
    </row>
    <row r="273" spans="1:11" ht="36">
      <c r="A273" s="46" t="s">
        <v>80</v>
      </c>
      <c r="B273" s="48" t="s">
        <v>91</v>
      </c>
      <c r="C273" s="48" t="s">
        <v>91</v>
      </c>
      <c r="D273" s="13" t="s">
        <v>90</v>
      </c>
      <c r="E273" s="13" t="s">
        <v>14</v>
      </c>
      <c r="F273" s="13" t="s">
        <v>68</v>
      </c>
      <c r="G273" s="13" t="s">
        <v>273</v>
      </c>
      <c r="H273" s="49" t="s">
        <v>213</v>
      </c>
      <c r="I273" s="51">
        <f>'Приложение 3'!J367</f>
        <v>79.7</v>
      </c>
      <c r="J273" s="51">
        <f>'Приложение 3'!K367</f>
        <v>82.8</v>
      </c>
      <c r="K273" s="51">
        <f>'Приложение 3'!L367</f>
        <v>82.8</v>
      </c>
    </row>
    <row r="274" spans="1:11">
      <c r="A274" s="46" t="s">
        <v>190</v>
      </c>
      <c r="B274" s="48" t="s">
        <v>91</v>
      </c>
      <c r="C274" s="48" t="s">
        <v>107</v>
      </c>
      <c r="D274" s="13"/>
      <c r="E274" s="13"/>
      <c r="F274" s="13"/>
      <c r="G274" s="13"/>
      <c r="H274" s="49"/>
      <c r="I274" s="51">
        <f t="shared" ref="I274:K276" si="104">I275</f>
        <v>4753.6000000000004</v>
      </c>
      <c r="J274" s="51">
        <f t="shared" si="104"/>
        <v>4352.6000000000004</v>
      </c>
      <c r="K274" s="51">
        <f t="shared" si="104"/>
        <v>3752.6</v>
      </c>
    </row>
    <row r="275" spans="1:11" ht="36">
      <c r="A275" s="46" t="s">
        <v>544</v>
      </c>
      <c r="B275" s="48" t="s">
        <v>91</v>
      </c>
      <c r="C275" s="48" t="s">
        <v>107</v>
      </c>
      <c r="D275" s="13" t="s">
        <v>70</v>
      </c>
      <c r="E275" s="13" t="s">
        <v>243</v>
      </c>
      <c r="F275" s="13"/>
      <c r="G275" s="13"/>
      <c r="H275" s="49"/>
      <c r="I275" s="51">
        <f>I276+I282</f>
        <v>4753.6000000000004</v>
      </c>
      <c r="J275" s="51">
        <f>J276+J282</f>
        <v>4352.6000000000004</v>
      </c>
      <c r="K275" s="51">
        <f>K276+K282</f>
        <v>3752.6</v>
      </c>
    </row>
    <row r="276" spans="1:11" ht="84">
      <c r="A276" s="52" t="s">
        <v>191</v>
      </c>
      <c r="B276" s="48" t="s">
        <v>91</v>
      </c>
      <c r="C276" s="48" t="s">
        <v>107</v>
      </c>
      <c r="D276" s="13" t="s">
        <v>70</v>
      </c>
      <c r="E276" s="13" t="s">
        <v>243</v>
      </c>
      <c r="F276" s="13" t="s">
        <v>135</v>
      </c>
      <c r="G276" s="13"/>
      <c r="H276" s="49"/>
      <c r="I276" s="51">
        <f t="shared" si="104"/>
        <v>2490.5</v>
      </c>
      <c r="J276" s="51">
        <f t="shared" si="104"/>
        <v>2085</v>
      </c>
      <c r="K276" s="51">
        <f t="shared" si="104"/>
        <v>1485</v>
      </c>
    </row>
    <row r="277" spans="1:11" ht="60">
      <c r="A277" s="50" t="s">
        <v>192</v>
      </c>
      <c r="B277" s="48" t="s">
        <v>91</v>
      </c>
      <c r="C277" s="48" t="s">
        <v>107</v>
      </c>
      <c r="D277" s="13" t="s">
        <v>70</v>
      </c>
      <c r="E277" s="13" t="s">
        <v>243</v>
      </c>
      <c r="F277" s="13" t="s">
        <v>135</v>
      </c>
      <c r="G277" s="13" t="s">
        <v>274</v>
      </c>
      <c r="H277" s="49"/>
      <c r="I277" s="51">
        <f>I278+I280</f>
        <v>2490.5</v>
      </c>
      <c r="J277" s="51">
        <f>J278+J280</f>
        <v>2085</v>
      </c>
      <c r="K277" s="51">
        <f>K278+K280</f>
        <v>1485</v>
      </c>
    </row>
    <row r="278" spans="1:11" ht="72">
      <c r="A278" s="46" t="s">
        <v>73</v>
      </c>
      <c r="B278" s="48" t="s">
        <v>91</v>
      </c>
      <c r="C278" s="48" t="s">
        <v>107</v>
      </c>
      <c r="D278" s="13" t="s">
        <v>70</v>
      </c>
      <c r="E278" s="13" t="s">
        <v>243</v>
      </c>
      <c r="F278" s="13" t="s">
        <v>135</v>
      </c>
      <c r="G278" s="13" t="s">
        <v>274</v>
      </c>
      <c r="H278" s="49" t="s">
        <v>210</v>
      </c>
      <c r="I278" s="51">
        <f>I279</f>
        <v>2192.5</v>
      </c>
      <c r="J278" s="51">
        <f>J279</f>
        <v>1787</v>
      </c>
      <c r="K278" s="51">
        <f>K279</f>
        <v>1287</v>
      </c>
    </row>
    <row r="279" spans="1:11" ht="24">
      <c r="A279" s="46" t="s">
        <v>163</v>
      </c>
      <c r="B279" s="48" t="s">
        <v>91</v>
      </c>
      <c r="C279" s="48" t="s">
        <v>107</v>
      </c>
      <c r="D279" s="13" t="s">
        <v>70</v>
      </c>
      <c r="E279" s="13" t="s">
        <v>243</v>
      </c>
      <c r="F279" s="13" t="s">
        <v>135</v>
      </c>
      <c r="G279" s="13" t="s">
        <v>274</v>
      </c>
      <c r="H279" s="49" t="s">
        <v>230</v>
      </c>
      <c r="I279" s="51">
        <f>'Приложение 3'!J373</f>
        <v>2192.5</v>
      </c>
      <c r="J279" s="51">
        <f>'Приложение 3'!K373</f>
        <v>1787</v>
      </c>
      <c r="K279" s="51">
        <f>'Приложение 3'!L373</f>
        <v>1287</v>
      </c>
    </row>
    <row r="280" spans="1:11" ht="36">
      <c r="A280" s="46" t="s">
        <v>79</v>
      </c>
      <c r="B280" s="48" t="s">
        <v>91</v>
      </c>
      <c r="C280" s="48" t="s">
        <v>107</v>
      </c>
      <c r="D280" s="13" t="s">
        <v>70</v>
      </c>
      <c r="E280" s="13" t="s">
        <v>243</v>
      </c>
      <c r="F280" s="13" t="s">
        <v>135</v>
      </c>
      <c r="G280" s="13" t="s">
        <v>274</v>
      </c>
      <c r="H280" s="49" t="s">
        <v>212</v>
      </c>
      <c r="I280" s="51">
        <f t="shared" ref="I280:K280" si="105">I281</f>
        <v>298</v>
      </c>
      <c r="J280" s="51">
        <f t="shared" si="105"/>
        <v>298</v>
      </c>
      <c r="K280" s="51">
        <f t="shared" si="105"/>
        <v>198</v>
      </c>
    </row>
    <row r="281" spans="1:11" ht="36">
      <c r="A281" s="46" t="s">
        <v>80</v>
      </c>
      <c r="B281" s="48" t="s">
        <v>91</v>
      </c>
      <c r="C281" s="48" t="s">
        <v>107</v>
      </c>
      <c r="D281" s="13" t="s">
        <v>70</v>
      </c>
      <c r="E281" s="13" t="s">
        <v>243</v>
      </c>
      <c r="F281" s="13" t="s">
        <v>135</v>
      </c>
      <c r="G281" s="13" t="s">
        <v>274</v>
      </c>
      <c r="H281" s="49" t="s">
        <v>213</v>
      </c>
      <c r="I281" s="51">
        <f>'Приложение 3'!J375</f>
        <v>298</v>
      </c>
      <c r="J281" s="51">
        <f>'Приложение 3'!K375</f>
        <v>298</v>
      </c>
      <c r="K281" s="51">
        <f>'Приложение 3'!L375</f>
        <v>198</v>
      </c>
    </row>
    <row r="282" spans="1:11" ht="24">
      <c r="A282" s="46" t="s">
        <v>186</v>
      </c>
      <c r="B282" s="48" t="s">
        <v>91</v>
      </c>
      <c r="C282" s="48" t="s">
        <v>107</v>
      </c>
      <c r="D282" s="13" t="s">
        <v>70</v>
      </c>
      <c r="E282" s="13" t="s">
        <v>243</v>
      </c>
      <c r="F282" s="13" t="s">
        <v>91</v>
      </c>
      <c r="G282" s="13"/>
      <c r="H282" s="49"/>
      <c r="I282" s="51">
        <f>I283+I286</f>
        <v>2263.1</v>
      </c>
      <c r="J282" s="51">
        <f t="shared" ref="J282:K282" si="106">J283+J286</f>
        <v>2267.6</v>
      </c>
      <c r="K282" s="51">
        <f t="shared" si="106"/>
        <v>2267.6</v>
      </c>
    </row>
    <row r="283" spans="1:11" ht="48">
      <c r="A283" s="53" t="s">
        <v>519</v>
      </c>
      <c r="B283" s="48" t="s">
        <v>91</v>
      </c>
      <c r="C283" s="48" t="s">
        <v>107</v>
      </c>
      <c r="D283" s="13" t="s">
        <v>70</v>
      </c>
      <c r="E283" s="13" t="s">
        <v>243</v>
      </c>
      <c r="F283" s="13" t="s">
        <v>91</v>
      </c>
      <c r="G283" s="13" t="s">
        <v>271</v>
      </c>
      <c r="H283" s="49"/>
      <c r="I283" s="51">
        <f t="shared" ref="I283:K284" si="107">I284</f>
        <v>113.5</v>
      </c>
      <c r="J283" s="51">
        <f t="shared" si="107"/>
        <v>118</v>
      </c>
      <c r="K283" s="51">
        <f t="shared" si="107"/>
        <v>118</v>
      </c>
    </row>
    <row r="284" spans="1:11" ht="38.25">
      <c r="A284" s="177" t="s">
        <v>131</v>
      </c>
      <c r="B284" s="48" t="s">
        <v>91</v>
      </c>
      <c r="C284" s="48" t="s">
        <v>107</v>
      </c>
      <c r="D284" s="13" t="s">
        <v>70</v>
      </c>
      <c r="E284" s="13" t="s">
        <v>243</v>
      </c>
      <c r="F284" s="13" t="s">
        <v>91</v>
      </c>
      <c r="G284" s="13" t="s">
        <v>271</v>
      </c>
      <c r="H284" s="49" t="s">
        <v>223</v>
      </c>
      <c r="I284" s="51">
        <f t="shared" si="107"/>
        <v>113.5</v>
      </c>
      <c r="J284" s="51">
        <f t="shared" si="107"/>
        <v>118</v>
      </c>
      <c r="K284" s="51">
        <f t="shared" si="107"/>
        <v>118</v>
      </c>
    </row>
    <row r="285" spans="1:11">
      <c r="A285" s="46" t="s">
        <v>172</v>
      </c>
      <c r="B285" s="48" t="s">
        <v>91</v>
      </c>
      <c r="C285" s="48" t="s">
        <v>107</v>
      </c>
      <c r="D285" s="13" t="s">
        <v>70</v>
      </c>
      <c r="E285" s="13" t="s">
        <v>243</v>
      </c>
      <c r="F285" s="13" t="s">
        <v>91</v>
      </c>
      <c r="G285" s="13" t="s">
        <v>271</v>
      </c>
      <c r="H285" s="49" t="s">
        <v>231</v>
      </c>
      <c r="I285" s="51">
        <f>'Приложение 3'!J379</f>
        <v>113.5</v>
      </c>
      <c r="J285" s="51">
        <f>'Приложение 3'!K379</f>
        <v>118</v>
      </c>
      <c r="K285" s="51">
        <f>'Приложение 3'!L379</f>
        <v>118</v>
      </c>
    </row>
    <row r="286" spans="1:11" ht="48">
      <c r="A286" s="46" t="s">
        <v>50</v>
      </c>
      <c r="B286" s="48" t="s">
        <v>91</v>
      </c>
      <c r="C286" s="48" t="s">
        <v>107</v>
      </c>
      <c r="D286" s="13" t="s">
        <v>70</v>
      </c>
      <c r="E286" s="13" t="s">
        <v>243</v>
      </c>
      <c r="F286" s="13" t="s">
        <v>91</v>
      </c>
      <c r="G286" s="13" t="s">
        <v>272</v>
      </c>
      <c r="H286" s="49"/>
      <c r="I286" s="51">
        <f t="shared" ref="I286:K287" si="108">I287</f>
        <v>2149.6</v>
      </c>
      <c r="J286" s="51">
        <f t="shared" si="108"/>
        <v>2149.6</v>
      </c>
      <c r="K286" s="51">
        <f t="shared" si="108"/>
        <v>2149.6</v>
      </c>
    </row>
    <row r="287" spans="1:11" ht="38.25">
      <c r="A287" s="177" t="s">
        <v>131</v>
      </c>
      <c r="B287" s="48" t="s">
        <v>91</v>
      </c>
      <c r="C287" s="48" t="s">
        <v>107</v>
      </c>
      <c r="D287" s="13" t="s">
        <v>70</v>
      </c>
      <c r="E287" s="13" t="s">
        <v>243</v>
      </c>
      <c r="F287" s="13" t="s">
        <v>91</v>
      </c>
      <c r="G287" s="13" t="s">
        <v>272</v>
      </c>
      <c r="H287" s="49" t="s">
        <v>223</v>
      </c>
      <c r="I287" s="51">
        <f t="shared" si="108"/>
        <v>2149.6</v>
      </c>
      <c r="J287" s="51">
        <f t="shared" si="108"/>
        <v>2149.6</v>
      </c>
      <c r="K287" s="51">
        <f t="shared" si="108"/>
        <v>2149.6</v>
      </c>
    </row>
    <row r="288" spans="1:11">
      <c r="A288" s="46" t="s">
        <v>172</v>
      </c>
      <c r="B288" s="48" t="s">
        <v>91</v>
      </c>
      <c r="C288" s="48" t="s">
        <v>107</v>
      </c>
      <c r="D288" s="13" t="s">
        <v>70</v>
      </c>
      <c r="E288" s="13" t="s">
        <v>243</v>
      </c>
      <c r="F288" s="13" t="s">
        <v>91</v>
      </c>
      <c r="G288" s="13" t="s">
        <v>272</v>
      </c>
      <c r="H288" s="49" t="s">
        <v>231</v>
      </c>
      <c r="I288" s="51">
        <f>'Приложение 3'!J382</f>
        <v>2149.6</v>
      </c>
      <c r="J288" s="51">
        <f>'Приложение 3'!K382</f>
        <v>2149.6</v>
      </c>
      <c r="K288" s="51">
        <f>'Приложение 3'!L382</f>
        <v>2149.6</v>
      </c>
    </row>
    <row r="289" spans="1:11">
      <c r="A289" s="46" t="s">
        <v>193</v>
      </c>
      <c r="B289" s="48" t="s">
        <v>105</v>
      </c>
      <c r="C289" s="48"/>
      <c r="D289" s="13"/>
      <c r="E289" s="13"/>
      <c r="F289" s="13"/>
      <c r="G289" s="13"/>
      <c r="H289" s="49"/>
      <c r="I289" s="51">
        <f>I290+I307</f>
        <v>34672.200000000004</v>
      </c>
      <c r="J289" s="51">
        <f>J290+J307</f>
        <v>29112.7</v>
      </c>
      <c r="K289" s="51">
        <f>K290+K307</f>
        <v>25923.7</v>
      </c>
    </row>
    <row r="290" spans="1:11">
      <c r="A290" s="46" t="s">
        <v>194</v>
      </c>
      <c r="B290" s="48" t="s">
        <v>105</v>
      </c>
      <c r="C290" s="48" t="s">
        <v>68</v>
      </c>
      <c r="D290" s="13"/>
      <c r="E290" s="13"/>
      <c r="F290" s="13"/>
      <c r="G290" s="13"/>
      <c r="H290" s="49"/>
      <c r="I290" s="51">
        <f>I291</f>
        <v>30701.700000000004</v>
      </c>
      <c r="J290" s="51">
        <f t="shared" ref="J290:K290" si="109">J291</f>
        <v>25688.2</v>
      </c>
      <c r="K290" s="51">
        <f t="shared" si="109"/>
        <v>23227.200000000001</v>
      </c>
    </row>
    <row r="291" spans="1:11" ht="36">
      <c r="A291" s="46" t="s">
        <v>142</v>
      </c>
      <c r="B291" s="48" t="s">
        <v>105</v>
      </c>
      <c r="C291" s="48" t="s">
        <v>68</v>
      </c>
      <c r="D291" s="13" t="s">
        <v>90</v>
      </c>
      <c r="E291" s="13" t="s">
        <v>243</v>
      </c>
      <c r="F291" s="13"/>
      <c r="G291" s="13"/>
      <c r="H291" s="49"/>
      <c r="I291" s="51">
        <f>I292+I302+I297</f>
        <v>30701.700000000004</v>
      </c>
      <c r="J291" s="51">
        <f>J292+J302+J297</f>
        <v>25688.2</v>
      </c>
      <c r="K291" s="51">
        <f>K292+K302+K297</f>
        <v>23227.200000000001</v>
      </c>
    </row>
    <row r="292" spans="1:11" ht="24">
      <c r="A292" s="46" t="s">
        <v>195</v>
      </c>
      <c r="B292" s="48" t="s">
        <v>105</v>
      </c>
      <c r="C292" s="48" t="s">
        <v>68</v>
      </c>
      <c r="D292" s="13" t="s">
        <v>90</v>
      </c>
      <c r="E292" s="13" t="s">
        <v>8</v>
      </c>
      <c r="F292" s="13"/>
      <c r="G292" s="13"/>
      <c r="H292" s="49"/>
      <c r="I292" s="51">
        <f>I293</f>
        <v>402.1</v>
      </c>
      <c r="J292" s="51">
        <f t="shared" ref="J292:K292" si="110">J293</f>
        <v>436.2</v>
      </c>
      <c r="K292" s="51">
        <f t="shared" si="110"/>
        <v>475.2</v>
      </c>
    </row>
    <row r="293" spans="1:11" ht="60">
      <c r="A293" s="47" t="s">
        <v>196</v>
      </c>
      <c r="B293" s="48" t="s">
        <v>105</v>
      </c>
      <c r="C293" s="48" t="s">
        <v>68</v>
      </c>
      <c r="D293" s="13" t="s">
        <v>90</v>
      </c>
      <c r="E293" s="13" t="s">
        <v>8</v>
      </c>
      <c r="F293" s="13" t="s">
        <v>68</v>
      </c>
      <c r="G293" s="13"/>
      <c r="H293" s="49"/>
      <c r="I293" s="51">
        <f t="shared" ref="I293:K295" si="111">I294</f>
        <v>402.1</v>
      </c>
      <c r="J293" s="51">
        <f t="shared" si="111"/>
        <v>436.2</v>
      </c>
      <c r="K293" s="51">
        <f t="shared" si="111"/>
        <v>475.2</v>
      </c>
    </row>
    <row r="294" spans="1:11">
      <c r="A294" s="117" t="s">
        <v>197</v>
      </c>
      <c r="B294" s="48" t="s">
        <v>105</v>
      </c>
      <c r="C294" s="48" t="s">
        <v>68</v>
      </c>
      <c r="D294" s="13" t="s">
        <v>90</v>
      </c>
      <c r="E294" s="13" t="s">
        <v>8</v>
      </c>
      <c r="F294" s="13" t="s">
        <v>68</v>
      </c>
      <c r="G294" s="13" t="s">
        <v>275</v>
      </c>
      <c r="H294" s="49"/>
      <c r="I294" s="51">
        <f t="shared" si="111"/>
        <v>402.1</v>
      </c>
      <c r="J294" s="51">
        <f t="shared" si="111"/>
        <v>436.2</v>
      </c>
      <c r="K294" s="51">
        <f t="shared" si="111"/>
        <v>475.2</v>
      </c>
    </row>
    <row r="295" spans="1:11" ht="38.25">
      <c r="A295" s="177" t="s">
        <v>131</v>
      </c>
      <c r="B295" s="48" t="s">
        <v>105</v>
      </c>
      <c r="C295" s="48" t="s">
        <v>68</v>
      </c>
      <c r="D295" s="13" t="s">
        <v>90</v>
      </c>
      <c r="E295" s="13" t="s">
        <v>8</v>
      </c>
      <c r="F295" s="13" t="s">
        <v>68</v>
      </c>
      <c r="G295" s="13" t="s">
        <v>275</v>
      </c>
      <c r="H295" s="49" t="s">
        <v>223</v>
      </c>
      <c r="I295" s="51">
        <f t="shared" si="111"/>
        <v>402.1</v>
      </c>
      <c r="J295" s="51">
        <f t="shared" si="111"/>
        <v>436.2</v>
      </c>
      <c r="K295" s="51">
        <f t="shared" si="111"/>
        <v>475.2</v>
      </c>
    </row>
    <row r="296" spans="1:11">
      <c r="A296" s="46" t="s">
        <v>172</v>
      </c>
      <c r="B296" s="48" t="s">
        <v>105</v>
      </c>
      <c r="C296" s="48" t="s">
        <v>68</v>
      </c>
      <c r="D296" s="13" t="s">
        <v>90</v>
      </c>
      <c r="E296" s="13" t="s">
        <v>8</v>
      </c>
      <c r="F296" s="13" t="s">
        <v>68</v>
      </c>
      <c r="G296" s="13" t="s">
        <v>275</v>
      </c>
      <c r="H296" s="49" t="s">
        <v>231</v>
      </c>
      <c r="I296" s="51">
        <f>'Приложение 3'!J390</f>
        <v>402.1</v>
      </c>
      <c r="J296" s="51">
        <f>'Приложение 3'!K390</f>
        <v>436.2</v>
      </c>
      <c r="K296" s="51">
        <f>'Приложение 3'!L390</f>
        <v>475.2</v>
      </c>
    </row>
    <row r="297" spans="1:11" ht="48">
      <c r="A297" s="46" t="s">
        <v>198</v>
      </c>
      <c r="B297" s="48" t="s">
        <v>105</v>
      </c>
      <c r="C297" s="48" t="s">
        <v>68</v>
      </c>
      <c r="D297" s="13" t="s">
        <v>90</v>
      </c>
      <c r="E297" s="13" t="s">
        <v>9</v>
      </c>
      <c r="F297" s="13"/>
      <c r="G297" s="13"/>
      <c r="H297" s="49"/>
      <c r="I297" s="51">
        <f>I298</f>
        <v>20396.400000000001</v>
      </c>
      <c r="J297" s="51">
        <f t="shared" ref="J297:K297" si="112">J298</f>
        <v>16350</v>
      </c>
      <c r="K297" s="51">
        <f t="shared" si="112"/>
        <v>14850</v>
      </c>
    </row>
    <row r="298" spans="1:11" ht="36">
      <c r="A298" s="46" t="s">
        <v>199</v>
      </c>
      <c r="B298" s="48" t="s">
        <v>105</v>
      </c>
      <c r="C298" s="48" t="s">
        <v>68</v>
      </c>
      <c r="D298" s="13" t="s">
        <v>90</v>
      </c>
      <c r="E298" s="13" t="s">
        <v>9</v>
      </c>
      <c r="F298" s="13" t="s">
        <v>70</v>
      </c>
      <c r="G298" s="13"/>
      <c r="H298" s="49"/>
      <c r="I298" s="51">
        <f>I299</f>
        <v>20396.400000000001</v>
      </c>
      <c r="J298" s="51">
        <f t="shared" ref="I298:K300" si="113">J299</f>
        <v>16350</v>
      </c>
      <c r="K298" s="51">
        <f t="shared" si="113"/>
        <v>14850</v>
      </c>
    </row>
    <row r="299" spans="1:11" ht="24">
      <c r="A299" s="46" t="s">
        <v>200</v>
      </c>
      <c r="B299" s="48" t="s">
        <v>105</v>
      </c>
      <c r="C299" s="48" t="s">
        <v>68</v>
      </c>
      <c r="D299" s="13" t="s">
        <v>90</v>
      </c>
      <c r="E299" s="13" t="s">
        <v>9</v>
      </c>
      <c r="F299" s="13" t="s">
        <v>70</v>
      </c>
      <c r="G299" s="13" t="s">
        <v>276</v>
      </c>
      <c r="H299" s="49"/>
      <c r="I299" s="51">
        <f t="shared" si="113"/>
        <v>20396.400000000001</v>
      </c>
      <c r="J299" s="51">
        <f t="shared" si="113"/>
        <v>16350</v>
      </c>
      <c r="K299" s="51">
        <f t="shared" si="113"/>
        <v>14850</v>
      </c>
    </row>
    <row r="300" spans="1:11" ht="38.25">
      <c r="A300" s="177" t="s">
        <v>131</v>
      </c>
      <c r="B300" s="48" t="s">
        <v>105</v>
      </c>
      <c r="C300" s="48" t="s">
        <v>68</v>
      </c>
      <c r="D300" s="13" t="s">
        <v>90</v>
      </c>
      <c r="E300" s="13" t="s">
        <v>9</v>
      </c>
      <c r="F300" s="13" t="s">
        <v>70</v>
      </c>
      <c r="G300" s="13" t="s">
        <v>276</v>
      </c>
      <c r="H300" s="49" t="s">
        <v>223</v>
      </c>
      <c r="I300" s="51">
        <f t="shared" si="113"/>
        <v>20396.400000000001</v>
      </c>
      <c r="J300" s="51">
        <f t="shared" si="113"/>
        <v>16350</v>
      </c>
      <c r="K300" s="51">
        <f t="shared" si="113"/>
        <v>14850</v>
      </c>
    </row>
    <row r="301" spans="1:11">
      <c r="A301" s="46" t="s">
        <v>172</v>
      </c>
      <c r="B301" s="48" t="s">
        <v>105</v>
      </c>
      <c r="C301" s="48" t="s">
        <v>68</v>
      </c>
      <c r="D301" s="13" t="s">
        <v>90</v>
      </c>
      <c r="E301" s="13" t="s">
        <v>9</v>
      </c>
      <c r="F301" s="13" t="s">
        <v>70</v>
      </c>
      <c r="G301" s="13" t="s">
        <v>276</v>
      </c>
      <c r="H301" s="49" t="s">
        <v>231</v>
      </c>
      <c r="I301" s="51">
        <f>'Приложение 3'!J395</f>
        <v>20396.400000000001</v>
      </c>
      <c r="J301" s="51">
        <f>'Приложение 3'!K395</f>
        <v>16350</v>
      </c>
      <c r="K301" s="51">
        <f>'Приложение 3'!L395</f>
        <v>14850</v>
      </c>
    </row>
    <row r="302" spans="1:11">
      <c r="A302" s="46" t="s">
        <v>201</v>
      </c>
      <c r="B302" s="48" t="s">
        <v>105</v>
      </c>
      <c r="C302" s="48" t="s">
        <v>68</v>
      </c>
      <c r="D302" s="13" t="s">
        <v>90</v>
      </c>
      <c r="E302" s="13" t="s">
        <v>10</v>
      </c>
      <c r="F302" s="13"/>
      <c r="G302" s="13"/>
      <c r="H302" s="49"/>
      <c r="I302" s="51">
        <f>I303</f>
        <v>9903.2000000000007</v>
      </c>
      <c r="J302" s="51">
        <f t="shared" ref="J302:K302" si="114">J303</f>
        <v>8902</v>
      </c>
      <c r="K302" s="51">
        <f t="shared" si="114"/>
        <v>7902</v>
      </c>
    </row>
    <row r="303" spans="1:11" ht="36">
      <c r="A303" s="117" t="s">
        <v>199</v>
      </c>
      <c r="B303" s="48" t="s">
        <v>105</v>
      </c>
      <c r="C303" s="48" t="s">
        <v>68</v>
      </c>
      <c r="D303" s="13" t="s">
        <v>90</v>
      </c>
      <c r="E303" s="13" t="s">
        <v>10</v>
      </c>
      <c r="F303" s="13" t="s">
        <v>70</v>
      </c>
      <c r="G303" s="13"/>
      <c r="H303" s="49"/>
      <c r="I303" s="51">
        <f>I304</f>
        <v>9903.2000000000007</v>
      </c>
      <c r="J303" s="51">
        <f t="shared" ref="J303:K303" si="115">J304</f>
        <v>8902</v>
      </c>
      <c r="K303" s="51">
        <f t="shared" si="115"/>
        <v>7902</v>
      </c>
    </row>
    <row r="304" spans="1:11">
      <c r="A304" s="46" t="s">
        <v>202</v>
      </c>
      <c r="B304" s="48" t="s">
        <v>105</v>
      </c>
      <c r="C304" s="48" t="s">
        <v>68</v>
      </c>
      <c r="D304" s="13" t="s">
        <v>90</v>
      </c>
      <c r="E304" s="13" t="s">
        <v>10</v>
      </c>
      <c r="F304" s="13" t="s">
        <v>70</v>
      </c>
      <c r="G304" s="13" t="s">
        <v>277</v>
      </c>
      <c r="H304" s="49"/>
      <c r="I304" s="51">
        <f t="shared" ref="I304" si="116">I305</f>
        <v>9903.2000000000007</v>
      </c>
      <c r="J304" s="51">
        <f>J305</f>
        <v>8902</v>
      </c>
      <c r="K304" s="51">
        <f>K305</f>
        <v>7902</v>
      </c>
    </row>
    <row r="305" spans="1:11" ht="38.25">
      <c r="A305" s="177" t="s">
        <v>131</v>
      </c>
      <c r="B305" s="48" t="s">
        <v>105</v>
      </c>
      <c r="C305" s="48" t="s">
        <v>68</v>
      </c>
      <c r="D305" s="13" t="s">
        <v>90</v>
      </c>
      <c r="E305" s="13" t="s">
        <v>10</v>
      </c>
      <c r="F305" s="13" t="s">
        <v>70</v>
      </c>
      <c r="G305" s="13" t="s">
        <v>277</v>
      </c>
      <c r="H305" s="49" t="s">
        <v>223</v>
      </c>
      <c r="I305" s="51">
        <f>I306</f>
        <v>9903.2000000000007</v>
      </c>
      <c r="J305" s="51">
        <f>J306</f>
        <v>8902</v>
      </c>
      <c r="K305" s="51">
        <f>K306</f>
        <v>7902</v>
      </c>
    </row>
    <row r="306" spans="1:11">
      <c r="A306" s="46" t="s">
        <v>172</v>
      </c>
      <c r="B306" s="48" t="s">
        <v>105</v>
      </c>
      <c r="C306" s="48" t="s">
        <v>68</v>
      </c>
      <c r="D306" s="13" t="s">
        <v>90</v>
      </c>
      <c r="E306" s="13" t="s">
        <v>10</v>
      </c>
      <c r="F306" s="13" t="s">
        <v>70</v>
      </c>
      <c r="G306" s="13" t="s">
        <v>277</v>
      </c>
      <c r="H306" s="49" t="s">
        <v>231</v>
      </c>
      <c r="I306" s="51">
        <f>'Приложение 3'!J400</f>
        <v>9903.2000000000007</v>
      </c>
      <c r="J306" s="51">
        <f>'Приложение 3'!K400</f>
        <v>8902</v>
      </c>
      <c r="K306" s="51">
        <f>'Приложение 3'!L400</f>
        <v>7902</v>
      </c>
    </row>
    <row r="307" spans="1:11" ht="24">
      <c r="A307" s="50" t="s">
        <v>203</v>
      </c>
      <c r="B307" s="48" t="s">
        <v>105</v>
      </c>
      <c r="C307" s="48" t="s">
        <v>75</v>
      </c>
      <c r="D307" s="13"/>
      <c r="E307" s="13"/>
      <c r="F307" s="13"/>
      <c r="G307" s="13"/>
      <c r="H307" s="49"/>
      <c r="I307" s="51">
        <f t="shared" ref="I307:K310" si="117">I308</f>
        <v>3970.5</v>
      </c>
      <c r="J307" s="51">
        <f t="shared" si="117"/>
        <v>3424.5</v>
      </c>
      <c r="K307" s="51">
        <f t="shared" si="117"/>
        <v>2696.5</v>
      </c>
    </row>
    <row r="308" spans="1:11" ht="36">
      <c r="A308" s="46" t="s">
        <v>142</v>
      </c>
      <c r="B308" s="48" t="s">
        <v>105</v>
      </c>
      <c r="C308" s="48" t="s">
        <v>75</v>
      </c>
      <c r="D308" s="13" t="s">
        <v>90</v>
      </c>
      <c r="E308" s="13" t="s">
        <v>243</v>
      </c>
      <c r="F308" s="13"/>
      <c r="G308" s="13"/>
      <c r="H308" s="49"/>
      <c r="I308" s="51">
        <f>I309</f>
        <v>3970.5</v>
      </c>
      <c r="J308" s="51">
        <f t="shared" si="117"/>
        <v>3424.5</v>
      </c>
      <c r="K308" s="51">
        <f t="shared" si="117"/>
        <v>2696.5</v>
      </c>
    </row>
    <row r="309" spans="1:11" ht="48">
      <c r="A309" s="46" t="s">
        <v>198</v>
      </c>
      <c r="B309" s="48" t="s">
        <v>105</v>
      </c>
      <c r="C309" s="48" t="s">
        <v>75</v>
      </c>
      <c r="D309" s="13" t="s">
        <v>90</v>
      </c>
      <c r="E309" s="13" t="s">
        <v>9</v>
      </c>
      <c r="F309" s="13"/>
      <c r="G309" s="13"/>
      <c r="H309" s="49"/>
      <c r="I309" s="51">
        <f t="shared" si="117"/>
        <v>3970.5</v>
      </c>
      <c r="J309" s="51">
        <f t="shared" si="117"/>
        <v>3424.5</v>
      </c>
      <c r="K309" s="51">
        <f t="shared" si="117"/>
        <v>2696.5</v>
      </c>
    </row>
    <row r="310" spans="1:11" ht="24">
      <c r="A310" s="46" t="s">
        <v>204</v>
      </c>
      <c r="B310" s="48" t="s">
        <v>105</v>
      </c>
      <c r="C310" s="48" t="s">
        <v>75</v>
      </c>
      <c r="D310" s="13" t="s">
        <v>90</v>
      </c>
      <c r="E310" s="13" t="s">
        <v>9</v>
      </c>
      <c r="F310" s="13" t="s">
        <v>70</v>
      </c>
      <c r="G310" s="13"/>
      <c r="H310" s="49"/>
      <c r="I310" s="51">
        <f t="shared" si="117"/>
        <v>3970.5</v>
      </c>
      <c r="J310" s="51">
        <f t="shared" si="117"/>
        <v>3424.5</v>
      </c>
      <c r="K310" s="51">
        <f t="shared" si="117"/>
        <v>2696.5</v>
      </c>
    </row>
    <row r="311" spans="1:11" ht="24">
      <c r="A311" s="50" t="s">
        <v>162</v>
      </c>
      <c r="B311" s="48" t="s">
        <v>105</v>
      </c>
      <c r="C311" s="48" t="s">
        <v>75</v>
      </c>
      <c r="D311" s="13" t="s">
        <v>90</v>
      </c>
      <c r="E311" s="13" t="s">
        <v>9</v>
      </c>
      <c r="F311" s="13" t="s">
        <v>70</v>
      </c>
      <c r="G311" s="13" t="s">
        <v>261</v>
      </c>
      <c r="H311" s="49"/>
      <c r="I311" s="51">
        <f>I312+I314</f>
        <v>3970.5</v>
      </c>
      <c r="J311" s="51">
        <f>J312+J314</f>
        <v>3424.5</v>
      </c>
      <c r="K311" s="51">
        <f>K312+K314</f>
        <v>2696.5</v>
      </c>
    </row>
    <row r="312" spans="1:11" ht="72">
      <c r="A312" s="50" t="s">
        <v>73</v>
      </c>
      <c r="B312" s="48" t="s">
        <v>105</v>
      </c>
      <c r="C312" s="48" t="s">
        <v>75</v>
      </c>
      <c r="D312" s="13" t="s">
        <v>90</v>
      </c>
      <c r="E312" s="13" t="s">
        <v>9</v>
      </c>
      <c r="F312" s="13" t="s">
        <v>70</v>
      </c>
      <c r="G312" s="13" t="s">
        <v>261</v>
      </c>
      <c r="H312" s="49" t="s">
        <v>210</v>
      </c>
      <c r="I312" s="51">
        <f>I313</f>
        <v>3926</v>
      </c>
      <c r="J312" s="51">
        <f>J313</f>
        <v>3380</v>
      </c>
      <c r="K312" s="51">
        <f>K313</f>
        <v>2652</v>
      </c>
    </row>
    <row r="313" spans="1:11" ht="24">
      <c r="A313" s="50" t="s">
        <v>163</v>
      </c>
      <c r="B313" s="48" t="s">
        <v>105</v>
      </c>
      <c r="C313" s="48" t="s">
        <v>75</v>
      </c>
      <c r="D313" s="13" t="s">
        <v>90</v>
      </c>
      <c r="E313" s="13" t="s">
        <v>9</v>
      </c>
      <c r="F313" s="13" t="s">
        <v>70</v>
      </c>
      <c r="G313" s="13" t="s">
        <v>261</v>
      </c>
      <c r="H313" s="49" t="s">
        <v>230</v>
      </c>
      <c r="I313" s="51">
        <f>'Приложение 3'!J407</f>
        <v>3926</v>
      </c>
      <c r="J313" s="51">
        <f>'Приложение 3'!K407</f>
        <v>3380</v>
      </c>
      <c r="K313" s="51">
        <f>'Приложение 3'!L407</f>
        <v>2652</v>
      </c>
    </row>
    <row r="314" spans="1:11" ht="36">
      <c r="A314" s="46" t="s">
        <v>79</v>
      </c>
      <c r="B314" s="48" t="s">
        <v>105</v>
      </c>
      <c r="C314" s="48" t="s">
        <v>75</v>
      </c>
      <c r="D314" s="13" t="s">
        <v>90</v>
      </c>
      <c r="E314" s="13" t="s">
        <v>9</v>
      </c>
      <c r="F314" s="13" t="s">
        <v>70</v>
      </c>
      <c r="G314" s="13" t="s">
        <v>261</v>
      </c>
      <c r="H314" s="49" t="s">
        <v>212</v>
      </c>
      <c r="I314" s="51">
        <f t="shared" ref="I314:K314" si="118">I315</f>
        <v>44.5</v>
      </c>
      <c r="J314" s="51">
        <f t="shared" si="118"/>
        <v>44.5</v>
      </c>
      <c r="K314" s="51">
        <f t="shared" si="118"/>
        <v>44.5</v>
      </c>
    </row>
    <row r="315" spans="1:11" ht="36">
      <c r="A315" s="46" t="s">
        <v>80</v>
      </c>
      <c r="B315" s="48" t="s">
        <v>105</v>
      </c>
      <c r="C315" s="48" t="s">
        <v>75</v>
      </c>
      <c r="D315" s="13" t="s">
        <v>90</v>
      </c>
      <c r="E315" s="13" t="s">
        <v>9</v>
      </c>
      <c r="F315" s="13" t="s">
        <v>70</v>
      </c>
      <c r="G315" s="13" t="s">
        <v>261</v>
      </c>
      <c r="H315" s="49" t="s">
        <v>213</v>
      </c>
      <c r="I315" s="51">
        <f>'Приложение 3'!J409</f>
        <v>44.5</v>
      </c>
      <c r="J315" s="51">
        <f>'Приложение 3'!K409</f>
        <v>44.5</v>
      </c>
      <c r="K315" s="51">
        <f>'Приложение 3'!L409</f>
        <v>44.5</v>
      </c>
    </row>
    <row r="316" spans="1:11">
      <c r="A316" s="46" t="s">
        <v>117</v>
      </c>
      <c r="B316" s="48" t="s">
        <v>17</v>
      </c>
      <c r="C316" s="48"/>
      <c r="D316" s="13"/>
      <c r="E316" s="13"/>
      <c r="F316" s="13"/>
      <c r="G316" s="13"/>
      <c r="H316" s="49"/>
      <c r="I316" s="51">
        <f>I317+I323+I358</f>
        <v>23073.5</v>
      </c>
      <c r="J316" s="51">
        <f>J317+J323+J358</f>
        <v>24823.200000000004</v>
      </c>
      <c r="K316" s="51">
        <f>K317+K323+K358</f>
        <v>24500.6</v>
      </c>
    </row>
    <row r="317" spans="1:11">
      <c r="A317" s="46" t="s">
        <v>118</v>
      </c>
      <c r="B317" s="48" t="s">
        <v>17</v>
      </c>
      <c r="C317" s="48" t="s">
        <v>68</v>
      </c>
      <c r="D317" s="13"/>
      <c r="E317" s="13"/>
      <c r="F317" s="13"/>
      <c r="G317" s="13"/>
      <c r="H317" s="49"/>
      <c r="I317" s="51">
        <f t="shared" ref="I317:K321" si="119">I318</f>
        <v>3863.2</v>
      </c>
      <c r="J317" s="51">
        <f t="shared" si="119"/>
        <v>3870.9</v>
      </c>
      <c r="K317" s="51">
        <f t="shared" si="119"/>
        <v>3909.4</v>
      </c>
    </row>
    <row r="318" spans="1:11" ht="48">
      <c r="A318" s="46" t="s">
        <v>314</v>
      </c>
      <c r="B318" s="48" t="s">
        <v>17</v>
      </c>
      <c r="C318" s="48" t="s">
        <v>68</v>
      </c>
      <c r="D318" s="13" t="s">
        <v>239</v>
      </c>
      <c r="E318" s="13" t="s">
        <v>243</v>
      </c>
      <c r="F318" s="13"/>
      <c r="G318" s="13"/>
      <c r="H318" s="49"/>
      <c r="I318" s="51">
        <f t="shared" si="119"/>
        <v>3863.2</v>
      </c>
      <c r="J318" s="51">
        <f t="shared" si="119"/>
        <v>3870.9</v>
      </c>
      <c r="K318" s="51">
        <f t="shared" si="119"/>
        <v>3909.4</v>
      </c>
    </row>
    <row r="319" spans="1:11" ht="45">
      <c r="A319" s="99" t="s">
        <v>315</v>
      </c>
      <c r="B319" s="48" t="s">
        <v>17</v>
      </c>
      <c r="C319" s="48" t="s">
        <v>68</v>
      </c>
      <c r="D319" s="13" t="s">
        <v>239</v>
      </c>
      <c r="E319" s="13" t="s">
        <v>8</v>
      </c>
      <c r="F319" s="13"/>
      <c r="G319" s="13"/>
      <c r="H319" s="49"/>
      <c r="I319" s="51">
        <f t="shared" si="119"/>
        <v>3863.2</v>
      </c>
      <c r="J319" s="51">
        <f t="shared" si="119"/>
        <v>3870.9</v>
      </c>
      <c r="K319" s="51">
        <f t="shared" si="119"/>
        <v>3909.4</v>
      </c>
    </row>
    <row r="320" spans="1:11" ht="24">
      <c r="A320" s="46" t="s">
        <v>119</v>
      </c>
      <c r="B320" s="48" t="s">
        <v>17</v>
      </c>
      <c r="C320" s="48" t="s">
        <v>68</v>
      </c>
      <c r="D320" s="13" t="s">
        <v>239</v>
      </c>
      <c r="E320" s="13" t="s">
        <v>8</v>
      </c>
      <c r="F320" s="13" t="s">
        <v>140</v>
      </c>
      <c r="G320" s="13" t="s">
        <v>252</v>
      </c>
      <c r="H320" s="49"/>
      <c r="I320" s="51">
        <f t="shared" si="119"/>
        <v>3863.2</v>
      </c>
      <c r="J320" s="51">
        <f t="shared" si="119"/>
        <v>3870.9</v>
      </c>
      <c r="K320" s="51">
        <f t="shared" si="119"/>
        <v>3909.4</v>
      </c>
    </row>
    <row r="321" spans="1:11" ht="24">
      <c r="A321" s="46" t="s">
        <v>103</v>
      </c>
      <c r="B321" s="48" t="s">
        <v>17</v>
      </c>
      <c r="C321" s="48" t="s">
        <v>68</v>
      </c>
      <c r="D321" s="13" t="s">
        <v>239</v>
      </c>
      <c r="E321" s="13" t="s">
        <v>8</v>
      </c>
      <c r="F321" s="13" t="s">
        <v>140</v>
      </c>
      <c r="G321" s="13" t="s">
        <v>252</v>
      </c>
      <c r="H321" s="49" t="s">
        <v>217</v>
      </c>
      <c r="I321" s="51">
        <f t="shared" si="119"/>
        <v>3863.2</v>
      </c>
      <c r="J321" s="51">
        <f t="shared" si="119"/>
        <v>3870.9</v>
      </c>
      <c r="K321" s="51">
        <f t="shared" si="119"/>
        <v>3909.4</v>
      </c>
    </row>
    <row r="322" spans="1:11" ht="24">
      <c r="A322" s="46" t="s">
        <v>120</v>
      </c>
      <c r="B322" s="48" t="s">
        <v>17</v>
      </c>
      <c r="C322" s="48" t="s">
        <v>68</v>
      </c>
      <c r="D322" s="13" t="s">
        <v>239</v>
      </c>
      <c r="E322" s="13" t="s">
        <v>8</v>
      </c>
      <c r="F322" s="13" t="s">
        <v>140</v>
      </c>
      <c r="G322" s="13" t="s">
        <v>252</v>
      </c>
      <c r="H322" s="49" t="s">
        <v>221</v>
      </c>
      <c r="I322" s="51">
        <f>'Приложение 3'!J163</f>
        <v>3863.2</v>
      </c>
      <c r="J322" s="51">
        <f>'Приложение 3'!K163</f>
        <v>3870.9</v>
      </c>
      <c r="K322" s="51">
        <f>'Приложение 3'!L163</f>
        <v>3909.4</v>
      </c>
    </row>
    <row r="323" spans="1:11">
      <c r="A323" s="121" t="s">
        <v>121</v>
      </c>
      <c r="B323" s="48" t="s">
        <v>17</v>
      </c>
      <c r="C323" s="48" t="s">
        <v>98</v>
      </c>
      <c r="D323" s="13"/>
      <c r="E323" s="13"/>
      <c r="F323" s="13"/>
      <c r="G323" s="13"/>
      <c r="H323" s="49"/>
      <c r="I323" s="51">
        <f>I324+I353+I347+I341+I335</f>
        <v>3090.1</v>
      </c>
      <c r="J323" s="51">
        <f>J324+J353+J347+J341+J335</f>
        <v>1790</v>
      </c>
      <c r="K323" s="51">
        <f>K324+K353+K347+K341+K335</f>
        <v>1230.5999999999999</v>
      </c>
    </row>
    <row r="324" spans="1:11" ht="36">
      <c r="A324" s="46" t="s">
        <v>544</v>
      </c>
      <c r="B324" s="48" t="s">
        <v>17</v>
      </c>
      <c r="C324" s="48" t="s">
        <v>98</v>
      </c>
      <c r="D324" s="13" t="s">
        <v>70</v>
      </c>
      <c r="E324" s="13" t="s">
        <v>243</v>
      </c>
      <c r="F324" s="13"/>
      <c r="G324" s="13"/>
      <c r="H324" s="49"/>
      <c r="I324" s="51">
        <f t="shared" ref="I324:K324" si="120">I325</f>
        <v>2401.5</v>
      </c>
      <c r="J324" s="51">
        <f t="shared" si="120"/>
        <v>962.4</v>
      </c>
      <c r="K324" s="51">
        <f t="shared" si="120"/>
        <v>562.4</v>
      </c>
    </row>
    <row r="325" spans="1:11" ht="24">
      <c r="A325" s="46" t="s">
        <v>175</v>
      </c>
      <c r="B325" s="48" t="s">
        <v>17</v>
      </c>
      <c r="C325" s="48" t="s">
        <v>98</v>
      </c>
      <c r="D325" s="13" t="s">
        <v>70</v>
      </c>
      <c r="E325" s="13" t="s">
        <v>243</v>
      </c>
      <c r="F325" s="13" t="s">
        <v>70</v>
      </c>
      <c r="G325" s="13"/>
      <c r="H325" s="49"/>
      <c r="I325" s="51">
        <f>I326+I329+I332</f>
        <v>2401.5</v>
      </c>
      <c r="J325" s="51">
        <f>J326+J329+J332</f>
        <v>962.4</v>
      </c>
      <c r="K325" s="51">
        <f>K326+K329+K332</f>
        <v>562.4</v>
      </c>
    </row>
    <row r="326" spans="1:11" ht="89.25">
      <c r="A326" s="31" t="s">
        <v>303</v>
      </c>
      <c r="B326" s="48" t="s">
        <v>17</v>
      </c>
      <c r="C326" s="48" t="s">
        <v>98</v>
      </c>
      <c r="D326" s="13" t="s">
        <v>70</v>
      </c>
      <c r="E326" s="13" t="s">
        <v>243</v>
      </c>
      <c r="F326" s="13" t="s">
        <v>70</v>
      </c>
      <c r="G326" s="32" t="s">
        <v>302</v>
      </c>
      <c r="H326" s="29"/>
      <c r="I326" s="51">
        <f>I327</f>
        <v>1212.4000000000001</v>
      </c>
      <c r="J326" s="51">
        <f t="shared" ref="J326:K326" si="121">J327</f>
        <v>962.4</v>
      </c>
      <c r="K326" s="51">
        <f t="shared" si="121"/>
        <v>562.4</v>
      </c>
    </row>
    <row r="327" spans="1:11" ht="38.25">
      <c r="A327" s="177" t="s">
        <v>131</v>
      </c>
      <c r="B327" s="48" t="s">
        <v>17</v>
      </c>
      <c r="C327" s="48" t="s">
        <v>98</v>
      </c>
      <c r="D327" s="13" t="s">
        <v>70</v>
      </c>
      <c r="E327" s="13" t="s">
        <v>243</v>
      </c>
      <c r="F327" s="13" t="s">
        <v>70</v>
      </c>
      <c r="G327" s="32" t="s">
        <v>302</v>
      </c>
      <c r="H327" s="29" t="s">
        <v>223</v>
      </c>
      <c r="I327" s="51">
        <f>I328</f>
        <v>1212.4000000000001</v>
      </c>
      <c r="J327" s="51">
        <f t="shared" ref="J327:K327" si="122">J328</f>
        <v>962.4</v>
      </c>
      <c r="K327" s="51">
        <f t="shared" si="122"/>
        <v>562.4</v>
      </c>
    </row>
    <row r="328" spans="1:11">
      <c r="A328" s="46" t="s">
        <v>172</v>
      </c>
      <c r="B328" s="48" t="s">
        <v>17</v>
      </c>
      <c r="C328" s="48" t="s">
        <v>98</v>
      </c>
      <c r="D328" s="13" t="s">
        <v>70</v>
      </c>
      <c r="E328" s="13" t="s">
        <v>243</v>
      </c>
      <c r="F328" s="13" t="s">
        <v>70</v>
      </c>
      <c r="G328" s="32" t="s">
        <v>302</v>
      </c>
      <c r="H328" s="29" t="s">
        <v>231</v>
      </c>
      <c r="I328" s="51">
        <f>'Приложение 3'!J416</f>
        <v>1212.4000000000001</v>
      </c>
      <c r="J328" s="51">
        <f>'Приложение 3'!K416</f>
        <v>962.4</v>
      </c>
      <c r="K328" s="51">
        <f>'Приложение 3'!L416</f>
        <v>562.4</v>
      </c>
    </row>
    <row r="329" spans="1:11" ht="102">
      <c r="A329" s="172" t="s">
        <v>423</v>
      </c>
      <c r="B329" s="27" t="s">
        <v>17</v>
      </c>
      <c r="C329" s="27" t="s">
        <v>98</v>
      </c>
      <c r="D329" s="32" t="s">
        <v>70</v>
      </c>
      <c r="E329" s="32" t="s">
        <v>243</v>
      </c>
      <c r="F329" s="32" t="s">
        <v>70</v>
      </c>
      <c r="G329" s="32" t="s">
        <v>422</v>
      </c>
      <c r="H329" s="29"/>
      <c r="I329" s="51">
        <f>I330</f>
        <v>742</v>
      </c>
      <c r="J329" s="51">
        <f t="shared" ref="J329:K333" si="123">J330</f>
        <v>0</v>
      </c>
      <c r="K329" s="51">
        <f t="shared" si="123"/>
        <v>0</v>
      </c>
    </row>
    <row r="330" spans="1:11" ht="38.25">
      <c r="A330" s="177" t="s">
        <v>131</v>
      </c>
      <c r="B330" s="27" t="s">
        <v>17</v>
      </c>
      <c r="C330" s="27" t="s">
        <v>98</v>
      </c>
      <c r="D330" s="32" t="s">
        <v>70</v>
      </c>
      <c r="E330" s="32" t="s">
        <v>243</v>
      </c>
      <c r="F330" s="32" t="s">
        <v>70</v>
      </c>
      <c r="G330" s="32" t="s">
        <v>422</v>
      </c>
      <c r="H330" s="29" t="s">
        <v>223</v>
      </c>
      <c r="I330" s="51">
        <f>I331</f>
        <v>742</v>
      </c>
      <c r="J330" s="51">
        <f t="shared" si="123"/>
        <v>0</v>
      </c>
      <c r="K330" s="51">
        <f t="shared" si="123"/>
        <v>0</v>
      </c>
    </row>
    <row r="331" spans="1:11">
      <c r="A331" s="172" t="s">
        <v>172</v>
      </c>
      <c r="B331" s="27" t="s">
        <v>17</v>
      </c>
      <c r="C331" s="27" t="s">
        <v>98</v>
      </c>
      <c r="D331" s="32" t="s">
        <v>70</v>
      </c>
      <c r="E331" s="32" t="s">
        <v>243</v>
      </c>
      <c r="F331" s="32" t="s">
        <v>70</v>
      </c>
      <c r="G331" s="32" t="s">
        <v>422</v>
      </c>
      <c r="H331" s="29" t="s">
        <v>231</v>
      </c>
      <c r="I331" s="51">
        <f>'Приложение 3'!J419</f>
        <v>742</v>
      </c>
      <c r="J331" s="51">
        <f>'Приложение 3'!K419</f>
        <v>0</v>
      </c>
      <c r="K331" s="51">
        <f>'Приложение 3'!L419</f>
        <v>0</v>
      </c>
    </row>
    <row r="332" spans="1:11" ht="63.75">
      <c r="A332" s="172" t="s">
        <v>424</v>
      </c>
      <c r="B332" s="27" t="s">
        <v>17</v>
      </c>
      <c r="C332" s="27" t="s">
        <v>98</v>
      </c>
      <c r="D332" s="32" t="s">
        <v>70</v>
      </c>
      <c r="E332" s="32" t="s">
        <v>243</v>
      </c>
      <c r="F332" s="32" t="s">
        <v>70</v>
      </c>
      <c r="G332" s="32" t="s">
        <v>425</v>
      </c>
      <c r="H332" s="29"/>
      <c r="I332" s="51">
        <f>I333</f>
        <v>447.1</v>
      </c>
      <c r="J332" s="51">
        <f t="shared" si="123"/>
        <v>0</v>
      </c>
      <c r="K332" s="51">
        <f t="shared" si="123"/>
        <v>0</v>
      </c>
    </row>
    <row r="333" spans="1:11" ht="38.25">
      <c r="A333" s="177" t="s">
        <v>131</v>
      </c>
      <c r="B333" s="27" t="s">
        <v>17</v>
      </c>
      <c r="C333" s="27" t="s">
        <v>98</v>
      </c>
      <c r="D333" s="32" t="s">
        <v>70</v>
      </c>
      <c r="E333" s="32" t="s">
        <v>243</v>
      </c>
      <c r="F333" s="32" t="s">
        <v>70</v>
      </c>
      <c r="G333" s="32" t="s">
        <v>425</v>
      </c>
      <c r="H333" s="29" t="s">
        <v>223</v>
      </c>
      <c r="I333" s="51">
        <f>I334</f>
        <v>447.1</v>
      </c>
      <c r="J333" s="51">
        <f t="shared" si="123"/>
        <v>0</v>
      </c>
      <c r="K333" s="51">
        <f t="shared" si="123"/>
        <v>0</v>
      </c>
    </row>
    <row r="334" spans="1:11">
      <c r="A334" s="172" t="s">
        <v>172</v>
      </c>
      <c r="B334" s="27" t="s">
        <v>17</v>
      </c>
      <c r="C334" s="27" t="s">
        <v>98</v>
      </c>
      <c r="D334" s="32" t="s">
        <v>70</v>
      </c>
      <c r="E334" s="32" t="s">
        <v>243</v>
      </c>
      <c r="F334" s="32" t="s">
        <v>70</v>
      </c>
      <c r="G334" s="32" t="s">
        <v>425</v>
      </c>
      <c r="H334" s="29" t="s">
        <v>231</v>
      </c>
      <c r="I334" s="51">
        <f>'Приложение 3'!J422</f>
        <v>447.1</v>
      </c>
      <c r="J334" s="51">
        <f>'Приложение 3'!K422</f>
        <v>0</v>
      </c>
      <c r="K334" s="51">
        <f>'Приложение 3'!L422</f>
        <v>0</v>
      </c>
    </row>
    <row r="335" spans="1:11" ht="36">
      <c r="A335" s="183" t="s">
        <v>548</v>
      </c>
      <c r="B335" s="41" t="s">
        <v>17</v>
      </c>
      <c r="C335" s="42" t="s">
        <v>98</v>
      </c>
      <c r="D335" s="32" t="s">
        <v>75</v>
      </c>
      <c r="E335" s="32" t="s">
        <v>243</v>
      </c>
      <c r="F335" s="32"/>
      <c r="G335" s="32"/>
      <c r="H335" s="29"/>
      <c r="I335" s="51">
        <f t="shared" ref="I335:I338" si="124">I336</f>
        <v>302.10000000000002</v>
      </c>
      <c r="J335" s="51">
        <f t="shared" ref="J335:J338" si="125">J336</f>
        <v>126</v>
      </c>
      <c r="K335" s="51">
        <f t="shared" ref="K335:K338" si="126">K336</f>
        <v>0</v>
      </c>
    </row>
    <row r="336" spans="1:11" ht="25.5">
      <c r="A336" s="181" t="s">
        <v>408</v>
      </c>
      <c r="B336" s="41" t="s">
        <v>17</v>
      </c>
      <c r="C336" s="42" t="s">
        <v>98</v>
      </c>
      <c r="D336" s="32" t="s">
        <v>75</v>
      </c>
      <c r="E336" s="32" t="s">
        <v>8</v>
      </c>
      <c r="F336" s="32"/>
      <c r="G336" s="32"/>
      <c r="H336" s="29"/>
      <c r="I336" s="51">
        <f t="shared" si="124"/>
        <v>302.10000000000002</v>
      </c>
      <c r="J336" s="51">
        <f t="shared" si="125"/>
        <v>126</v>
      </c>
      <c r="K336" s="51">
        <f t="shared" si="126"/>
        <v>0</v>
      </c>
    </row>
    <row r="337" spans="1:11" ht="51">
      <c r="A337" s="181" t="s">
        <v>409</v>
      </c>
      <c r="B337" s="41" t="s">
        <v>17</v>
      </c>
      <c r="C337" s="42" t="s">
        <v>98</v>
      </c>
      <c r="D337" s="32" t="s">
        <v>75</v>
      </c>
      <c r="E337" s="32" t="s">
        <v>8</v>
      </c>
      <c r="F337" s="32" t="s">
        <v>68</v>
      </c>
      <c r="G337" s="32"/>
      <c r="H337" s="29"/>
      <c r="I337" s="51">
        <f t="shared" si="124"/>
        <v>302.10000000000002</v>
      </c>
      <c r="J337" s="51">
        <f t="shared" si="125"/>
        <v>126</v>
      </c>
      <c r="K337" s="51">
        <f t="shared" si="126"/>
        <v>0</v>
      </c>
    </row>
    <row r="338" spans="1:11" ht="38.25">
      <c r="A338" s="182" t="s">
        <v>406</v>
      </c>
      <c r="B338" s="41" t="s">
        <v>17</v>
      </c>
      <c r="C338" s="42" t="s">
        <v>98</v>
      </c>
      <c r="D338" s="32" t="s">
        <v>75</v>
      </c>
      <c r="E338" s="32" t="s">
        <v>8</v>
      </c>
      <c r="F338" s="32" t="s">
        <v>68</v>
      </c>
      <c r="G338" s="32" t="s">
        <v>407</v>
      </c>
      <c r="H338" s="29"/>
      <c r="I338" s="51">
        <f t="shared" si="124"/>
        <v>302.10000000000002</v>
      </c>
      <c r="J338" s="51">
        <f t="shared" si="125"/>
        <v>126</v>
      </c>
      <c r="K338" s="51">
        <f t="shared" si="126"/>
        <v>0</v>
      </c>
    </row>
    <row r="339" spans="1:11" ht="25.5">
      <c r="A339" s="181" t="s">
        <v>103</v>
      </c>
      <c r="B339" s="41" t="s">
        <v>17</v>
      </c>
      <c r="C339" s="42" t="s">
        <v>98</v>
      </c>
      <c r="D339" s="32" t="s">
        <v>75</v>
      </c>
      <c r="E339" s="32" t="s">
        <v>8</v>
      </c>
      <c r="F339" s="32" t="s">
        <v>68</v>
      </c>
      <c r="G339" s="32" t="s">
        <v>407</v>
      </c>
      <c r="H339" s="29" t="s">
        <v>217</v>
      </c>
      <c r="I339" s="51">
        <f>I340</f>
        <v>302.10000000000002</v>
      </c>
      <c r="J339" s="51">
        <f t="shared" ref="J339:K339" si="127">J340</f>
        <v>126</v>
      </c>
      <c r="K339" s="51">
        <f t="shared" si="127"/>
        <v>0</v>
      </c>
    </row>
    <row r="340" spans="1:11" ht="38.25">
      <c r="A340" s="181" t="s">
        <v>122</v>
      </c>
      <c r="B340" s="41" t="s">
        <v>17</v>
      </c>
      <c r="C340" s="42" t="s">
        <v>98</v>
      </c>
      <c r="D340" s="32" t="s">
        <v>75</v>
      </c>
      <c r="E340" s="32" t="s">
        <v>8</v>
      </c>
      <c r="F340" s="32" t="s">
        <v>68</v>
      </c>
      <c r="G340" s="32" t="s">
        <v>407</v>
      </c>
      <c r="H340" s="29" t="s">
        <v>222</v>
      </c>
      <c r="I340" s="51">
        <f>'Приложение 3'!J170</f>
        <v>302.10000000000002</v>
      </c>
      <c r="J340" s="51">
        <f>'Приложение 3'!K170</f>
        <v>126</v>
      </c>
      <c r="K340" s="51">
        <f>'Приложение 3'!L170</f>
        <v>0</v>
      </c>
    </row>
    <row r="341" spans="1:11" ht="60">
      <c r="A341" s="117" t="s">
        <v>449</v>
      </c>
      <c r="B341" s="48" t="s">
        <v>17</v>
      </c>
      <c r="C341" s="48" t="s">
        <v>98</v>
      </c>
      <c r="D341" s="13" t="s">
        <v>107</v>
      </c>
      <c r="E341" s="13" t="s">
        <v>243</v>
      </c>
      <c r="F341" s="13"/>
      <c r="G341" s="13"/>
      <c r="H341" s="49"/>
      <c r="I341" s="51">
        <f t="shared" ref="I341:K341" si="128">I343</f>
        <v>350.7</v>
      </c>
      <c r="J341" s="51">
        <f t="shared" si="128"/>
        <v>665.8</v>
      </c>
      <c r="K341" s="51">
        <f t="shared" si="128"/>
        <v>663.2</v>
      </c>
    </row>
    <row r="342" spans="1:11" ht="24">
      <c r="A342" s="46" t="s">
        <v>516</v>
      </c>
      <c r="B342" s="48" t="s">
        <v>17</v>
      </c>
      <c r="C342" s="48" t="s">
        <v>98</v>
      </c>
      <c r="D342" s="13" t="s">
        <v>107</v>
      </c>
      <c r="E342" s="13" t="s">
        <v>16</v>
      </c>
      <c r="F342" s="13"/>
      <c r="G342" s="13"/>
      <c r="H342" s="49"/>
      <c r="I342" s="51">
        <f t="shared" ref="I342:K342" si="129">I344</f>
        <v>350.7</v>
      </c>
      <c r="J342" s="51">
        <f t="shared" si="129"/>
        <v>665.8</v>
      </c>
      <c r="K342" s="51">
        <f t="shared" si="129"/>
        <v>663.2</v>
      </c>
    </row>
    <row r="343" spans="1:11" ht="36">
      <c r="A343" s="46" t="s">
        <v>102</v>
      </c>
      <c r="B343" s="48" t="s">
        <v>17</v>
      </c>
      <c r="C343" s="48" t="s">
        <v>98</v>
      </c>
      <c r="D343" s="13" t="s">
        <v>107</v>
      </c>
      <c r="E343" s="13" t="s">
        <v>16</v>
      </c>
      <c r="F343" s="13" t="s">
        <v>68</v>
      </c>
      <c r="G343" s="13"/>
      <c r="H343" s="49"/>
      <c r="I343" s="51">
        <f t="shared" ref="I343:K343" si="130">I345</f>
        <v>350.7</v>
      </c>
      <c r="J343" s="51">
        <f t="shared" si="130"/>
        <v>665.8</v>
      </c>
      <c r="K343" s="51">
        <f t="shared" si="130"/>
        <v>663.2</v>
      </c>
    </row>
    <row r="344" spans="1:11" ht="204">
      <c r="A344" s="128" t="s">
        <v>374</v>
      </c>
      <c r="B344" s="48" t="s">
        <v>17</v>
      </c>
      <c r="C344" s="48" t="s">
        <v>98</v>
      </c>
      <c r="D344" s="13" t="s">
        <v>107</v>
      </c>
      <c r="E344" s="13" t="s">
        <v>16</v>
      </c>
      <c r="F344" s="13" t="s">
        <v>68</v>
      </c>
      <c r="G344" s="13" t="s">
        <v>246</v>
      </c>
      <c r="H344" s="49"/>
      <c r="I344" s="51">
        <f>I346</f>
        <v>350.7</v>
      </c>
      <c r="J344" s="51">
        <f>J346</f>
        <v>665.8</v>
      </c>
      <c r="K344" s="51">
        <f>K346</f>
        <v>663.2</v>
      </c>
    </row>
    <row r="345" spans="1:11" ht="24">
      <c r="A345" s="122" t="s">
        <v>103</v>
      </c>
      <c r="B345" s="48" t="s">
        <v>17</v>
      </c>
      <c r="C345" s="48" t="s">
        <v>98</v>
      </c>
      <c r="D345" s="13" t="s">
        <v>107</v>
      </c>
      <c r="E345" s="13" t="s">
        <v>16</v>
      </c>
      <c r="F345" s="13" t="s">
        <v>68</v>
      </c>
      <c r="G345" s="13" t="s">
        <v>246</v>
      </c>
      <c r="H345" s="49" t="s">
        <v>217</v>
      </c>
      <c r="I345" s="51">
        <f t="shared" ref="I345:K345" si="131">I346</f>
        <v>350.7</v>
      </c>
      <c r="J345" s="51">
        <f t="shared" si="131"/>
        <v>665.8</v>
      </c>
      <c r="K345" s="51">
        <f t="shared" si="131"/>
        <v>663.2</v>
      </c>
    </row>
    <row r="346" spans="1:11" ht="24">
      <c r="A346" s="381" t="s">
        <v>120</v>
      </c>
      <c r="B346" s="48" t="s">
        <v>17</v>
      </c>
      <c r="C346" s="48" t="s">
        <v>98</v>
      </c>
      <c r="D346" s="13" t="s">
        <v>107</v>
      </c>
      <c r="E346" s="13" t="s">
        <v>16</v>
      </c>
      <c r="F346" s="13" t="s">
        <v>68</v>
      </c>
      <c r="G346" s="13" t="s">
        <v>246</v>
      </c>
      <c r="H346" s="49" t="s">
        <v>221</v>
      </c>
      <c r="I346" s="51">
        <f>'Приложение 3'!J176</f>
        <v>350.7</v>
      </c>
      <c r="J346" s="51">
        <f>'Приложение 3'!K176</f>
        <v>665.8</v>
      </c>
      <c r="K346" s="51">
        <f>'Приложение 3'!L176</f>
        <v>663.2</v>
      </c>
    </row>
    <row r="347" spans="1:11" ht="51">
      <c r="A347" s="35" t="s">
        <v>114</v>
      </c>
      <c r="B347" s="41" t="s">
        <v>17</v>
      </c>
      <c r="C347" s="42" t="s">
        <v>98</v>
      </c>
      <c r="D347" s="32" t="s">
        <v>249</v>
      </c>
      <c r="E347" s="32" t="s">
        <v>243</v>
      </c>
      <c r="F347" s="32"/>
      <c r="G347" s="32"/>
      <c r="H347" s="29"/>
      <c r="I347" s="30">
        <f>I348</f>
        <v>30.8</v>
      </c>
      <c r="J347" s="30">
        <f t="shared" ref="J347:K351" si="132">J348</f>
        <v>30.8</v>
      </c>
      <c r="K347" s="30">
        <f t="shared" si="132"/>
        <v>0</v>
      </c>
    </row>
    <row r="348" spans="1:11" ht="38.25">
      <c r="A348" s="292" t="s">
        <v>312</v>
      </c>
      <c r="B348" s="41" t="s">
        <v>17</v>
      </c>
      <c r="C348" s="42" t="s">
        <v>98</v>
      </c>
      <c r="D348" s="32" t="s">
        <v>249</v>
      </c>
      <c r="E348" s="32" t="s">
        <v>8</v>
      </c>
      <c r="F348" s="32"/>
      <c r="G348" s="32"/>
      <c r="H348" s="29"/>
      <c r="I348" s="30">
        <f>I349</f>
        <v>30.8</v>
      </c>
      <c r="J348" s="30">
        <f t="shared" si="132"/>
        <v>30.8</v>
      </c>
      <c r="K348" s="30">
        <f t="shared" si="132"/>
        <v>0</v>
      </c>
    </row>
    <row r="349" spans="1:11" ht="38.25">
      <c r="A349" s="292" t="s">
        <v>313</v>
      </c>
      <c r="B349" s="41" t="s">
        <v>17</v>
      </c>
      <c r="C349" s="42" t="s">
        <v>98</v>
      </c>
      <c r="D349" s="32" t="s">
        <v>249</v>
      </c>
      <c r="E349" s="32" t="s">
        <v>8</v>
      </c>
      <c r="F349" s="32" t="s">
        <v>68</v>
      </c>
      <c r="G349" s="32"/>
      <c r="H349" s="29"/>
      <c r="I349" s="30">
        <f>I350</f>
        <v>30.8</v>
      </c>
      <c r="J349" s="30">
        <f t="shared" si="132"/>
        <v>30.8</v>
      </c>
      <c r="K349" s="30">
        <f t="shared" si="132"/>
        <v>0</v>
      </c>
    </row>
    <row r="350" spans="1:11" ht="25.5">
      <c r="A350" s="39" t="s">
        <v>311</v>
      </c>
      <c r="B350" s="41" t="s">
        <v>17</v>
      </c>
      <c r="C350" s="42" t="s">
        <v>98</v>
      </c>
      <c r="D350" s="32" t="s">
        <v>249</v>
      </c>
      <c r="E350" s="32" t="s">
        <v>8</v>
      </c>
      <c r="F350" s="32" t="s">
        <v>68</v>
      </c>
      <c r="G350" s="32" t="s">
        <v>310</v>
      </c>
      <c r="H350" s="29"/>
      <c r="I350" s="30">
        <f>I351</f>
        <v>30.8</v>
      </c>
      <c r="J350" s="30">
        <f t="shared" si="132"/>
        <v>30.8</v>
      </c>
      <c r="K350" s="30">
        <f t="shared" si="132"/>
        <v>0</v>
      </c>
    </row>
    <row r="351" spans="1:11" ht="25.5">
      <c r="A351" s="382" t="s">
        <v>103</v>
      </c>
      <c r="B351" s="41" t="s">
        <v>17</v>
      </c>
      <c r="C351" s="42" t="s">
        <v>98</v>
      </c>
      <c r="D351" s="32" t="s">
        <v>249</v>
      </c>
      <c r="E351" s="32" t="s">
        <v>8</v>
      </c>
      <c r="F351" s="32" t="s">
        <v>68</v>
      </c>
      <c r="G351" s="32" t="s">
        <v>310</v>
      </c>
      <c r="H351" s="29" t="s">
        <v>217</v>
      </c>
      <c r="I351" s="30">
        <f>I352</f>
        <v>30.8</v>
      </c>
      <c r="J351" s="30">
        <f t="shared" si="132"/>
        <v>30.8</v>
      </c>
      <c r="K351" s="30">
        <f t="shared" si="132"/>
        <v>0</v>
      </c>
    </row>
    <row r="352" spans="1:11" ht="24">
      <c r="A352" s="121" t="s">
        <v>122</v>
      </c>
      <c r="B352" s="41" t="s">
        <v>17</v>
      </c>
      <c r="C352" s="42" t="s">
        <v>98</v>
      </c>
      <c r="D352" s="32" t="s">
        <v>249</v>
      </c>
      <c r="E352" s="32" t="s">
        <v>8</v>
      </c>
      <c r="F352" s="32" t="s">
        <v>68</v>
      </c>
      <c r="G352" s="32" t="s">
        <v>310</v>
      </c>
      <c r="H352" s="29" t="s">
        <v>222</v>
      </c>
      <c r="I352" s="51">
        <f>'Приложение 3'!J182</f>
        <v>30.8</v>
      </c>
      <c r="J352" s="51">
        <f>'Приложение 3'!K182</f>
        <v>30.8</v>
      </c>
      <c r="K352" s="51">
        <f>'Приложение 3'!L182</f>
        <v>0</v>
      </c>
    </row>
    <row r="353" spans="1:11" ht="48">
      <c r="A353" s="46" t="s">
        <v>314</v>
      </c>
      <c r="B353" s="48" t="s">
        <v>17</v>
      </c>
      <c r="C353" s="48" t="s">
        <v>98</v>
      </c>
      <c r="D353" s="13" t="s">
        <v>239</v>
      </c>
      <c r="E353" s="13" t="s">
        <v>243</v>
      </c>
      <c r="F353" s="13"/>
      <c r="G353" s="13"/>
      <c r="H353" s="49"/>
      <c r="I353" s="51">
        <f>I354</f>
        <v>5</v>
      </c>
      <c r="J353" s="51">
        <f t="shared" ref="J353:K356" si="133">J354</f>
        <v>5</v>
      </c>
      <c r="K353" s="51">
        <f t="shared" si="133"/>
        <v>5</v>
      </c>
    </row>
    <row r="354" spans="1:11" ht="45">
      <c r="A354" s="99" t="s">
        <v>315</v>
      </c>
      <c r="B354" s="48" t="s">
        <v>17</v>
      </c>
      <c r="C354" s="48" t="s">
        <v>98</v>
      </c>
      <c r="D354" s="13" t="s">
        <v>239</v>
      </c>
      <c r="E354" s="13" t="s">
        <v>8</v>
      </c>
      <c r="F354" s="13"/>
      <c r="G354" s="13"/>
      <c r="H354" s="49"/>
      <c r="I354" s="51">
        <f>I355</f>
        <v>5</v>
      </c>
      <c r="J354" s="51">
        <f t="shared" si="133"/>
        <v>5</v>
      </c>
      <c r="K354" s="51">
        <f t="shared" si="133"/>
        <v>5</v>
      </c>
    </row>
    <row r="355" spans="1:11" ht="24">
      <c r="A355" s="121" t="s">
        <v>205</v>
      </c>
      <c r="B355" s="48" t="s">
        <v>17</v>
      </c>
      <c r="C355" s="48" t="s">
        <v>98</v>
      </c>
      <c r="D355" s="13" t="s">
        <v>239</v>
      </c>
      <c r="E355" s="13" t="s">
        <v>8</v>
      </c>
      <c r="F355" s="13" t="s">
        <v>140</v>
      </c>
      <c r="G355" s="13" t="s">
        <v>279</v>
      </c>
      <c r="H355" s="49"/>
      <c r="I355" s="51">
        <f>I356</f>
        <v>5</v>
      </c>
      <c r="J355" s="51">
        <f t="shared" si="133"/>
        <v>5</v>
      </c>
      <c r="K355" s="51">
        <f t="shared" si="133"/>
        <v>5</v>
      </c>
    </row>
    <row r="356" spans="1:11" ht="24">
      <c r="A356" s="55" t="s">
        <v>103</v>
      </c>
      <c r="B356" s="48" t="s">
        <v>17</v>
      </c>
      <c r="C356" s="48" t="s">
        <v>98</v>
      </c>
      <c r="D356" s="13" t="s">
        <v>239</v>
      </c>
      <c r="E356" s="13" t="s">
        <v>8</v>
      </c>
      <c r="F356" s="13" t="s">
        <v>140</v>
      </c>
      <c r="G356" s="13" t="s">
        <v>279</v>
      </c>
      <c r="H356" s="49" t="s">
        <v>217</v>
      </c>
      <c r="I356" s="51">
        <f>I357</f>
        <v>5</v>
      </c>
      <c r="J356" s="51">
        <f t="shared" si="133"/>
        <v>5</v>
      </c>
      <c r="K356" s="51">
        <f t="shared" si="133"/>
        <v>5</v>
      </c>
    </row>
    <row r="357" spans="1:11">
      <c r="A357" s="121" t="s">
        <v>104</v>
      </c>
      <c r="B357" s="48" t="s">
        <v>17</v>
      </c>
      <c r="C357" s="48" t="s">
        <v>98</v>
      </c>
      <c r="D357" s="13" t="s">
        <v>239</v>
      </c>
      <c r="E357" s="13" t="s">
        <v>8</v>
      </c>
      <c r="F357" s="13" t="s">
        <v>140</v>
      </c>
      <c r="G357" s="13" t="s">
        <v>279</v>
      </c>
      <c r="H357" s="49" t="s">
        <v>218</v>
      </c>
      <c r="I357" s="51">
        <f>'Приложение 3'!J427</f>
        <v>5</v>
      </c>
      <c r="J357" s="51">
        <f>'Приложение 3'!K427</f>
        <v>5</v>
      </c>
      <c r="K357" s="51">
        <f>'Приложение 3'!L427</f>
        <v>5</v>
      </c>
    </row>
    <row r="358" spans="1:11">
      <c r="A358" s="46" t="s">
        <v>123</v>
      </c>
      <c r="B358" s="48" t="s">
        <v>17</v>
      </c>
      <c r="C358" s="48" t="s">
        <v>75</v>
      </c>
      <c r="D358" s="13"/>
      <c r="E358" s="13"/>
      <c r="F358" s="13"/>
      <c r="G358" s="13"/>
      <c r="H358" s="49"/>
      <c r="I358" s="51">
        <f>I359+I369</f>
        <v>16120.2</v>
      </c>
      <c r="J358" s="51">
        <f t="shared" ref="J358:K358" si="134">J359+J369</f>
        <v>19162.300000000003</v>
      </c>
      <c r="K358" s="51">
        <f t="shared" si="134"/>
        <v>19360.599999999999</v>
      </c>
    </row>
    <row r="359" spans="1:11" ht="36">
      <c r="A359" s="46" t="s">
        <v>545</v>
      </c>
      <c r="B359" s="48" t="s">
        <v>17</v>
      </c>
      <c r="C359" s="48" t="s">
        <v>75</v>
      </c>
      <c r="D359" s="13" t="s">
        <v>70</v>
      </c>
      <c r="E359" s="13" t="s">
        <v>243</v>
      </c>
      <c r="F359" s="13"/>
      <c r="G359" s="13"/>
      <c r="H359" s="49"/>
      <c r="I359" s="51">
        <f>I364+I360</f>
        <v>8048.5999999999995</v>
      </c>
      <c r="J359" s="51">
        <f t="shared" ref="J359:K359" si="135">J364+J360</f>
        <v>8400.2000000000007</v>
      </c>
      <c r="K359" s="51">
        <f t="shared" si="135"/>
        <v>8598.5</v>
      </c>
    </row>
    <row r="360" spans="1:11" ht="27">
      <c r="A360" s="171" t="s">
        <v>175</v>
      </c>
      <c r="B360" s="27" t="s">
        <v>17</v>
      </c>
      <c r="C360" s="27" t="s">
        <v>75</v>
      </c>
      <c r="D360" s="372" t="s">
        <v>70</v>
      </c>
      <c r="E360" s="372" t="s">
        <v>243</v>
      </c>
      <c r="F360" s="372" t="s">
        <v>70</v>
      </c>
      <c r="G360" s="372"/>
      <c r="H360" s="29"/>
      <c r="I360" s="51">
        <f>I361</f>
        <v>4710.3999999999996</v>
      </c>
      <c r="J360" s="51">
        <f t="shared" ref="J360:K362" si="136">J361</f>
        <v>4898.5</v>
      </c>
      <c r="K360" s="51">
        <f t="shared" si="136"/>
        <v>5096.3999999999996</v>
      </c>
    </row>
    <row r="361" spans="1:11" ht="102">
      <c r="A361" s="182" t="s">
        <v>44</v>
      </c>
      <c r="B361" s="27" t="s">
        <v>17</v>
      </c>
      <c r="C361" s="27" t="s">
        <v>75</v>
      </c>
      <c r="D361" s="372" t="s">
        <v>70</v>
      </c>
      <c r="E361" s="372" t="s">
        <v>243</v>
      </c>
      <c r="F361" s="372" t="s">
        <v>70</v>
      </c>
      <c r="G361" s="372" t="s">
        <v>278</v>
      </c>
      <c r="H361" s="29"/>
      <c r="I361" s="51">
        <f>I362</f>
        <v>4710.3999999999996</v>
      </c>
      <c r="J361" s="51">
        <f t="shared" si="136"/>
        <v>4898.5</v>
      </c>
      <c r="K361" s="51">
        <f t="shared" si="136"/>
        <v>5096.3999999999996</v>
      </c>
    </row>
    <row r="362" spans="1:11" ht="38.25">
      <c r="A362" s="177" t="s">
        <v>131</v>
      </c>
      <c r="B362" s="27" t="s">
        <v>17</v>
      </c>
      <c r="C362" s="27" t="s">
        <v>75</v>
      </c>
      <c r="D362" s="372" t="s">
        <v>70</v>
      </c>
      <c r="E362" s="372" t="s">
        <v>243</v>
      </c>
      <c r="F362" s="372" t="s">
        <v>70</v>
      </c>
      <c r="G362" s="372" t="s">
        <v>278</v>
      </c>
      <c r="H362" s="29" t="s">
        <v>223</v>
      </c>
      <c r="I362" s="51">
        <f>I363</f>
        <v>4710.3999999999996</v>
      </c>
      <c r="J362" s="51">
        <f t="shared" si="136"/>
        <v>4898.5</v>
      </c>
      <c r="K362" s="51">
        <f t="shared" si="136"/>
        <v>5096.3999999999996</v>
      </c>
    </row>
    <row r="363" spans="1:11">
      <c r="A363" s="172" t="s">
        <v>172</v>
      </c>
      <c r="B363" s="27" t="s">
        <v>17</v>
      </c>
      <c r="C363" s="27" t="s">
        <v>75</v>
      </c>
      <c r="D363" s="372" t="s">
        <v>70</v>
      </c>
      <c r="E363" s="372" t="s">
        <v>243</v>
      </c>
      <c r="F363" s="372" t="s">
        <v>70</v>
      </c>
      <c r="G363" s="372" t="s">
        <v>278</v>
      </c>
      <c r="H363" s="29" t="s">
        <v>231</v>
      </c>
      <c r="I363" s="51">
        <f>'Приложение 3'!J432</f>
        <v>4710.3999999999996</v>
      </c>
      <c r="J363" s="51">
        <f>'Приложение 3'!K432</f>
        <v>4898.5</v>
      </c>
      <c r="K363" s="51">
        <f>'Приложение 3'!L432</f>
        <v>5096.3999999999996</v>
      </c>
    </row>
    <row r="364" spans="1:11" ht="48">
      <c r="A364" s="50" t="s">
        <v>124</v>
      </c>
      <c r="B364" s="48" t="s">
        <v>17</v>
      </c>
      <c r="C364" s="48" t="s">
        <v>75</v>
      </c>
      <c r="D364" s="13" t="s">
        <v>70</v>
      </c>
      <c r="E364" s="13" t="s">
        <v>243</v>
      </c>
      <c r="F364" s="13" t="s">
        <v>105</v>
      </c>
      <c r="G364" s="13"/>
      <c r="H364" s="49"/>
      <c r="I364" s="51">
        <f t="shared" ref="I364:K365" si="137">I365</f>
        <v>3338.2</v>
      </c>
      <c r="J364" s="51">
        <f t="shared" si="137"/>
        <v>3501.7</v>
      </c>
      <c r="K364" s="51">
        <f t="shared" si="137"/>
        <v>3502.1</v>
      </c>
    </row>
    <row r="365" spans="1:11" ht="240">
      <c r="A365" s="122" t="s">
        <v>125</v>
      </c>
      <c r="B365" s="48" t="s">
        <v>17</v>
      </c>
      <c r="C365" s="48" t="s">
        <v>75</v>
      </c>
      <c r="D365" s="13" t="s">
        <v>70</v>
      </c>
      <c r="E365" s="13" t="s">
        <v>243</v>
      </c>
      <c r="F365" s="13" t="s">
        <v>105</v>
      </c>
      <c r="G365" s="13" t="s">
        <v>253</v>
      </c>
      <c r="H365" s="49"/>
      <c r="I365" s="51">
        <f t="shared" si="137"/>
        <v>3338.2</v>
      </c>
      <c r="J365" s="51">
        <f t="shared" si="137"/>
        <v>3501.7</v>
      </c>
      <c r="K365" s="51">
        <f t="shared" si="137"/>
        <v>3502.1</v>
      </c>
    </row>
    <row r="366" spans="1:11" ht="24">
      <c r="A366" s="46" t="s">
        <v>103</v>
      </c>
      <c r="B366" s="48" t="s">
        <v>17</v>
      </c>
      <c r="C366" s="48" t="s">
        <v>75</v>
      </c>
      <c r="D366" s="13" t="s">
        <v>70</v>
      </c>
      <c r="E366" s="13" t="s">
        <v>243</v>
      </c>
      <c r="F366" s="13" t="s">
        <v>105</v>
      </c>
      <c r="G366" s="13" t="s">
        <v>253</v>
      </c>
      <c r="H366" s="49" t="s">
        <v>217</v>
      </c>
      <c r="I366" s="51">
        <f t="shared" ref="I366:K366" si="138">I367+I368</f>
        <v>3338.2</v>
      </c>
      <c r="J366" s="51">
        <f t="shared" si="138"/>
        <v>3501.7</v>
      </c>
      <c r="K366" s="51">
        <f t="shared" si="138"/>
        <v>3502.1</v>
      </c>
    </row>
    <row r="367" spans="1:11" ht="24">
      <c r="A367" s="55" t="s">
        <v>120</v>
      </c>
      <c r="B367" s="48" t="s">
        <v>17</v>
      </c>
      <c r="C367" s="48" t="s">
        <v>75</v>
      </c>
      <c r="D367" s="13" t="s">
        <v>70</v>
      </c>
      <c r="E367" s="13" t="s">
        <v>243</v>
      </c>
      <c r="F367" s="13" t="s">
        <v>105</v>
      </c>
      <c r="G367" s="13" t="s">
        <v>253</v>
      </c>
      <c r="H367" s="49" t="s">
        <v>221</v>
      </c>
      <c r="I367" s="51">
        <f>'Приложение 3'!J188</f>
        <v>2336.6999999999998</v>
      </c>
      <c r="J367" s="51">
        <f>'Приложение 3'!K188</f>
        <v>2451.1999999999998</v>
      </c>
      <c r="K367" s="51">
        <f>'Приложение 3'!L188</f>
        <v>2451.5</v>
      </c>
    </row>
    <row r="368" spans="1:11" ht="24">
      <c r="A368" s="55" t="s">
        <v>122</v>
      </c>
      <c r="B368" s="48" t="s">
        <v>17</v>
      </c>
      <c r="C368" s="48" t="s">
        <v>75</v>
      </c>
      <c r="D368" s="13" t="s">
        <v>70</v>
      </c>
      <c r="E368" s="13" t="s">
        <v>243</v>
      </c>
      <c r="F368" s="13" t="s">
        <v>105</v>
      </c>
      <c r="G368" s="13" t="s">
        <v>253</v>
      </c>
      <c r="H368" s="49" t="s">
        <v>222</v>
      </c>
      <c r="I368" s="51">
        <f>'Приложение 3'!J189</f>
        <v>1001.5</v>
      </c>
      <c r="J368" s="51">
        <f>'Приложение 3'!K189</f>
        <v>1050.5</v>
      </c>
      <c r="K368" s="51">
        <f>'Приложение 3'!L189</f>
        <v>1050.5999999999999</v>
      </c>
    </row>
    <row r="369" spans="1:11" ht="36">
      <c r="A369" s="52" t="s">
        <v>548</v>
      </c>
      <c r="B369" s="48" t="s">
        <v>17</v>
      </c>
      <c r="C369" s="48" t="s">
        <v>75</v>
      </c>
      <c r="D369" s="13" t="s">
        <v>75</v>
      </c>
      <c r="E369" s="13" t="s">
        <v>243</v>
      </c>
      <c r="F369" s="13"/>
      <c r="G369" s="13"/>
      <c r="H369" s="49"/>
      <c r="I369" s="51">
        <f>I370</f>
        <v>8071.6</v>
      </c>
      <c r="J369" s="51">
        <f t="shared" ref="J369:K369" si="139">J370</f>
        <v>10762.1</v>
      </c>
      <c r="K369" s="51">
        <f t="shared" si="139"/>
        <v>10762.1</v>
      </c>
    </row>
    <row r="370" spans="1:11" ht="48">
      <c r="A370" s="121" t="s">
        <v>551</v>
      </c>
      <c r="B370" s="48" t="s">
        <v>17</v>
      </c>
      <c r="C370" s="48" t="s">
        <v>75</v>
      </c>
      <c r="D370" s="13" t="s">
        <v>75</v>
      </c>
      <c r="E370" s="13" t="s">
        <v>9</v>
      </c>
      <c r="F370" s="13"/>
      <c r="G370" s="13"/>
      <c r="H370" s="49"/>
      <c r="I370" s="51">
        <f>I371</f>
        <v>8071.6</v>
      </c>
      <c r="J370" s="51">
        <f t="shared" ref="J370:K371" si="140">J371</f>
        <v>10762.1</v>
      </c>
      <c r="K370" s="51">
        <f t="shared" si="140"/>
        <v>10762.1</v>
      </c>
    </row>
    <row r="371" spans="1:11" ht="36">
      <c r="A371" s="121" t="s">
        <v>398</v>
      </c>
      <c r="B371" s="48" t="s">
        <v>17</v>
      </c>
      <c r="C371" s="48" t="s">
        <v>75</v>
      </c>
      <c r="D371" s="13" t="s">
        <v>75</v>
      </c>
      <c r="E371" s="13" t="s">
        <v>9</v>
      </c>
      <c r="F371" s="13" t="s">
        <v>90</v>
      </c>
      <c r="G371" s="13"/>
      <c r="H371" s="49"/>
      <c r="I371" s="51">
        <f>I372</f>
        <v>8071.6</v>
      </c>
      <c r="J371" s="51">
        <f t="shared" si="140"/>
        <v>10762.1</v>
      </c>
      <c r="K371" s="51">
        <f t="shared" si="140"/>
        <v>10762.1</v>
      </c>
    </row>
    <row r="372" spans="1:11" ht="84">
      <c r="A372" s="122" t="s">
        <v>126</v>
      </c>
      <c r="B372" s="48" t="s">
        <v>17</v>
      </c>
      <c r="C372" s="48" t="s">
        <v>75</v>
      </c>
      <c r="D372" s="14" t="s">
        <v>75</v>
      </c>
      <c r="E372" s="13" t="s">
        <v>9</v>
      </c>
      <c r="F372" s="13" t="s">
        <v>90</v>
      </c>
      <c r="G372" s="13" t="s">
        <v>443</v>
      </c>
      <c r="H372" s="49"/>
      <c r="I372" s="51">
        <f t="shared" ref="I372:K373" si="141">I373</f>
        <v>8071.6</v>
      </c>
      <c r="J372" s="51">
        <f t="shared" si="141"/>
        <v>10762.1</v>
      </c>
      <c r="K372" s="51">
        <f t="shared" si="141"/>
        <v>10762.1</v>
      </c>
    </row>
    <row r="373" spans="1:11" ht="36">
      <c r="A373" s="46" t="s">
        <v>108</v>
      </c>
      <c r="B373" s="48" t="s">
        <v>17</v>
      </c>
      <c r="C373" s="48" t="s">
        <v>75</v>
      </c>
      <c r="D373" s="14" t="s">
        <v>75</v>
      </c>
      <c r="E373" s="13" t="s">
        <v>9</v>
      </c>
      <c r="F373" s="13" t="s">
        <v>90</v>
      </c>
      <c r="G373" s="13" t="s">
        <v>443</v>
      </c>
      <c r="H373" s="49" t="s">
        <v>219</v>
      </c>
      <c r="I373" s="51">
        <f t="shared" si="141"/>
        <v>8071.6</v>
      </c>
      <c r="J373" s="51">
        <f t="shared" si="141"/>
        <v>10762.1</v>
      </c>
      <c r="K373" s="51">
        <f t="shared" si="141"/>
        <v>10762.1</v>
      </c>
    </row>
    <row r="374" spans="1:11">
      <c r="A374" s="46" t="s">
        <v>109</v>
      </c>
      <c r="B374" s="48" t="s">
        <v>17</v>
      </c>
      <c r="C374" s="48" t="s">
        <v>75</v>
      </c>
      <c r="D374" s="14" t="s">
        <v>75</v>
      </c>
      <c r="E374" s="13" t="s">
        <v>9</v>
      </c>
      <c r="F374" s="13" t="s">
        <v>90</v>
      </c>
      <c r="G374" s="13" t="s">
        <v>443</v>
      </c>
      <c r="H374" s="49" t="s">
        <v>220</v>
      </c>
      <c r="I374" s="51">
        <f>'Приложение 3'!J195</f>
        <v>8071.6</v>
      </c>
      <c r="J374" s="51">
        <f>'Приложение 3'!K195</f>
        <v>10762.1</v>
      </c>
      <c r="K374" s="51">
        <f>'Приложение 3'!L195</f>
        <v>10762.1</v>
      </c>
    </row>
    <row r="375" spans="1:11">
      <c r="A375" s="46" t="s">
        <v>206</v>
      </c>
      <c r="B375" s="48" t="s">
        <v>18</v>
      </c>
      <c r="C375" s="48"/>
      <c r="D375" s="13"/>
      <c r="E375" s="13"/>
      <c r="F375" s="13"/>
      <c r="G375" s="13"/>
      <c r="H375" s="49"/>
      <c r="I375" s="51">
        <f t="shared" ref="I375:K378" si="142">I376</f>
        <v>183.3</v>
      </c>
      <c r="J375" s="51">
        <f t="shared" si="142"/>
        <v>190.5</v>
      </c>
      <c r="K375" s="51">
        <f t="shared" si="142"/>
        <v>153.5</v>
      </c>
    </row>
    <row r="376" spans="1:11">
      <c r="A376" s="46" t="s">
        <v>207</v>
      </c>
      <c r="B376" s="48" t="s">
        <v>18</v>
      </c>
      <c r="C376" s="48" t="s">
        <v>68</v>
      </c>
      <c r="D376" s="13"/>
      <c r="E376" s="13"/>
      <c r="F376" s="13"/>
      <c r="G376" s="13"/>
      <c r="H376" s="49"/>
      <c r="I376" s="51">
        <f t="shared" si="142"/>
        <v>183.3</v>
      </c>
      <c r="J376" s="51">
        <f t="shared" si="142"/>
        <v>190.5</v>
      </c>
      <c r="K376" s="51">
        <f t="shared" si="142"/>
        <v>153.5</v>
      </c>
    </row>
    <row r="377" spans="1:11" ht="46.5" customHeight="1">
      <c r="A377" s="46" t="s">
        <v>399</v>
      </c>
      <c r="B377" s="48" t="s">
        <v>18</v>
      </c>
      <c r="C377" s="48" t="s">
        <v>68</v>
      </c>
      <c r="D377" s="13" t="s">
        <v>135</v>
      </c>
      <c r="E377" s="13" t="s">
        <v>243</v>
      </c>
      <c r="F377" s="13"/>
      <c r="G377" s="13"/>
      <c r="H377" s="49"/>
      <c r="I377" s="51">
        <f t="shared" si="142"/>
        <v>183.3</v>
      </c>
      <c r="J377" s="51">
        <f t="shared" si="142"/>
        <v>190.5</v>
      </c>
      <c r="K377" s="51">
        <f t="shared" si="142"/>
        <v>153.5</v>
      </c>
    </row>
    <row r="378" spans="1:11" ht="48">
      <c r="A378" s="46" t="s">
        <v>208</v>
      </c>
      <c r="B378" s="48" t="s">
        <v>18</v>
      </c>
      <c r="C378" s="48" t="s">
        <v>68</v>
      </c>
      <c r="D378" s="13" t="s">
        <v>135</v>
      </c>
      <c r="E378" s="13" t="s">
        <v>243</v>
      </c>
      <c r="F378" s="13" t="s">
        <v>68</v>
      </c>
      <c r="G378" s="13"/>
      <c r="H378" s="49"/>
      <c r="I378" s="51">
        <f t="shared" si="142"/>
        <v>183.3</v>
      </c>
      <c r="J378" s="51">
        <f t="shared" si="142"/>
        <v>190.5</v>
      </c>
      <c r="K378" s="51">
        <f t="shared" si="142"/>
        <v>153.5</v>
      </c>
    </row>
    <row r="379" spans="1:11" ht="24">
      <c r="A379" s="46" t="s">
        <v>209</v>
      </c>
      <c r="B379" s="48" t="s">
        <v>18</v>
      </c>
      <c r="C379" s="48" t="s">
        <v>68</v>
      </c>
      <c r="D379" s="13" t="s">
        <v>135</v>
      </c>
      <c r="E379" s="13" t="s">
        <v>243</v>
      </c>
      <c r="F379" s="13" t="s">
        <v>68</v>
      </c>
      <c r="G379" s="13" t="s">
        <v>280</v>
      </c>
      <c r="H379" s="49"/>
      <c r="I379" s="51">
        <f t="shared" ref="I379:K379" si="143">I380+I382</f>
        <v>183.3</v>
      </c>
      <c r="J379" s="51">
        <f t="shared" si="143"/>
        <v>190.5</v>
      </c>
      <c r="K379" s="51">
        <f t="shared" si="143"/>
        <v>153.5</v>
      </c>
    </row>
    <row r="380" spans="1:11" ht="72">
      <c r="A380" s="121" t="s">
        <v>73</v>
      </c>
      <c r="B380" s="120" t="s">
        <v>18</v>
      </c>
      <c r="C380" s="120" t="s">
        <v>68</v>
      </c>
      <c r="D380" s="13" t="s">
        <v>135</v>
      </c>
      <c r="E380" s="13" t="s">
        <v>243</v>
      </c>
      <c r="F380" s="13" t="s">
        <v>68</v>
      </c>
      <c r="G380" s="13" t="s">
        <v>280</v>
      </c>
      <c r="H380" s="48" t="s">
        <v>210</v>
      </c>
      <c r="I380" s="51">
        <f t="shared" ref="I380:K380" si="144">I381</f>
        <v>99.6</v>
      </c>
      <c r="J380" s="51">
        <f t="shared" si="144"/>
        <v>106.8</v>
      </c>
      <c r="K380" s="51">
        <f t="shared" si="144"/>
        <v>99.8</v>
      </c>
    </row>
    <row r="381" spans="1:11" ht="24">
      <c r="A381" s="50" t="s">
        <v>163</v>
      </c>
      <c r="B381" s="120" t="s">
        <v>18</v>
      </c>
      <c r="C381" s="120" t="s">
        <v>68</v>
      </c>
      <c r="D381" s="13" t="s">
        <v>135</v>
      </c>
      <c r="E381" s="13" t="s">
        <v>243</v>
      </c>
      <c r="F381" s="13" t="s">
        <v>68</v>
      </c>
      <c r="G381" s="13" t="s">
        <v>280</v>
      </c>
      <c r="H381" s="48" t="s">
        <v>230</v>
      </c>
      <c r="I381" s="51">
        <f>'Приложение 3'!J440</f>
        <v>99.6</v>
      </c>
      <c r="J381" s="51">
        <f>'Приложение 3'!K440</f>
        <v>106.8</v>
      </c>
      <c r="K381" s="51">
        <f>'Приложение 3'!L440</f>
        <v>99.8</v>
      </c>
    </row>
    <row r="382" spans="1:11" ht="36">
      <c r="A382" s="46" t="s">
        <v>79</v>
      </c>
      <c r="B382" s="48" t="s">
        <v>18</v>
      </c>
      <c r="C382" s="48" t="s">
        <v>68</v>
      </c>
      <c r="D382" s="13" t="s">
        <v>135</v>
      </c>
      <c r="E382" s="13" t="s">
        <v>243</v>
      </c>
      <c r="F382" s="13" t="s">
        <v>68</v>
      </c>
      <c r="G382" s="13" t="s">
        <v>280</v>
      </c>
      <c r="H382" s="49" t="s">
        <v>212</v>
      </c>
      <c r="I382" s="51">
        <f>I383</f>
        <v>83.7</v>
      </c>
      <c r="J382" s="51">
        <f t="shared" ref="J382:K382" si="145">J383</f>
        <v>83.7</v>
      </c>
      <c r="K382" s="51">
        <f t="shared" si="145"/>
        <v>53.7</v>
      </c>
    </row>
    <row r="383" spans="1:11" ht="36">
      <c r="A383" s="46" t="s">
        <v>80</v>
      </c>
      <c r="B383" s="48" t="s">
        <v>18</v>
      </c>
      <c r="C383" s="48" t="s">
        <v>68</v>
      </c>
      <c r="D383" s="13" t="s">
        <v>135</v>
      </c>
      <c r="E383" s="13" t="s">
        <v>243</v>
      </c>
      <c r="F383" s="13" t="s">
        <v>68</v>
      </c>
      <c r="G383" s="13" t="s">
        <v>280</v>
      </c>
      <c r="H383" s="49" t="s">
        <v>213</v>
      </c>
      <c r="I383" s="51">
        <f>'Приложение 3'!J442</f>
        <v>83.7</v>
      </c>
      <c r="J383" s="51">
        <f>'Приложение 3'!K442</f>
        <v>83.7</v>
      </c>
      <c r="K383" s="51">
        <f>'Приложение 3'!L442</f>
        <v>53.7</v>
      </c>
    </row>
    <row r="384" spans="1:11">
      <c r="A384" s="50" t="s">
        <v>128</v>
      </c>
      <c r="B384" s="48" t="s">
        <v>20</v>
      </c>
      <c r="C384" s="48"/>
      <c r="D384" s="14"/>
      <c r="E384" s="14"/>
      <c r="F384" s="14"/>
      <c r="G384" s="13"/>
      <c r="H384" s="49"/>
      <c r="I384" s="51">
        <f t="shared" ref="I384:K389" si="146">I385</f>
        <v>1450</v>
      </c>
      <c r="J384" s="51">
        <f t="shared" si="146"/>
        <v>1450</v>
      </c>
      <c r="K384" s="51">
        <f t="shared" si="146"/>
        <v>1450</v>
      </c>
    </row>
    <row r="385" spans="1:11">
      <c r="A385" s="50" t="s">
        <v>129</v>
      </c>
      <c r="B385" s="48" t="s">
        <v>20</v>
      </c>
      <c r="C385" s="48" t="s">
        <v>70</v>
      </c>
      <c r="D385" s="13"/>
      <c r="E385" s="13"/>
      <c r="F385" s="13"/>
      <c r="G385" s="13"/>
      <c r="H385" s="49"/>
      <c r="I385" s="51">
        <f t="shared" si="146"/>
        <v>1450</v>
      </c>
      <c r="J385" s="51">
        <f t="shared" si="146"/>
        <v>1450</v>
      </c>
      <c r="K385" s="51">
        <f t="shared" si="146"/>
        <v>1450</v>
      </c>
    </row>
    <row r="386" spans="1:11" ht="48">
      <c r="A386" s="46" t="s">
        <v>314</v>
      </c>
      <c r="B386" s="48" t="s">
        <v>20</v>
      </c>
      <c r="C386" s="48" t="s">
        <v>70</v>
      </c>
      <c r="D386" s="13" t="s">
        <v>239</v>
      </c>
      <c r="E386" s="13" t="s">
        <v>243</v>
      </c>
      <c r="F386" s="13"/>
      <c r="G386" s="13"/>
      <c r="H386" s="49"/>
      <c r="I386" s="51">
        <f t="shared" si="146"/>
        <v>1450</v>
      </c>
      <c r="J386" s="51">
        <f t="shared" si="146"/>
        <v>1450</v>
      </c>
      <c r="K386" s="51">
        <f t="shared" si="146"/>
        <v>1450</v>
      </c>
    </row>
    <row r="387" spans="1:11" ht="45">
      <c r="A387" s="99" t="s">
        <v>315</v>
      </c>
      <c r="B387" s="48" t="s">
        <v>20</v>
      </c>
      <c r="C387" s="48" t="s">
        <v>70</v>
      </c>
      <c r="D387" s="13" t="s">
        <v>239</v>
      </c>
      <c r="E387" s="13" t="s">
        <v>8</v>
      </c>
      <c r="F387" s="13"/>
      <c r="G387" s="13"/>
      <c r="H387" s="49"/>
      <c r="I387" s="51">
        <f>I388</f>
        <v>1450</v>
      </c>
      <c r="J387" s="51">
        <f>J388</f>
        <v>1450</v>
      </c>
      <c r="K387" s="51">
        <f>K388</f>
        <v>1450</v>
      </c>
    </row>
    <row r="388" spans="1:11" ht="24">
      <c r="A388" s="50" t="s">
        <v>130</v>
      </c>
      <c r="B388" s="48" t="s">
        <v>20</v>
      </c>
      <c r="C388" s="48" t="s">
        <v>70</v>
      </c>
      <c r="D388" s="13" t="s">
        <v>239</v>
      </c>
      <c r="E388" s="13" t="s">
        <v>8</v>
      </c>
      <c r="F388" s="13" t="s">
        <v>140</v>
      </c>
      <c r="G388" s="13" t="s">
        <v>254</v>
      </c>
      <c r="H388" s="49"/>
      <c r="I388" s="51">
        <f t="shared" si="146"/>
        <v>1450</v>
      </c>
      <c r="J388" s="51">
        <f t="shared" si="146"/>
        <v>1450</v>
      </c>
      <c r="K388" s="51">
        <f t="shared" si="146"/>
        <v>1450</v>
      </c>
    </row>
    <row r="389" spans="1:11" ht="38.25">
      <c r="A389" s="177" t="s">
        <v>131</v>
      </c>
      <c r="B389" s="48" t="s">
        <v>20</v>
      </c>
      <c r="C389" s="48" t="s">
        <v>70</v>
      </c>
      <c r="D389" s="13" t="s">
        <v>239</v>
      </c>
      <c r="E389" s="13" t="s">
        <v>8</v>
      </c>
      <c r="F389" s="13" t="s">
        <v>140</v>
      </c>
      <c r="G389" s="13" t="s">
        <v>254</v>
      </c>
      <c r="H389" s="49" t="s">
        <v>223</v>
      </c>
      <c r="I389" s="51">
        <f t="shared" si="146"/>
        <v>1450</v>
      </c>
      <c r="J389" s="51">
        <f t="shared" si="146"/>
        <v>1450</v>
      </c>
      <c r="K389" s="51">
        <f t="shared" si="146"/>
        <v>1450</v>
      </c>
    </row>
    <row r="390" spans="1:11" ht="60">
      <c r="A390" s="277" t="s">
        <v>132</v>
      </c>
      <c r="B390" s="48" t="s">
        <v>20</v>
      </c>
      <c r="C390" s="48" t="s">
        <v>70</v>
      </c>
      <c r="D390" s="13" t="s">
        <v>239</v>
      </c>
      <c r="E390" s="13" t="s">
        <v>8</v>
      </c>
      <c r="F390" s="13" t="s">
        <v>140</v>
      </c>
      <c r="G390" s="13" t="s">
        <v>254</v>
      </c>
      <c r="H390" s="49" t="s">
        <v>224</v>
      </c>
      <c r="I390" s="51">
        <f>'Приложение 3'!J202</f>
        <v>1450</v>
      </c>
      <c r="J390" s="51">
        <f>'Приложение 3'!K202</f>
        <v>1450</v>
      </c>
      <c r="K390" s="51">
        <f>'Приложение 3'!L202</f>
        <v>1450</v>
      </c>
    </row>
    <row r="391" spans="1:11" ht="24">
      <c r="A391" s="132" t="s">
        <v>144</v>
      </c>
      <c r="B391" s="48" t="s">
        <v>96</v>
      </c>
      <c r="C391" s="48"/>
      <c r="D391" s="13"/>
      <c r="E391" s="13"/>
      <c r="F391" s="13"/>
      <c r="G391" s="13"/>
      <c r="H391" s="49"/>
      <c r="I391" s="51">
        <f>I392</f>
        <v>42.4</v>
      </c>
      <c r="J391" s="51">
        <f>J392</f>
        <v>41.1</v>
      </c>
      <c r="K391" s="51">
        <f>K392</f>
        <v>39.299999999999997</v>
      </c>
    </row>
    <row r="392" spans="1:11" ht="24">
      <c r="A392" s="132" t="s">
        <v>289</v>
      </c>
      <c r="B392" s="48" t="s">
        <v>96</v>
      </c>
      <c r="C392" s="48" t="s">
        <v>68</v>
      </c>
      <c r="D392" s="13"/>
      <c r="E392" s="13"/>
      <c r="F392" s="13"/>
      <c r="G392" s="13"/>
      <c r="H392" s="49"/>
      <c r="I392" s="51">
        <f>I397</f>
        <v>42.4</v>
      </c>
      <c r="J392" s="51">
        <f>J397</f>
        <v>41.1</v>
      </c>
      <c r="K392" s="51">
        <f>K397</f>
        <v>39.299999999999997</v>
      </c>
    </row>
    <row r="393" spans="1:11" ht="48">
      <c r="A393" s="46" t="s">
        <v>145</v>
      </c>
      <c r="B393" s="48" t="s">
        <v>96</v>
      </c>
      <c r="C393" s="48" t="s">
        <v>68</v>
      </c>
      <c r="D393" s="13" t="s">
        <v>255</v>
      </c>
      <c r="E393" s="13" t="s">
        <v>243</v>
      </c>
      <c r="F393" s="13"/>
      <c r="G393" s="13"/>
      <c r="H393" s="49"/>
      <c r="I393" s="51">
        <f>I394</f>
        <v>42.4</v>
      </c>
      <c r="J393" s="51">
        <f>J394</f>
        <v>41.1</v>
      </c>
      <c r="K393" s="51">
        <f>K394</f>
        <v>39.299999999999997</v>
      </c>
    </row>
    <row r="394" spans="1:11" ht="36">
      <c r="A394" s="133" t="s">
        <v>146</v>
      </c>
      <c r="B394" s="48" t="s">
        <v>96</v>
      </c>
      <c r="C394" s="48" t="s">
        <v>68</v>
      </c>
      <c r="D394" s="13" t="s">
        <v>255</v>
      </c>
      <c r="E394" s="13" t="s">
        <v>9</v>
      </c>
      <c r="F394" s="13"/>
      <c r="G394" s="13"/>
      <c r="H394" s="49"/>
      <c r="I394" s="51">
        <f>I397</f>
        <v>42.4</v>
      </c>
      <c r="J394" s="51">
        <f>J397</f>
        <v>41.1</v>
      </c>
      <c r="K394" s="51">
        <f>K397</f>
        <v>39.299999999999997</v>
      </c>
    </row>
    <row r="395" spans="1:11" ht="48">
      <c r="A395" s="46" t="s">
        <v>147</v>
      </c>
      <c r="B395" s="48" t="s">
        <v>96</v>
      </c>
      <c r="C395" s="48" t="s">
        <v>68</v>
      </c>
      <c r="D395" s="13" t="s">
        <v>255</v>
      </c>
      <c r="E395" s="13" t="s">
        <v>9</v>
      </c>
      <c r="F395" s="13" t="s">
        <v>70</v>
      </c>
      <c r="G395" s="13"/>
      <c r="H395" s="49"/>
      <c r="I395" s="51">
        <f t="shared" ref="I395:K397" si="147">I396</f>
        <v>42.4</v>
      </c>
      <c r="J395" s="51">
        <f t="shared" si="147"/>
        <v>41.1</v>
      </c>
      <c r="K395" s="51">
        <f t="shared" si="147"/>
        <v>39.299999999999997</v>
      </c>
    </row>
    <row r="396" spans="1:11" ht="24">
      <c r="A396" s="50" t="s">
        <v>148</v>
      </c>
      <c r="B396" s="48" t="s">
        <v>96</v>
      </c>
      <c r="C396" s="48" t="s">
        <v>68</v>
      </c>
      <c r="D396" s="13" t="s">
        <v>255</v>
      </c>
      <c r="E396" s="13" t="s">
        <v>9</v>
      </c>
      <c r="F396" s="13" t="s">
        <v>70</v>
      </c>
      <c r="G396" s="13" t="s">
        <v>256</v>
      </c>
      <c r="H396" s="49"/>
      <c r="I396" s="51">
        <f t="shared" si="147"/>
        <v>42.4</v>
      </c>
      <c r="J396" s="51">
        <f t="shared" si="147"/>
        <v>41.1</v>
      </c>
      <c r="K396" s="51">
        <f t="shared" si="147"/>
        <v>39.299999999999997</v>
      </c>
    </row>
    <row r="397" spans="1:11" ht="24">
      <c r="A397" s="50" t="s">
        <v>144</v>
      </c>
      <c r="B397" s="48" t="s">
        <v>96</v>
      </c>
      <c r="C397" s="48" t="s">
        <v>68</v>
      </c>
      <c r="D397" s="13" t="s">
        <v>255</v>
      </c>
      <c r="E397" s="13" t="s">
        <v>9</v>
      </c>
      <c r="F397" s="13" t="s">
        <v>70</v>
      </c>
      <c r="G397" s="13" t="s">
        <v>256</v>
      </c>
      <c r="H397" s="49" t="s">
        <v>227</v>
      </c>
      <c r="I397" s="51">
        <f t="shared" si="147"/>
        <v>42.4</v>
      </c>
      <c r="J397" s="51">
        <f t="shared" si="147"/>
        <v>41.1</v>
      </c>
      <c r="K397" s="51">
        <f t="shared" si="147"/>
        <v>39.299999999999997</v>
      </c>
    </row>
    <row r="398" spans="1:11">
      <c r="A398" s="50" t="s">
        <v>149</v>
      </c>
      <c r="B398" s="48" t="s">
        <v>96</v>
      </c>
      <c r="C398" s="48" t="s">
        <v>68</v>
      </c>
      <c r="D398" s="13" t="s">
        <v>255</v>
      </c>
      <c r="E398" s="13" t="s">
        <v>9</v>
      </c>
      <c r="F398" s="13" t="s">
        <v>70</v>
      </c>
      <c r="G398" s="13" t="s">
        <v>256</v>
      </c>
      <c r="H398" s="49" t="s">
        <v>228</v>
      </c>
      <c r="I398" s="51">
        <f>'Приложение 3'!J231</f>
        <v>42.4</v>
      </c>
      <c r="J398" s="51">
        <f>'Приложение 3'!K231</f>
        <v>41.1</v>
      </c>
      <c r="K398" s="51">
        <f>'Приложение 3'!L231</f>
        <v>39.299999999999997</v>
      </c>
    </row>
    <row r="399" spans="1:11" ht="36">
      <c r="A399" s="50" t="s">
        <v>150</v>
      </c>
      <c r="B399" s="134">
        <v>14</v>
      </c>
      <c r="C399" s="134"/>
      <c r="D399" s="13"/>
      <c r="E399" s="13"/>
      <c r="F399" s="13"/>
      <c r="G399" s="13"/>
      <c r="H399" s="49"/>
      <c r="I399" s="51">
        <f>I400+I407</f>
        <v>618.4</v>
      </c>
      <c r="J399" s="51">
        <f t="shared" ref="J399:K399" si="148">J400+J407</f>
        <v>29.4</v>
      </c>
      <c r="K399" s="51">
        <f t="shared" si="148"/>
        <v>31.6</v>
      </c>
    </row>
    <row r="400" spans="1:11" ht="36">
      <c r="A400" s="50" t="s">
        <v>284</v>
      </c>
      <c r="B400" s="134">
        <v>14</v>
      </c>
      <c r="C400" s="134" t="s">
        <v>68</v>
      </c>
      <c r="D400" s="13"/>
      <c r="E400" s="13"/>
      <c r="F400" s="13"/>
      <c r="G400" s="13"/>
      <c r="H400" s="49"/>
      <c r="I400" s="51">
        <f>I401</f>
        <v>20.6</v>
      </c>
      <c r="J400" s="51">
        <f t="shared" ref="J400:K400" si="149">J401</f>
        <v>29.4</v>
      </c>
      <c r="K400" s="51">
        <f t="shared" si="149"/>
        <v>31.6</v>
      </c>
    </row>
    <row r="401" spans="1:11" ht="48">
      <c r="A401" s="135" t="s">
        <v>145</v>
      </c>
      <c r="B401" s="134" t="s">
        <v>151</v>
      </c>
      <c r="C401" s="134" t="s">
        <v>68</v>
      </c>
      <c r="D401" s="13" t="s">
        <v>255</v>
      </c>
      <c r="E401" s="13" t="s">
        <v>243</v>
      </c>
      <c r="F401" s="13"/>
      <c r="G401" s="13"/>
      <c r="H401" s="49"/>
      <c r="I401" s="51">
        <f t="shared" ref="I401:K403" si="150">I402</f>
        <v>20.6</v>
      </c>
      <c r="J401" s="51">
        <f t="shared" si="150"/>
        <v>29.4</v>
      </c>
      <c r="K401" s="51">
        <f t="shared" si="150"/>
        <v>31.6</v>
      </c>
    </row>
    <row r="402" spans="1:11" ht="24">
      <c r="A402" s="135" t="s">
        <v>152</v>
      </c>
      <c r="B402" s="134" t="s">
        <v>151</v>
      </c>
      <c r="C402" s="134" t="s">
        <v>68</v>
      </c>
      <c r="D402" s="13" t="s">
        <v>255</v>
      </c>
      <c r="E402" s="13" t="s">
        <v>10</v>
      </c>
      <c r="F402" s="13"/>
      <c r="G402" s="13"/>
      <c r="H402" s="49"/>
      <c r="I402" s="51">
        <f t="shared" si="150"/>
        <v>20.6</v>
      </c>
      <c r="J402" s="51">
        <f t="shared" si="150"/>
        <v>29.4</v>
      </c>
      <c r="K402" s="51">
        <f t="shared" si="150"/>
        <v>31.6</v>
      </c>
    </row>
    <row r="403" spans="1:11" ht="36">
      <c r="A403" s="136" t="s">
        <v>153</v>
      </c>
      <c r="B403" s="134" t="s">
        <v>151</v>
      </c>
      <c r="C403" s="134" t="s">
        <v>68</v>
      </c>
      <c r="D403" s="13" t="s">
        <v>255</v>
      </c>
      <c r="E403" s="13" t="s">
        <v>10</v>
      </c>
      <c r="F403" s="13" t="s">
        <v>68</v>
      </c>
      <c r="G403" s="13"/>
      <c r="H403" s="49"/>
      <c r="I403" s="51">
        <f t="shared" si="150"/>
        <v>20.6</v>
      </c>
      <c r="J403" s="51">
        <f t="shared" si="150"/>
        <v>29.4</v>
      </c>
      <c r="K403" s="51">
        <f t="shared" si="150"/>
        <v>31.6</v>
      </c>
    </row>
    <row r="404" spans="1:11" ht="24">
      <c r="A404" s="50" t="s">
        <v>154</v>
      </c>
      <c r="B404" s="134" t="s">
        <v>151</v>
      </c>
      <c r="C404" s="134" t="s">
        <v>68</v>
      </c>
      <c r="D404" s="13" t="s">
        <v>255</v>
      </c>
      <c r="E404" s="13" t="s">
        <v>10</v>
      </c>
      <c r="F404" s="13" t="s">
        <v>68</v>
      </c>
      <c r="G404" s="13" t="s">
        <v>257</v>
      </c>
      <c r="H404" s="49"/>
      <c r="I404" s="51">
        <f>I406</f>
        <v>20.6</v>
      </c>
      <c r="J404" s="51">
        <f>J406</f>
        <v>29.4</v>
      </c>
      <c r="K404" s="51">
        <f>K406</f>
        <v>31.6</v>
      </c>
    </row>
    <row r="405" spans="1:11">
      <c r="A405" s="136" t="s">
        <v>141</v>
      </c>
      <c r="B405" s="134">
        <v>14</v>
      </c>
      <c r="C405" s="48" t="s">
        <v>68</v>
      </c>
      <c r="D405" s="13" t="s">
        <v>255</v>
      </c>
      <c r="E405" s="13" t="s">
        <v>10</v>
      </c>
      <c r="F405" s="13" t="s">
        <v>68</v>
      </c>
      <c r="G405" s="13" t="s">
        <v>257</v>
      </c>
      <c r="H405" s="49" t="s">
        <v>225</v>
      </c>
      <c r="I405" s="51">
        <f t="shared" ref="I405:K405" si="151">I406</f>
        <v>20.6</v>
      </c>
      <c r="J405" s="51">
        <f t="shared" si="151"/>
        <v>29.4</v>
      </c>
      <c r="K405" s="51">
        <f t="shared" si="151"/>
        <v>31.6</v>
      </c>
    </row>
    <row r="406" spans="1:11">
      <c r="A406" s="50" t="s">
        <v>155</v>
      </c>
      <c r="B406" s="134">
        <v>14</v>
      </c>
      <c r="C406" s="48" t="s">
        <v>68</v>
      </c>
      <c r="D406" s="13" t="s">
        <v>255</v>
      </c>
      <c r="E406" s="13" t="s">
        <v>10</v>
      </c>
      <c r="F406" s="13" t="s">
        <v>68</v>
      </c>
      <c r="G406" s="13" t="s">
        <v>257</v>
      </c>
      <c r="H406" s="49" t="s">
        <v>229</v>
      </c>
      <c r="I406" s="51">
        <f>'Приложение 3'!J239</f>
        <v>20.6</v>
      </c>
      <c r="J406" s="51">
        <f>'Приложение 3'!K239</f>
        <v>29.4</v>
      </c>
      <c r="K406" s="51">
        <f>'Приложение 3'!L239</f>
        <v>31.6</v>
      </c>
    </row>
    <row r="407" spans="1:11" ht="25.5">
      <c r="A407" s="179" t="s">
        <v>528</v>
      </c>
      <c r="B407" s="44">
        <v>14</v>
      </c>
      <c r="C407" s="27" t="s">
        <v>98</v>
      </c>
      <c r="D407" s="32"/>
      <c r="E407" s="32"/>
      <c r="F407" s="32"/>
      <c r="G407" s="32"/>
      <c r="H407" s="29"/>
      <c r="I407" s="51">
        <f t="shared" ref="I407:I412" si="152">I408</f>
        <v>597.79999999999995</v>
      </c>
      <c r="J407" s="51">
        <f t="shared" ref="J407:K412" si="153">J408</f>
        <v>0</v>
      </c>
      <c r="K407" s="51">
        <f t="shared" si="153"/>
        <v>0</v>
      </c>
    </row>
    <row r="408" spans="1:11" ht="63.75">
      <c r="A408" s="172" t="s">
        <v>145</v>
      </c>
      <c r="B408" s="44" t="s">
        <v>151</v>
      </c>
      <c r="C408" s="27" t="s">
        <v>98</v>
      </c>
      <c r="D408" s="32" t="s">
        <v>255</v>
      </c>
      <c r="E408" s="32" t="s">
        <v>243</v>
      </c>
      <c r="F408" s="32"/>
      <c r="G408" s="32"/>
      <c r="H408" s="29"/>
      <c r="I408" s="51">
        <f t="shared" si="152"/>
        <v>597.79999999999995</v>
      </c>
      <c r="J408" s="51">
        <f t="shared" si="153"/>
        <v>0</v>
      </c>
      <c r="K408" s="51">
        <f t="shared" si="153"/>
        <v>0</v>
      </c>
    </row>
    <row r="409" spans="1:11" ht="38.25">
      <c r="A409" s="172" t="s">
        <v>152</v>
      </c>
      <c r="B409" s="44" t="s">
        <v>151</v>
      </c>
      <c r="C409" s="27" t="s">
        <v>98</v>
      </c>
      <c r="D409" s="32" t="s">
        <v>255</v>
      </c>
      <c r="E409" s="32" t="s">
        <v>10</v>
      </c>
      <c r="F409" s="32"/>
      <c r="G409" s="32"/>
      <c r="H409" s="29"/>
      <c r="I409" s="51">
        <f t="shared" si="152"/>
        <v>597.79999999999995</v>
      </c>
      <c r="J409" s="51">
        <f t="shared" si="153"/>
        <v>0</v>
      </c>
      <c r="K409" s="51">
        <f t="shared" si="153"/>
        <v>0</v>
      </c>
    </row>
    <row r="410" spans="1:11" ht="76.5">
      <c r="A410" s="172" t="s">
        <v>534</v>
      </c>
      <c r="B410" s="44" t="s">
        <v>151</v>
      </c>
      <c r="C410" s="27" t="s">
        <v>98</v>
      </c>
      <c r="D410" s="32" t="s">
        <v>255</v>
      </c>
      <c r="E410" s="32" t="s">
        <v>10</v>
      </c>
      <c r="F410" s="32" t="s">
        <v>70</v>
      </c>
      <c r="G410" s="32"/>
      <c r="H410" s="29"/>
      <c r="I410" s="51">
        <f t="shared" si="152"/>
        <v>597.79999999999995</v>
      </c>
      <c r="J410" s="51">
        <f t="shared" si="153"/>
        <v>0</v>
      </c>
      <c r="K410" s="51">
        <f t="shared" si="153"/>
        <v>0</v>
      </c>
    </row>
    <row r="411" spans="1:11" ht="63.75">
      <c r="A411" s="177" t="s">
        <v>529</v>
      </c>
      <c r="B411" s="44" t="s">
        <v>151</v>
      </c>
      <c r="C411" s="27" t="s">
        <v>98</v>
      </c>
      <c r="D411" s="32" t="s">
        <v>255</v>
      </c>
      <c r="E411" s="32" t="s">
        <v>10</v>
      </c>
      <c r="F411" s="32" t="s">
        <v>70</v>
      </c>
      <c r="G411" s="32" t="s">
        <v>530</v>
      </c>
      <c r="H411" s="29"/>
      <c r="I411" s="51">
        <f t="shared" si="152"/>
        <v>597.79999999999995</v>
      </c>
      <c r="J411" s="51">
        <f t="shared" si="153"/>
        <v>0</v>
      </c>
      <c r="K411" s="51">
        <f t="shared" si="153"/>
        <v>0</v>
      </c>
    </row>
    <row r="412" spans="1:11">
      <c r="A412" s="181" t="s">
        <v>141</v>
      </c>
      <c r="B412" s="44">
        <v>14</v>
      </c>
      <c r="C412" s="27" t="s">
        <v>98</v>
      </c>
      <c r="D412" s="32" t="s">
        <v>255</v>
      </c>
      <c r="E412" s="32" t="s">
        <v>10</v>
      </c>
      <c r="F412" s="32" t="s">
        <v>70</v>
      </c>
      <c r="G412" s="32" t="s">
        <v>530</v>
      </c>
      <c r="H412" s="29" t="s">
        <v>225</v>
      </c>
      <c r="I412" s="51">
        <f t="shared" si="152"/>
        <v>597.79999999999995</v>
      </c>
      <c r="J412" s="51">
        <f t="shared" si="153"/>
        <v>0</v>
      </c>
      <c r="K412" s="51">
        <f t="shared" si="153"/>
        <v>0</v>
      </c>
    </row>
    <row r="413" spans="1:11">
      <c r="A413" s="181" t="s">
        <v>531</v>
      </c>
      <c r="B413" s="44">
        <v>14</v>
      </c>
      <c r="C413" s="27" t="s">
        <v>98</v>
      </c>
      <c r="D413" s="32" t="s">
        <v>255</v>
      </c>
      <c r="E413" s="32" t="s">
        <v>10</v>
      </c>
      <c r="F413" s="32" t="s">
        <v>70</v>
      </c>
      <c r="G413" s="32" t="s">
        <v>530</v>
      </c>
      <c r="H413" s="29" t="s">
        <v>532</v>
      </c>
      <c r="I413" s="51">
        <f>'Приложение 3'!J246</f>
        <v>597.79999999999995</v>
      </c>
      <c r="J413" s="51">
        <f>'Приложение 3'!K246</f>
        <v>0</v>
      </c>
      <c r="K413" s="51">
        <f>'Приложение 3'!L246</f>
        <v>0</v>
      </c>
    </row>
    <row r="414" spans="1:11">
      <c r="A414" s="50" t="s">
        <v>156</v>
      </c>
      <c r="B414" s="134">
        <v>99</v>
      </c>
      <c r="C414" s="134"/>
      <c r="D414" s="13"/>
      <c r="E414" s="13"/>
      <c r="F414" s="13"/>
      <c r="G414" s="13"/>
      <c r="H414" s="48"/>
      <c r="I414" s="51">
        <f t="shared" ref="I414:K419" si="154">I415</f>
        <v>0</v>
      </c>
      <c r="J414" s="51">
        <f t="shared" si="154"/>
        <v>4686.7</v>
      </c>
      <c r="K414" s="51">
        <f t="shared" si="154"/>
        <v>9808.2999999999993</v>
      </c>
    </row>
    <row r="415" spans="1:11">
      <c r="A415" s="50" t="s">
        <v>156</v>
      </c>
      <c r="B415" s="134">
        <v>99</v>
      </c>
      <c r="C415" s="134">
        <v>99</v>
      </c>
      <c r="D415" s="13"/>
      <c r="E415" s="13"/>
      <c r="F415" s="13"/>
      <c r="G415" s="13"/>
      <c r="H415" s="48"/>
      <c r="I415" s="51">
        <f>I416</f>
        <v>0</v>
      </c>
      <c r="J415" s="51">
        <f t="shared" si="154"/>
        <v>4686.7</v>
      </c>
      <c r="K415" s="51">
        <f t="shared" si="154"/>
        <v>9808.2999999999993</v>
      </c>
    </row>
    <row r="416" spans="1:11" ht="36">
      <c r="A416" s="46" t="s">
        <v>544</v>
      </c>
      <c r="B416" s="134">
        <v>99</v>
      </c>
      <c r="C416" s="134">
        <v>99</v>
      </c>
      <c r="D416" s="13" t="s">
        <v>70</v>
      </c>
      <c r="E416" s="13" t="s">
        <v>243</v>
      </c>
      <c r="F416" s="13"/>
      <c r="G416" s="13"/>
      <c r="H416" s="48"/>
      <c r="I416" s="51">
        <f>I417</f>
        <v>0</v>
      </c>
      <c r="J416" s="51">
        <f>J417</f>
        <v>4686.7</v>
      </c>
      <c r="K416" s="51">
        <f>K417</f>
        <v>9808.2999999999993</v>
      </c>
    </row>
    <row r="417" spans="1:11" ht="24">
      <c r="A417" s="50" t="s">
        <v>157</v>
      </c>
      <c r="B417" s="134">
        <v>99</v>
      </c>
      <c r="C417" s="134">
        <v>99</v>
      </c>
      <c r="D417" s="13" t="s">
        <v>70</v>
      </c>
      <c r="E417" s="13" t="s">
        <v>243</v>
      </c>
      <c r="F417" s="13" t="s">
        <v>70</v>
      </c>
      <c r="G417" s="13"/>
      <c r="H417" s="48"/>
      <c r="I417" s="51">
        <f>I418</f>
        <v>0</v>
      </c>
      <c r="J417" s="51">
        <f>J418</f>
        <v>4686.7</v>
      </c>
      <c r="K417" s="51">
        <f>K418</f>
        <v>9808.2999999999993</v>
      </c>
    </row>
    <row r="418" spans="1:11">
      <c r="A418" s="50" t="s">
        <v>156</v>
      </c>
      <c r="B418" s="134">
        <v>99</v>
      </c>
      <c r="C418" s="134">
        <v>99</v>
      </c>
      <c r="D418" s="13" t="s">
        <v>70</v>
      </c>
      <c r="E418" s="13" t="s">
        <v>243</v>
      </c>
      <c r="F418" s="13" t="s">
        <v>70</v>
      </c>
      <c r="G418" s="13" t="s">
        <v>258</v>
      </c>
      <c r="H418" s="48"/>
      <c r="I418" s="51">
        <f t="shared" si="154"/>
        <v>0</v>
      </c>
      <c r="J418" s="51">
        <f t="shared" si="154"/>
        <v>4686.7</v>
      </c>
      <c r="K418" s="51">
        <f t="shared" si="154"/>
        <v>9808.2999999999993</v>
      </c>
    </row>
    <row r="419" spans="1:11">
      <c r="A419" s="50" t="s">
        <v>85</v>
      </c>
      <c r="B419" s="134">
        <v>99</v>
      </c>
      <c r="C419" s="134">
        <v>99</v>
      </c>
      <c r="D419" s="13" t="s">
        <v>70</v>
      </c>
      <c r="E419" s="13" t="s">
        <v>243</v>
      </c>
      <c r="F419" s="13" t="s">
        <v>70</v>
      </c>
      <c r="G419" s="13" t="s">
        <v>258</v>
      </c>
      <c r="H419" s="48" t="s">
        <v>214</v>
      </c>
      <c r="I419" s="51">
        <f t="shared" si="154"/>
        <v>0</v>
      </c>
      <c r="J419" s="51">
        <f t="shared" si="154"/>
        <v>4686.7</v>
      </c>
      <c r="K419" s="51">
        <f t="shared" si="154"/>
        <v>9808.2999999999993</v>
      </c>
    </row>
    <row r="420" spans="1:11">
      <c r="A420" s="50" t="s">
        <v>93</v>
      </c>
      <c r="B420" s="134">
        <v>99</v>
      </c>
      <c r="C420" s="134">
        <v>99</v>
      </c>
      <c r="D420" s="13" t="s">
        <v>70</v>
      </c>
      <c r="E420" s="13" t="s">
        <v>243</v>
      </c>
      <c r="F420" s="13" t="s">
        <v>70</v>
      </c>
      <c r="G420" s="13" t="s">
        <v>258</v>
      </c>
      <c r="H420" s="48" t="s">
        <v>216</v>
      </c>
      <c r="I420" s="51">
        <f>'Приложение 3'!J253</f>
        <v>0</v>
      </c>
      <c r="J420" s="51">
        <f>'Приложение 3'!K253</f>
        <v>4686.7</v>
      </c>
      <c r="K420" s="51">
        <f>'Приложение 3'!L253</f>
        <v>9808.2999999999993</v>
      </c>
    </row>
  </sheetData>
  <autoFilter ref="A6:L420" xr:uid="{00000000-0009-0000-0000-000003000000}"/>
  <customSheetViews>
    <customSheetView guid="{D2A2E364-7F41-4DF0-B445-F266635B8190}" showPageBreaks="1" printArea="1" showAutoFilter="1" view="pageBreakPreview">
      <selection activeCell="A174" sqref="A174"/>
      <pageMargins left="0.23622047244094491" right="3.937007874015748E-2" top="0.51181102362204722" bottom="0.19685039370078741" header="0.31496062992125984" footer="0.31496062992125984"/>
      <pageSetup paperSize="9" scale="91" orientation="portrait" r:id="rId1"/>
      <headerFooter>
        <oddHeader>&amp;C&amp;P</oddHeader>
      </headerFooter>
      <autoFilter ref="A6:L421" xr:uid="{981436F4-AEA5-4D43-9BFC-BC0839B16B01}"/>
    </customSheetView>
    <customSheetView guid="{D7437CF1-D31F-4DF2-9399-AF82B3DFFC54}" showPageBreaks="1" printArea="1" showAutoFilter="1" view="pageBreakPreview" topLeftCell="A72">
      <selection activeCell="A81" sqref="A81"/>
      <pageMargins left="0.23622047244094491" right="3.937007874015748E-2" top="0.51181102362204722" bottom="0.19685039370078741" header="0.31496062992125984" footer="0.31496062992125984"/>
      <pageSetup paperSize="9" scale="91" orientation="portrait" r:id="rId2"/>
      <headerFooter>
        <oddHeader>&amp;C&amp;P</oddHeader>
      </headerFooter>
      <autoFilter ref="A6:L413" xr:uid="{373580B9-2E81-4439-A54C-40A180ED4EE6}"/>
    </customSheetView>
    <customSheetView guid="{146E8F15-80AC-4549-8E02-D6058BD21F29}" showPageBreaks="1" showAutoFilter="1" view="pageBreakPreview" topLeftCell="A136">
      <selection activeCell="A127" sqref="A127:XFD127"/>
      <pageMargins left="0.23622047244094491" right="3.937007874015748E-2" top="0.31496062992125984" bottom="0.19685039370078741" header="0.31496062992125984" footer="0.31496062992125984"/>
      <pageSetup paperSize="9" scale="91" orientation="portrait" r:id="rId3"/>
      <headerFooter>
        <oddHeader>&amp;C&amp;P</oddHeader>
      </headerFooter>
      <autoFilter ref="A1:K520" xr:uid="{FD8785B6-04DD-4756-AD3A-63422D0FC4E8}">
        <filterColumn colId="7" showButton="0"/>
        <filterColumn colId="8" showButton="0"/>
        <filterColumn colId="9" showButton="0"/>
      </autoFilter>
    </customSheetView>
    <customSheetView guid="{81558BDF-55DB-4F10-A797-FD06B4DBF865}" showPageBreaks="1" printArea="1" showAutoFilter="1" view="pageBreakPreview">
      <selection activeCell="I208" sqref="I208:K210"/>
      <pageMargins left="0.23622047244094491" right="3.937007874015748E-2" top="0.51181102362204722" bottom="0.19685039370078741" header="0.31496062992125984" footer="0.31496062992125984"/>
      <pageSetup paperSize="9" scale="91" orientation="portrait" r:id="rId4"/>
      <headerFooter>
        <oddHeader>&amp;C&amp;P</oddHeader>
      </headerFooter>
      <autoFilter ref="A6:L421" xr:uid="{3EC3B289-8909-4916-8472-0D950BB3DD96}"/>
    </customSheetView>
  </customSheetViews>
  <mergeCells count="9">
    <mergeCell ref="H1:K1"/>
    <mergeCell ref="A2:K2"/>
    <mergeCell ref="H3:K3"/>
    <mergeCell ref="A4:A5"/>
    <mergeCell ref="B4:B5"/>
    <mergeCell ref="C4:C5"/>
    <mergeCell ref="D4:G5"/>
    <mergeCell ref="H4:H5"/>
    <mergeCell ref="I4:K4"/>
  </mergeCells>
  <conditionalFormatting sqref="A81">
    <cfRule type="expression" dxfId="14" priority="4" stopIfTrue="1">
      <formula>$F81=""</formula>
    </cfRule>
    <cfRule type="expression" dxfId="13" priority="5" stopIfTrue="1">
      <formula>$J81&lt;&gt;""</formula>
    </cfRule>
    <cfRule type="expression" dxfId="12" priority="6" stopIfTrue="1">
      <formula>AND($G81="",$F81&lt;&gt;"")</formula>
    </cfRule>
    <cfRule type="expression" dxfId="11" priority="7" stopIfTrue="1">
      <formula>$F81=""</formula>
    </cfRule>
    <cfRule type="expression" dxfId="10" priority="8" stopIfTrue="1">
      <formula>#REF!&lt;&gt;""</formula>
    </cfRule>
    <cfRule type="expression" dxfId="9" priority="9" stopIfTrue="1">
      <formula>AND($G81="",$F81&lt;&gt;"")</formula>
    </cfRule>
  </conditionalFormatting>
  <conditionalFormatting sqref="A326">
    <cfRule type="expression" dxfId="8" priority="13" stopIfTrue="1">
      <formula>$F326=""</formula>
    </cfRule>
    <cfRule type="expression" dxfId="7" priority="14" stopIfTrue="1">
      <formula>#REF!&lt;&gt;""</formula>
    </cfRule>
    <cfRule type="expression" dxfId="6" priority="15" stopIfTrue="1">
      <formula>AND($G326="",$F326&lt;&gt;"")</formula>
    </cfRule>
  </conditionalFormatting>
  <conditionalFormatting sqref="A360">
    <cfRule type="expression" dxfId="5" priority="1" stopIfTrue="1">
      <formula>$F360=""</formula>
    </cfRule>
    <cfRule type="expression" dxfId="4" priority="2" stopIfTrue="1">
      <formula>#REF!&lt;&gt;""</formula>
    </cfRule>
    <cfRule type="expression" dxfId="3" priority="3" stopIfTrue="1">
      <formula>AND($G360="",$F360&lt;&gt;"")</formula>
    </cfRule>
  </conditionalFormatting>
  <pageMargins left="0.23622047244094491" right="3.937007874015748E-2" top="0.51181102362204722" bottom="0.19685039370078741" header="0.31496062992125984" footer="0.31496062992125984"/>
  <pageSetup paperSize="9" scale="91" orientation="portrait" r:id="rId5"/>
  <headerFooter>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611"/>
  <sheetViews>
    <sheetView view="pageBreakPreview" zoomScale="110" zoomScaleSheetLayoutView="110" workbookViewId="0">
      <selection activeCell="A149" sqref="A149"/>
    </sheetView>
  </sheetViews>
  <sheetFormatPr defaultRowHeight="15.75"/>
  <cols>
    <col min="1" max="1" width="37.5" style="114" customWidth="1"/>
    <col min="2" max="4" width="4.1640625" customWidth="1"/>
    <col min="5" max="5" width="7" customWidth="1"/>
    <col min="6" max="6" width="5.5" customWidth="1"/>
    <col min="7" max="7" width="4.1640625" customWidth="1"/>
    <col min="8" max="8" width="4.5" customWidth="1"/>
    <col min="9" max="9" width="5.5" customWidth="1"/>
    <col min="10" max="12" width="14" customWidth="1"/>
    <col min="13" max="13" width="81.5" style="21" customWidth="1"/>
    <col min="14" max="14" width="15.6640625" bestFit="1" customWidth="1"/>
  </cols>
  <sheetData>
    <row r="1" spans="1:13" ht="91.5" customHeight="1">
      <c r="A1" s="170"/>
      <c r="B1" s="301"/>
      <c r="C1" s="301"/>
      <c r="D1" s="301"/>
      <c r="E1" s="301"/>
      <c r="F1" s="301"/>
      <c r="G1" s="301"/>
      <c r="H1" s="301"/>
      <c r="I1" s="421" t="s">
        <v>504</v>
      </c>
      <c r="J1" s="427"/>
      <c r="K1" s="427"/>
      <c r="L1" s="427"/>
      <c r="M1" s="18"/>
    </row>
    <row r="2" spans="1:13" ht="102" customHeight="1">
      <c r="A2" s="429" t="s">
        <v>505</v>
      </c>
      <c r="B2" s="428"/>
      <c r="C2" s="428"/>
      <c r="D2" s="428"/>
      <c r="E2" s="428"/>
      <c r="F2" s="428"/>
      <c r="G2" s="428"/>
      <c r="H2" s="428"/>
      <c r="I2" s="428"/>
      <c r="J2" s="428"/>
      <c r="K2" s="428"/>
      <c r="L2" s="428"/>
    </row>
    <row r="3" spans="1:13" ht="15" customHeight="1">
      <c r="A3" s="251" t="s">
        <v>0</v>
      </c>
      <c r="B3" s="251" t="s">
        <v>0</v>
      </c>
      <c r="C3" s="251" t="s">
        <v>0</v>
      </c>
      <c r="D3" s="251" t="s">
        <v>0</v>
      </c>
      <c r="E3" s="251" t="s">
        <v>0</v>
      </c>
      <c r="F3" s="251" t="s">
        <v>0</v>
      </c>
      <c r="G3" s="251" t="s">
        <v>0</v>
      </c>
      <c r="H3" s="251" t="s">
        <v>0</v>
      </c>
      <c r="I3" s="425" t="s">
        <v>1</v>
      </c>
      <c r="J3" s="425"/>
      <c r="K3" s="425"/>
      <c r="L3" s="425"/>
    </row>
    <row r="4" spans="1:13" ht="19.5" customHeight="1">
      <c r="A4" s="426" t="s">
        <v>2</v>
      </c>
      <c r="B4" s="426" t="s">
        <v>5</v>
      </c>
      <c r="C4" s="426"/>
      <c r="D4" s="426"/>
      <c r="E4" s="426"/>
      <c r="F4" s="426" t="s">
        <v>22</v>
      </c>
      <c r="G4" s="426" t="s">
        <v>3</v>
      </c>
      <c r="H4" s="426" t="s">
        <v>4</v>
      </c>
      <c r="I4" s="426" t="s">
        <v>21</v>
      </c>
      <c r="J4" s="426" t="s">
        <v>7</v>
      </c>
      <c r="K4" s="426"/>
      <c r="L4" s="426"/>
    </row>
    <row r="5" spans="1:13" ht="14.85" customHeight="1">
      <c r="A5" s="426" t="s">
        <v>0</v>
      </c>
      <c r="B5" s="426" t="s">
        <v>0</v>
      </c>
      <c r="C5" s="426"/>
      <c r="D5" s="426"/>
      <c r="E5" s="426"/>
      <c r="F5" s="426" t="s">
        <v>0</v>
      </c>
      <c r="G5" s="426" t="s">
        <v>0</v>
      </c>
      <c r="H5" s="426" t="s">
        <v>0</v>
      </c>
      <c r="I5" s="426" t="s">
        <v>0</v>
      </c>
      <c r="J5" s="358" t="s">
        <v>397</v>
      </c>
      <c r="K5" s="358" t="s">
        <v>444</v>
      </c>
      <c r="L5" s="358" t="s">
        <v>499</v>
      </c>
    </row>
    <row r="6" spans="1:13" ht="13.7" customHeight="1">
      <c r="A6" s="16" t="s">
        <v>8</v>
      </c>
      <c r="B6" s="16" t="s">
        <v>9</v>
      </c>
      <c r="C6" s="16" t="s">
        <v>10</v>
      </c>
      <c r="D6" s="16" t="s">
        <v>11</v>
      </c>
      <c r="E6" s="16" t="s">
        <v>12</v>
      </c>
      <c r="F6" s="16" t="s">
        <v>13</v>
      </c>
      <c r="G6" s="16" t="s">
        <v>14</v>
      </c>
      <c r="H6" s="16" t="s">
        <v>15</v>
      </c>
      <c r="I6" s="16" t="s">
        <v>16</v>
      </c>
      <c r="J6" s="16" t="s">
        <v>17</v>
      </c>
      <c r="K6" s="16" t="s">
        <v>18</v>
      </c>
      <c r="L6" s="16" t="s">
        <v>20</v>
      </c>
    </row>
    <row r="7" spans="1:13" ht="13.7" customHeight="1">
      <c r="A7" s="56" t="s">
        <v>19</v>
      </c>
      <c r="B7" s="57" t="s">
        <v>0</v>
      </c>
      <c r="C7" s="57" t="s">
        <v>0</v>
      </c>
      <c r="D7" s="57" t="s">
        <v>0</v>
      </c>
      <c r="E7" s="57" t="s">
        <v>0</v>
      </c>
      <c r="F7" s="57" t="s">
        <v>0</v>
      </c>
      <c r="G7" s="57" t="s">
        <v>0</v>
      </c>
      <c r="H7" s="57" t="s">
        <v>0</v>
      </c>
      <c r="I7" s="57" t="s">
        <v>0</v>
      </c>
      <c r="J7" s="58">
        <f>J8+J140+J167+J219+J232+J245+J266+J292+J395+J404+J412+J461+J335</f>
        <v>482374.7</v>
      </c>
      <c r="K7" s="58">
        <f>K8+K140+K167+K219+K232+K245+K266+K292+K395+K404+K412+K461+K335</f>
        <v>439573.09999999992</v>
      </c>
      <c r="L7" s="58">
        <f>L8+L140+L167+L219+L232+L245+L266+L292+L395+L404+L412+L461+L335</f>
        <v>461003.2</v>
      </c>
    </row>
    <row r="8" spans="1:13" ht="45">
      <c r="A8" s="137" t="s">
        <v>545</v>
      </c>
      <c r="B8" s="59" t="s">
        <v>70</v>
      </c>
      <c r="C8" s="59" t="s">
        <v>243</v>
      </c>
      <c r="D8" s="59"/>
      <c r="E8" s="59"/>
      <c r="F8" s="59"/>
      <c r="G8" s="59"/>
      <c r="H8" s="59"/>
      <c r="I8" s="59"/>
      <c r="J8" s="58">
        <f>J9+J22+J77+J84+J91+J103+J116+J133</f>
        <v>327971.20000000001</v>
      </c>
      <c r="K8" s="58">
        <f>K9+K22+K77+K84+K91+K103+K116+K133</f>
        <v>309666.49999999994</v>
      </c>
      <c r="L8" s="58">
        <f>L9+L22+L77+L84+L91+L103+L116+L133</f>
        <v>324172.69999999995</v>
      </c>
    </row>
    <row r="9" spans="1:13" ht="22.5">
      <c r="A9" s="137" t="s">
        <v>171</v>
      </c>
      <c r="B9" s="60" t="s">
        <v>70</v>
      </c>
      <c r="C9" s="60" t="s">
        <v>243</v>
      </c>
      <c r="D9" s="60" t="s">
        <v>68</v>
      </c>
      <c r="E9" s="60"/>
      <c r="F9" s="138"/>
      <c r="G9" s="59"/>
      <c r="H9" s="59"/>
      <c r="I9" s="59"/>
      <c r="J9" s="61">
        <f>J10+J16</f>
        <v>83628</v>
      </c>
      <c r="K9" s="61">
        <f t="shared" ref="K9:L9" si="0">K10+K16</f>
        <v>79655.5</v>
      </c>
      <c r="L9" s="61">
        <f t="shared" si="0"/>
        <v>82879.3</v>
      </c>
    </row>
    <row r="10" spans="1:13">
      <c r="A10" s="137" t="s">
        <v>173</v>
      </c>
      <c r="B10" s="60" t="s">
        <v>70</v>
      </c>
      <c r="C10" s="60" t="s">
        <v>243</v>
      </c>
      <c r="D10" s="60" t="s">
        <v>68</v>
      </c>
      <c r="E10" s="60" t="s">
        <v>265</v>
      </c>
      <c r="F10" s="138"/>
      <c r="G10" s="59"/>
      <c r="H10" s="59"/>
      <c r="I10" s="59"/>
      <c r="J10" s="61">
        <f>J11</f>
        <v>18694.3</v>
      </c>
      <c r="K10" s="61">
        <f t="shared" ref="K10:L14" si="1">K11</f>
        <v>14340</v>
      </c>
      <c r="L10" s="61">
        <f t="shared" si="1"/>
        <v>14340</v>
      </c>
    </row>
    <row r="11" spans="1:13" ht="33.75">
      <c r="A11" s="137" t="s">
        <v>131</v>
      </c>
      <c r="B11" s="60" t="s">
        <v>70</v>
      </c>
      <c r="C11" s="60" t="s">
        <v>243</v>
      </c>
      <c r="D11" s="60" t="s">
        <v>68</v>
      </c>
      <c r="E11" s="60" t="s">
        <v>265</v>
      </c>
      <c r="F11" s="138" t="s">
        <v>223</v>
      </c>
      <c r="G11" s="59"/>
      <c r="H11" s="59"/>
      <c r="I11" s="59"/>
      <c r="J11" s="61">
        <f>J12</f>
        <v>18694.3</v>
      </c>
      <c r="K11" s="61">
        <f t="shared" si="1"/>
        <v>14340</v>
      </c>
      <c r="L11" s="61">
        <f t="shared" si="1"/>
        <v>14340</v>
      </c>
    </row>
    <row r="12" spans="1:13">
      <c r="A12" s="137" t="s">
        <v>172</v>
      </c>
      <c r="B12" s="60" t="s">
        <v>70</v>
      </c>
      <c r="C12" s="60" t="s">
        <v>243</v>
      </c>
      <c r="D12" s="60" t="s">
        <v>68</v>
      </c>
      <c r="E12" s="60" t="s">
        <v>265</v>
      </c>
      <c r="F12" s="138" t="s">
        <v>231</v>
      </c>
      <c r="G12" s="59"/>
      <c r="H12" s="59"/>
      <c r="I12" s="59"/>
      <c r="J12" s="61">
        <f>J13</f>
        <v>18694.3</v>
      </c>
      <c r="K12" s="61">
        <f t="shared" si="1"/>
        <v>14340</v>
      </c>
      <c r="L12" s="61">
        <f t="shared" si="1"/>
        <v>14340</v>
      </c>
    </row>
    <row r="13" spans="1:13">
      <c r="A13" s="137" t="s">
        <v>169</v>
      </c>
      <c r="B13" s="60" t="s">
        <v>70</v>
      </c>
      <c r="C13" s="60" t="s">
        <v>243</v>
      </c>
      <c r="D13" s="60" t="s">
        <v>68</v>
      </c>
      <c r="E13" s="60" t="s">
        <v>265</v>
      </c>
      <c r="F13" s="138" t="s">
        <v>231</v>
      </c>
      <c r="G13" s="59" t="s">
        <v>91</v>
      </c>
      <c r="H13" s="59"/>
      <c r="I13" s="59"/>
      <c r="J13" s="61">
        <f>J14</f>
        <v>18694.3</v>
      </c>
      <c r="K13" s="61">
        <f t="shared" si="1"/>
        <v>14340</v>
      </c>
      <c r="L13" s="61">
        <f t="shared" si="1"/>
        <v>14340</v>
      </c>
    </row>
    <row r="14" spans="1:13">
      <c r="A14" s="137" t="s">
        <v>170</v>
      </c>
      <c r="B14" s="60" t="s">
        <v>70</v>
      </c>
      <c r="C14" s="60" t="s">
        <v>243</v>
      </c>
      <c r="D14" s="60" t="s">
        <v>68</v>
      </c>
      <c r="E14" s="60" t="s">
        <v>265</v>
      </c>
      <c r="F14" s="138" t="s">
        <v>231</v>
      </c>
      <c r="G14" s="59" t="s">
        <v>91</v>
      </c>
      <c r="H14" s="59" t="s">
        <v>68</v>
      </c>
      <c r="I14" s="59"/>
      <c r="J14" s="61">
        <f>J15</f>
        <v>18694.3</v>
      </c>
      <c r="K14" s="61">
        <f t="shared" si="1"/>
        <v>14340</v>
      </c>
      <c r="L14" s="61">
        <f t="shared" si="1"/>
        <v>14340</v>
      </c>
    </row>
    <row r="15" spans="1:13" ht="45">
      <c r="A15" s="137" t="s">
        <v>317</v>
      </c>
      <c r="B15" s="60" t="s">
        <v>70</v>
      </c>
      <c r="C15" s="60" t="s">
        <v>243</v>
      </c>
      <c r="D15" s="60" t="s">
        <v>68</v>
      </c>
      <c r="E15" s="60" t="s">
        <v>265</v>
      </c>
      <c r="F15" s="138" t="s">
        <v>231</v>
      </c>
      <c r="G15" s="59" t="s">
        <v>91</v>
      </c>
      <c r="H15" s="59" t="s">
        <v>68</v>
      </c>
      <c r="I15" s="59" t="s">
        <v>158</v>
      </c>
      <c r="J15" s="61">
        <f>'Приложение 3'!J322</f>
        <v>18694.3</v>
      </c>
      <c r="K15" s="61">
        <f>'Приложение 3'!K322</f>
        <v>14340</v>
      </c>
      <c r="L15" s="61">
        <f>'Приложение 3'!L322</f>
        <v>14340</v>
      </c>
    </row>
    <row r="16" spans="1:13" ht="147.75" customHeight="1">
      <c r="A16" s="137" t="s">
        <v>47</v>
      </c>
      <c r="B16" s="60" t="s">
        <v>70</v>
      </c>
      <c r="C16" s="60" t="s">
        <v>243</v>
      </c>
      <c r="D16" s="60" t="s">
        <v>68</v>
      </c>
      <c r="E16" s="60" t="s">
        <v>266</v>
      </c>
      <c r="F16" s="138"/>
      <c r="G16" s="59"/>
      <c r="H16" s="59"/>
      <c r="I16" s="59"/>
      <c r="J16" s="61">
        <f>J17</f>
        <v>64933.7</v>
      </c>
      <c r="K16" s="61">
        <f t="shared" ref="K16:L20" si="2">K17</f>
        <v>65315.5</v>
      </c>
      <c r="L16" s="61">
        <f t="shared" si="2"/>
        <v>68539.3</v>
      </c>
    </row>
    <row r="17" spans="1:12" ht="33.75">
      <c r="A17" s="137" t="s">
        <v>131</v>
      </c>
      <c r="B17" s="60" t="s">
        <v>70</v>
      </c>
      <c r="C17" s="60" t="s">
        <v>243</v>
      </c>
      <c r="D17" s="60" t="s">
        <v>68</v>
      </c>
      <c r="E17" s="60" t="s">
        <v>266</v>
      </c>
      <c r="F17" s="138" t="s">
        <v>223</v>
      </c>
      <c r="G17" s="59"/>
      <c r="H17" s="59"/>
      <c r="I17" s="59"/>
      <c r="J17" s="61">
        <f>J18</f>
        <v>64933.7</v>
      </c>
      <c r="K17" s="61">
        <f t="shared" si="2"/>
        <v>65315.5</v>
      </c>
      <c r="L17" s="61">
        <f t="shared" si="2"/>
        <v>68539.3</v>
      </c>
    </row>
    <row r="18" spans="1:12">
      <c r="A18" s="137" t="s">
        <v>172</v>
      </c>
      <c r="B18" s="60" t="s">
        <v>70</v>
      </c>
      <c r="C18" s="60" t="s">
        <v>243</v>
      </c>
      <c r="D18" s="60" t="s">
        <v>68</v>
      </c>
      <c r="E18" s="60" t="s">
        <v>266</v>
      </c>
      <c r="F18" s="138" t="s">
        <v>231</v>
      </c>
      <c r="G18" s="59"/>
      <c r="H18" s="59"/>
      <c r="I18" s="59"/>
      <c r="J18" s="61">
        <f>J19</f>
        <v>64933.7</v>
      </c>
      <c r="K18" s="61">
        <f t="shared" si="2"/>
        <v>65315.5</v>
      </c>
      <c r="L18" s="61">
        <f t="shared" si="2"/>
        <v>68539.3</v>
      </c>
    </row>
    <row r="19" spans="1:12">
      <c r="A19" s="137" t="s">
        <v>169</v>
      </c>
      <c r="B19" s="60" t="s">
        <v>70</v>
      </c>
      <c r="C19" s="60" t="s">
        <v>243</v>
      </c>
      <c r="D19" s="60" t="s">
        <v>68</v>
      </c>
      <c r="E19" s="60" t="s">
        <v>266</v>
      </c>
      <c r="F19" s="138" t="s">
        <v>231</v>
      </c>
      <c r="G19" s="59" t="s">
        <v>91</v>
      </c>
      <c r="H19" s="59"/>
      <c r="I19" s="59"/>
      <c r="J19" s="61">
        <f>J20</f>
        <v>64933.7</v>
      </c>
      <c r="K19" s="61">
        <f t="shared" si="2"/>
        <v>65315.5</v>
      </c>
      <c r="L19" s="61">
        <f t="shared" si="2"/>
        <v>68539.3</v>
      </c>
    </row>
    <row r="20" spans="1:12">
      <c r="A20" s="137" t="s">
        <v>170</v>
      </c>
      <c r="B20" s="60" t="s">
        <v>70</v>
      </c>
      <c r="C20" s="60" t="s">
        <v>243</v>
      </c>
      <c r="D20" s="60" t="s">
        <v>68</v>
      </c>
      <c r="E20" s="60" t="s">
        <v>266</v>
      </c>
      <c r="F20" s="138" t="s">
        <v>231</v>
      </c>
      <c r="G20" s="59" t="s">
        <v>91</v>
      </c>
      <c r="H20" s="59" t="s">
        <v>68</v>
      </c>
      <c r="I20" s="59"/>
      <c r="J20" s="61">
        <f>J21</f>
        <v>64933.7</v>
      </c>
      <c r="K20" s="61">
        <f t="shared" si="2"/>
        <v>65315.5</v>
      </c>
      <c r="L20" s="61">
        <f t="shared" si="2"/>
        <v>68539.3</v>
      </c>
    </row>
    <row r="21" spans="1:12" ht="45">
      <c r="A21" s="137" t="s">
        <v>317</v>
      </c>
      <c r="B21" s="60" t="s">
        <v>70</v>
      </c>
      <c r="C21" s="60" t="s">
        <v>243</v>
      </c>
      <c r="D21" s="60" t="s">
        <v>68</v>
      </c>
      <c r="E21" s="60" t="s">
        <v>266</v>
      </c>
      <c r="F21" s="138" t="s">
        <v>231</v>
      </c>
      <c r="G21" s="59" t="s">
        <v>91</v>
      </c>
      <c r="H21" s="59" t="s">
        <v>68</v>
      </c>
      <c r="I21" s="59" t="s">
        <v>158</v>
      </c>
      <c r="J21" s="61">
        <f>'Приложение 3'!J325</f>
        <v>64933.7</v>
      </c>
      <c r="K21" s="61">
        <f>'Приложение 3'!K325</f>
        <v>65315.5</v>
      </c>
      <c r="L21" s="61">
        <f>'Приложение 3'!L325</f>
        <v>68539.3</v>
      </c>
    </row>
    <row r="22" spans="1:12" ht="22.5">
      <c r="A22" s="137" t="s">
        <v>157</v>
      </c>
      <c r="B22" s="62" t="s">
        <v>70</v>
      </c>
      <c r="C22" s="62" t="s">
        <v>243</v>
      </c>
      <c r="D22" s="62" t="s">
        <v>70</v>
      </c>
      <c r="E22" s="62"/>
      <c r="F22" s="139"/>
      <c r="G22" s="59"/>
      <c r="H22" s="59"/>
      <c r="I22" s="59"/>
      <c r="J22" s="61">
        <f>J23+J29+J53+J65+J71+J59+J47+J35+J41</f>
        <v>214942.7</v>
      </c>
      <c r="K22" s="61">
        <f t="shared" ref="K22:L22" si="3">K23+K29+K53+K65+K71+K59+K47+K35+K41</f>
        <v>204984.1</v>
      </c>
      <c r="L22" s="61">
        <f t="shared" si="3"/>
        <v>216646.59999999998</v>
      </c>
    </row>
    <row r="23" spans="1:12">
      <c r="A23" s="137" t="s">
        <v>156</v>
      </c>
      <c r="B23" s="62" t="s">
        <v>70</v>
      </c>
      <c r="C23" s="62" t="s">
        <v>243</v>
      </c>
      <c r="D23" s="62" t="s">
        <v>70</v>
      </c>
      <c r="E23" s="62" t="s">
        <v>258</v>
      </c>
      <c r="F23" s="139"/>
      <c r="G23" s="59"/>
      <c r="H23" s="59"/>
      <c r="I23" s="59"/>
      <c r="J23" s="61">
        <f>J24</f>
        <v>0</v>
      </c>
      <c r="K23" s="61">
        <f t="shared" ref="K23:L27" si="4">K24</f>
        <v>4686.7</v>
      </c>
      <c r="L23" s="61">
        <f t="shared" si="4"/>
        <v>9808.2999999999993</v>
      </c>
    </row>
    <row r="24" spans="1:12">
      <c r="A24" s="137" t="s">
        <v>85</v>
      </c>
      <c r="B24" s="62" t="s">
        <v>70</v>
      </c>
      <c r="C24" s="62" t="s">
        <v>243</v>
      </c>
      <c r="D24" s="62" t="s">
        <v>70</v>
      </c>
      <c r="E24" s="62" t="s">
        <v>258</v>
      </c>
      <c r="F24" s="139" t="s">
        <v>214</v>
      </c>
      <c r="G24" s="59"/>
      <c r="H24" s="59"/>
      <c r="I24" s="59"/>
      <c r="J24" s="312">
        <f>J25</f>
        <v>0</v>
      </c>
      <c r="K24" s="61">
        <f t="shared" si="4"/>
        <v>4686.7</v>
      </c>
      <c r="L24" s="61">
        <f t="shared" si="4"/>
        <v>9808.2999999999993</v>
      </c>
    </row>
    <row r="25" spans="1:12">
      <c r="A25" s="137" t="s">
        <v>93</v>
      </c>
      <c r="B25" s="62" t="s">
        <v>70</v>
      </c>
      <c r="C25" s="62" t="s">
        <v>243</v>
      </c>
      <c r="D25" s="62" t="s">
        <v>70</v>
      </c>
      <c r="E25" s="62" t="s">
        <v>258</v>
      </c>
      <c r="F25" s="139" t="s">
        <v>216</v>
      </c>
      <c r="G25" s="59"/>
      <c r="H25" s="59"/>
      <c r="I25" s="59"/>
      <c r="J25" s="61">
        <f>J26</f>
        <v>0</v>
      </c>
      <c r="K25" s="61">
        <f t="shared" si="4"/>
        <v>4686.7</v>
      </c>
      <c r="L25" s="61">
        <f t="shared" si="4"/>
        <v>9808.2999999999993</v>
      </c>
    </row>
    <row r="26" spans="1:12">
      <c r="A26" s="137" t="s">
        <v>156</v>
      </c>
      <c r="B26" s="62" t="s">
        <v>70</v>
      </c>
      <c r="C26" s="62" t="s">
        <v>243</v>
      </c>
      <c r="D26" s="62" t="s">
        <v>70</v>
      </c>
      <c r="E26" s="62" t="s">
        <v>258</v>
      </c>
      <c r="F26" s="139" t="s">
        <v>216</v>
      </c>
      <c r="G26" s="59" t="s">
        <v>285</v>
      </c>
      <c r="H26" s="59"/>
      <c r="I26" s="59"/>
      <c r="J26" s="61">
        <f>J27</f>
        <v>0</v>
      </c>
      <c r="K26" s="61">
        <f t="shared" si="4"/>
        <v>4686.7</v>
      </c>
      <c r="L26" s="61">
        <f t="shared" si="4"/>
        <v>9808.2999999999993</v>
      </c>
    </row>
    <row r="27" spans="1:12">
      <c r="A27" s="137" t="s">
        <v>156</v>
      </c>
      <c r="B27" s="62" t="s">
        <v>70</v>
      </c>
      <c r="C27" s="62" t="s">
        <v>243</v>
      </c>
      <c r="D27" s="62" t="s">
        <v>70</v>
      </c>
      <c r="E27" s="62" t="s">
        <v>258</v>
      </c>
      <c r="F27" s="139" t="s">
        <v>216</v>
      </c>
      <c r="G27" s="59" t="s">
        <v>285</v>
      </c>
      <c r="H27" s="59" t="s">
        <v>285</v>
      </c>
      <c r="I27" s="59"/>
      <c r="J27" s="61">
        <f>J28</f>
        <v>0</v>
      </c>
      <c r="K27" s="61">
        <f t="shared" si="4"/>
        <v>4686.7</v>
      </c>
      <c r="L27" s="61">
        <f t="shared" si="4"/>
        <v>9808.2999999999993</v>
      </c>
    </row>
    <row r="28" spans="1:12" ht="45">
      <c r="A28" s="137" t="s">
        <v>316</v>
      </c>
      <c r="B28" s="62" t="s">
        <v>70</v>
      </c>
      <c r="C28" s="62" t="s">
        <v>243</v>
      </c>
      <c r="D28" s="62" t="s">
        <v>70</v>
      </c>
      <c r="E28" s="62" t="s">
        <v>258</v>
      </c>
      <c r="F28" s="139" t="s">
        <v>216</v>
      </c>
      <c r="G28" s="59" t="s">
        <v>285</v>
      </c>
      <c r="H28" s="59" t="s">
        <v>285</v>
      </c>
      <c r="I28" s="59" t="s">
        <v>133</v>
      </c>
      <c r="J28" s="61">
        <f>'Приложение 3'!J253</f>
        <v>0</v>
      </c>
      <c r="K28" s="61">
        <f>'Приложение 3'!K253</f>
        <v>4686.7</v>
      </c>
      <c r="L28" s="61">
        <f>'Приложение 3'!L253</f>
        <v>9808.2999999999993</v>
      </c>
    </row>
    <row r="29" spans="1:12" ht="67.5">
      <c r="A29" s="137" t="s">
        <v>303</v>
      </c>
      <c r="B29" s="62" t="s">
        <v>70</v>
      </c>
      <c r="C29" s="62" t="s">
        <v>243</v>
      </c>
      <c r="D29" s="62" t="s">
        <v>70</v>
      </c>
      <c r="E29" s="62" t="s">
        <v>302</v>
      </c>
      <c r="F29" s="139"/>
      <c r="G29" s="59"/>
      <c r="H29" s="59"/>
      <c r="I29" s="59"/>
      <c r="J29" s="61">
        <f>J30</f>
        <v>1212.4000000000001</v>
      </c>
      <c r="K29" s="61">
        <f t="shared" ref="K29:L38" si="5">K30</f>
        <v>962.4</v>
      </c>
      <c r="L29" s="61">
        <f t="shared" si="5"/>
        <v>562.4</v>
      </c>
    </row>
    <row r="30" spans="1:12" ht="33.75">
      <c r="A30" s="137" t="s">
        <v>131</v>
      </c>
      <c r="B30" s="62" t="s">
        <v>70</v>
      </c>
      <c r="C30" s="62" t="s">
        <v>243</v>
      </c>
      <c r="D30" s="62" t="s">
        <v>70</v>
      </c>
      <c r="E30" s="62" t="s">
        <v>302</v>
      </c>
      <c r="F30" s="139" t="s">
        <v>223</v>
      </c>
      <c r="G30" s="59"/>
      <c r="H30" s="59"/>
      <c r="I30" s="59"/>
      <c r="J30" s="61">
        <f>J31</f>
        <v>1212.4000000000001</v>
      </c>
      <c r="K30" s="61">
        <f t="shared" si="5"/>
        <v>962.4</v>
      </c>
      <c r="L30" s="61">
        <f t="shared" si="5"/>
        <v>562.4</v>
      </c>
    </row>
    <row r="31" spans="1:12">
      <c r="A31" s="137" t="s">
        <v>172</v>
      </c>
      <c r="B31" s="62" t="s">
        <v>70</v>
      </c>
      <c r="C31" s="62" t="s">
        <v>243</v>
      </c>
      <c r="D31" s="62" t="s">
        <v>70</v>
      </c>
      <c r="E31" s="62" t="s">
        <v>302</v>
      </c>
      <c r="F31" s="139" t="s">
        <v>231</v>
      </c>
      <c r="G31" s="59"/>
      <c r="H31" s="59"/>
      <c r="I31" s="59"/>
      <c r="J31" s="61">
        <f>J32</f>
        <v>1212.4000000000001</v>
      </c>
      <c r="K31" s="61">
        <f t="shared" si="5"/>
        <v>962.4</v>
      </c>
      <c r="L31" s="61">
        <f t="shared" si="5"/>
        <v>562.4</v>
      </c>
    </row>
    <row r="32" spans="1:12">
      <c r="A32" s="137" t="s">
        <v>117</v>
      </c>
      <c r="B32" s="62" t="s">
        <v>70</v>
      </c>
      <c r="C32" s="62" t="s">
        <v>243</v>
      </c>
      <c r="D32" s="62" t="s">
        <v>70</v>
      </c>
      <c r="E32" s="62" t="s">
        <v>302</v>
      </c>
      <c r="F32" s="139" t="s">
        <v>231</v>
      </c>
      <c r="G32" s="59" t="s">
        <v>17</v>
      </c>
      <c r="H32" s="59"/>
      <c r="I32" s="59"/>
      <c r="J32" s="61">
        <f>J33</f>
        <v>1212.4000000000001</v>
      </c>
      <c r="K32" s="61">
        <f t="shared" si="5"/>
        <v>962.4</v>
      </c>
      <c r="L32" s="61">
        <f t="shared" si="5"/>
        <v>562.4</v>
      </c>
    </row>
    <row r="33" spans="1:12">
      <c r="A33" s="137" t="s">
        <v>121</v>
      </c>
      <c r="B33" s="62" t="s">
        <v>70</v>
      </c>
      <c r="C33" s="62" t="s">
        <v>243</v>
      </c>
      <c r="D33" s="62" t="s">
        <v>70</v>
      </c>
      <c r="E33" s="62" t="s">
        <v>302</v>
      </c>
      <c r="F33" s="139" t="s">
        <v>231</v>
      </c>
      <c r="G33" s="59" t="s">
        <v>17</v>
      </c>
      <c r="H33" s="59" t="s">
        <v>98</v>
      </c>
      <c r="I33" s="59"/>
      <c r="J33" s="61">
        <f>J34</f>
        <v>1212.4000000000001</v>
      </c>
      <c r="K33" s="61">
        <f t="shared" si="5"/>
        <v>962.4</v>
      </c>
      <c r="L33" s="61">
        <f t="shared" si="5"/>
        <v>562.4</v>
      </c>
    </row>
    <row r="34" spans="1:12" ht="45">
      <c r="A34" s="137" t="s">
        <v>317</v>
      </c>
      <c r="B34" s="62" t="s">
        <v>70</v>
      </c>
      <c r="C34" s="62" t="s">
        <v>243</v>
      </c>
      <c r="D34" s="62" t="s">
        <v>70</v>
      </c>
      <c r="E34" s="62" t="s">
        <v>302</v>
      </c>
      <c r="F34" s="139" t="s">
        <v>231</v>
      </c>
      <c r="G34" s="59" t="s">
        <v>17</v>
      </c>
      <c r="H34" s="59" t="s">
        <v>98</v>
      </c>
      <c r="I34" s="59" t="s">
        <v>158</v>
      </c>
      <c r="J34" s="61">
        <f>'Приложение 3'!J416</f>
        <v>1212.4000000000001</v>
      </c>
      <c r="K34" s="61">
        <f>'Приложение 3'!K416</f>
        <v>962.4</v>
      </c>
      <c r="L34" s="61">
        <f>'Приложение 3'!L416</f>
        <v>562.4</v>
      </c>
    </row>
    <row r="35" spans="1:12" ht="90">
      <c r="A35" s="137" t="s">
        <v>423</v>
      </c>
      <c r="B35" s="62" t="s">
        <v>70</v>
      </c>
      <c r="C35" s="62" t="s">
        <v>243</v>
      </c>
      <c r="D35" s="62" t="s">
        <v>70</v>
      </c>
      <c r="E35" s="32" t="s">
        <v>422</v>
      </c>
      <c r="F35" s="139"/>
      <c r="G35" s="59"/>
      <c r="H35" s="59"/>
      <c r="I35" s="59"/>
      <c r="J35" s="61">
        <f>J36</f>
        <v>742</v>
      </c>
      <c r="K35" s="61">
        <f t="shared" si="5"/>
        <v>0</v>
      </c>
      <c r="L35" s="61">
        <f t="shared" si="5"/>
        <v>0</v>
      </c>
    </row>
    <row r="36" spans="1:12" ht="33.75">
      <c r="A36" s="137" t="s">
        <v>131</v>
      </c>
      <c r="B36" s="62" t="s">
        <v>70</v>
      </c>
      <c r="C36" s="62" t="s">
        <v>243</v>
      </c>
      <c r="D36" s="62" t="s">
        <v>70</v>
      </c>
      <c r="E36" s="32" t="s">
        <v>422</v>
      </c>
      <c r="F36" s="63" t="s">
        <v>223</v>
      </c>
      <c r="G36" s="59"/>
      <c r="H36" s="59"/>
      <c r="I36" s="59"/>
      <c r="J36" s="61">
        <f>J37</f>
        <v>742</v>
      </c>
      <c r="K36" s="61">
        <f t="shared" si="5"/>
        <v>0</v>
      </c>
      <c r="L36" s="61">
        <f t="shared" si="5"/>
        <v>0</v>
      </c>
    </row>
    <row r="37" spans="1:12">
      <c r="A37" s="137" t="s">
        <v>172</v>
      </c>
      <c r="B37" s="62" t="s">
        <v>70</v>
      </c>
      <c r="C37" s="62" t="s">
        <v>243</v>
      </c>
      <c r="D37" s="62" t="s">
        <v>70</v>
      </c>
      <c r="E37" s="32" t="s">
        <v>422</v>
      </c>
      <c r="F37" s="63" t="s">
        <v>231</v>
      </c>
      <c r="G37" s="59"/>
      <c r="H37" s="59"/>
      <c r="I37" s="59"/>
      <c r="J37" s="61">
        <f>J38</f>
        <v>742</v>
      </c>
      <c r="K37" s="61">
        <f t="shared" si="5"/>
        <v>0</v>
      </c>
      <c r="L37" s="61">
        <f t="shared" si="5"/>
        <v>0</v>
      </c>
    </row>
    <row r="38" spans="1:12">
      <c r="A38" s="137" t="s">
        <v>117</v>
      </c>
      <c r="B38" s="62" t="s">
        <v>70</v>
      </c>
      <c r="C38" s="62" t="s">
        <v>243</v>
      </c>
      <c r="D38" s="62" t="s">
        <v>70</v>
      </c>
      <c r="E38" s="32" t="s">
        <v>422</v>
      </c>
      <c r="F38" s="63" t="s">
        <v>231</v>
      </c>
      <c r="G38" s="59" t="s">
        <v>17</v>
      </c>
      <c r="H38" s="59"/>
      <c r="I38" s="59"/>
      <c r="J38" s="61">
        <f>J39</f>
        <v>742</v>
      </c>
      <c r="K38" s="61">
        <f t="shared" si="5"/>
        <v>0</v>
      </c>
      <c r="L38" s="61">
        <f t="shared" si="5"/>
        <v>0</v>
      </c>
    </row>
    <row r="39" spans="1:12">
      <c r="A39" s="137" t="s">
        <v>121</v>
      </c>
      <c r="B39" s="62" t="s">
        <v>70</v>
      </c>
      <c r="C39" s="62" t="s">
        <v>243</v>
      </c>
      <c r="D39" s="62" t="s">
        <v>70</v>
      </c>
      <c r="E39" s="32" t="s">
        <v>422</v>
      </c>
      <c r="F39" s="63" t="s">
        <v>231</v>
      </c>
      <c r="G39" s="59" t="s">
        <v>17</v>
      </c>
      <c r="H39" s="59" t="s">
        <v>98</v>
      </c>
      <c r="I39" s="59"/>
      <c r="J39" s="61">
        <f>J40</f>
        <v>742</v>
      </c>
      <c r="K39" s="61">
        <f t="shared" ref="K39:L39" si="6">K40</f>
        <v>0</v>
      </c>
      <c r="L39" s="61">
        <f t="shared" si="6"/>
        <v>0</v>
      </c>
    </row>
    <row r="40" spans="1:12" ht="45">
      <c r="A40" s="137" t="s">
        <v>317</v>
      </c>
      <c r="B40" s="62" t="s">
        <v>70</v>
      </c>
      <c r="C40" s="62" t="s">
        <v>243</v>
      </c>
      <c r="D40" s="62" t="s">
        <v>70</v>
      </c>
      <c r="E40" s="361" t="s">
        <v>422</v>
      </c>
      <c r="F40" s="63" t="s">
        <v>231</v>
      </c>
      <c r="G40" s="59" t="s">
        <v>17</v>
      </c>
      <c r="H40" s="59" t="s">
        <v>98</v>
      </c>
      <c r="I40" s="59" t="s">
        <v>158</v>
      </c>
      <c r="J40" s="61">
        <f>'Приложение 3'!J419</f>
        <v>742</v>
      </c>
      <c r="K40" s="61">
        <f>'Приложение 3'!K419</f>
        <v>0</v>
      </c>
      <c r="L40" s="61">
        <f>'Приложение 3'!L419</f>
        <v>0</v>
      </c>
    </row>
    <row r="41" spans="1:12" ht="69" customHeight="1">
      <c r="A41" s="137" t="s">
        <v>424</v>
      </c>
      <c r="B41" s="62" t="s">
        <v>70</v>
      </c>
      <c r="C41" s="62" t="s">
        <v>243</v>
      </c>
      <c r="D41" s="62" t="s">
        <v>70</v>
      </c>
      <c r="E41" s="370" t="s">
        <v>425</v>
      </c>
      <c r="F41" s="63"/>
      <c r="G41" s="59"/>
      <c r="H41" s="59"/>
      <c r="I41" s="59"/>
      <c r="J41" s="61">
        <f>J42</f>
        <v>447.1</v>
      </c>
      <c r="K41" s="61">
        <f t="shared" ref="K41:L45" si="7">K42</f>
        <v>0</v>
      </c>
      <c r="L41" s="61">
        <f t="shared" si="7"/>
        <v>0</v>
      </c>
    </row>
    <row r="42" spans="1:12" ht="33.75">
      <c r="A42" s="137" t="s">
        <v>131</v>
      </c>
      <c r="B42" s="62" t="s">
        <v>70</v>
      </c>
      <c r="C42" s="62" t="s">
        <v>243</v>
      </c>
      <c r="D42" s="62" t="s">
        <v>70</v>
      </c>
      <c r="E42" s="370" t="s">
        <v>425</v>
      </c>
      <c r="F42" s="63" t="s">
        <v>223</v>
      </c>
      <c r="G42" s="59"/>
      <c r="H42" s="59"/>
      <c r="I42" s="59"/>
      <c r="J42" s="61">
        <f>J43</f>
        <v>447.1</v>
      </c>
      <c r="K42" s="61">
        <f t="shared" si="7"/>
        <v>0</v>
      </c>
      <c r="L42" s="61">
        <f t="shared" si="7"/>
        <v>0</v>
      </c>
    </row>
    <row r="43" spans="1:12">
      <c r="A43" s="137" t="s">
        <v>172</v>
      </c>
      <c r="B43" s="62" t="s">
        <v>70</v>
      </c>
      <c r="C43" s="62" t="s">
        <v>243</v>
      </c>
      <c r="D43" s="62" t="s">
        <v>70</v>
      </c>
      <c r="E43" s="370" t="s">
        <v>425</v>
      </c>
      <c r="F43" s="63" t="s">
        <v>231</v>
      </c>
      <c r="G43" s="59"/>
      <c r="H43" s="59"/>
      <c r="I43" s="59"/>
      <c r="J43" s="61">
        <f>J44</f>
        <v>447.1</v>
      </c>
      <c r="K43" s="61">
        <f t="shared" si="7"/>
        <v>0</v>
      </c>
      <c r="L43" s="61">
        <f t="shared" si="7"/>
        <v>0</v>
      </c>
    </row>
    <row r="44" spans="1:12">
      <c r="A44" s="137" t="s">
        <v>117</v>
      </c>
      <c r="B44" s="62" t="s">
        <v>70</v>
      </c>
      <c r="C44" s="62" t="s">
        <v>243</v>
      </c>
      <c r="D44" s="62" t="s">
        <v>70</v>
      </c>
      <c r="E44" s="370" t="s">
        <v>425</v>
      </c>
      <c r="F44" s="63" t="s">
        <v>231</v>
      </c>
      <c r="G44" s="59" t="s">
        <v>17</v>
      </c>
      <c r="H44" s="59"/>
      <c r="I44" s="59"/>
      <c r="J44" s="61">
        <f>J45</f>
        <v>447.1</v>
      </c>
      <c r="K44" s="61">
        <f t="shared" si="7"/>
        <v>0</v>
      </c>
      <c r="L44" s="61">
        <f t="shared" si="7"/>
        <v>0</v>
      </c>
    </row>
    <row r="45" spans="1:12">
      <c r="A45" s="137" t="s">
        <v>121</v>
      </c>
      <c r="B45" s="62" t="s">
        <v>70</v>
      </c>
      <c r="C45" s="62" t="s">
        <v>243</v>
      </c>
      <c r="D45" s="62" t="s">
        <v>70</v>
      </c>
      <c r="E45" s="370" t="s">
        <v>425</v>
      </c>
      <c r="F45" s="63" t="s">
        <v>231</v>
      </c>
      <c r="G45" s="59" t="s">
        <v>17</v>
      </c>
      <c r="H45" s="59" t="s">
        <v>98</v>
      </c>
      <c r="I45" s="59"/>
      <c r="J45" s="61">
        <f>J46</f>
        <v>447.1</v>
      </c>
      <c r="K45" s="61">
        <f t="shared" si="7"/>
        <v>0</v>
      </c>
      <c r="L45" s="61">
        <f t="shared" si="7"/>
        <v>0</v>
      </c>
    </row>
    <row r="46" spans="1:12" ht="45">
      <c r="A46" s="137" t="s">
        <v>317</v>
      </c>
      <c r="B46" s="62" t="s">
        <v>70</v>
      </c>
      <c r="C46" s="62" t="s">
        <v>243</v>
      </c>
      <c r="D46" s="62" t="s">
        <v>70</v>
      </c>
      <c r="E46" s="370" t="s">
        <v>425</v>
      </c>
      <c r="F46" s="63" t="s">
        <v>231</v>
      </c>
      <c r="G46" s="59" t="s">
        <v>17</v>
      </c>
      <c r="H46" s="59" t="s">
        <v>98</v>
      </c>
      <c r="I46" s="59" t="s">
        <v>158</v>
      </c>
      <c r="J46" s="61">
        <f>'Приложение 3'!J422</f>
        <v>447.1</v>
      </c>
      <c r="K46" s="61">
        <f>'Приложение 3'!K422</f>
        <v>0</v>
      </c>
      <c r="L46" s="61">
        <f>'Приложение 3'!L422</f>
        <v>0</v>
      </c>
    </row>
    <row r="47" spans="1:12" ht="45">
      <c r="A47" s="137" t="s">
        <v>549</v>
      </c>
      <c r="B47" s="62" t="s">
        <v>70</v>
      </c>
      <c r="C47" s="62" t="s">
        <v>243</v>
      </c>
      <c r="D47" s="62" t="s">
        <v>70</v>
      </c>
      <c r="E47" s="62" t="s">
        <v>417</v>
      </c>
      <c r="F47" s="63"/>
      <c r="G47" s="59"/>
      <c r="H47" s="59"/>
      <c r="I47" s="59"/>
      <c r="J47" s="61">
        <f>J48</f>
        <v>9979.7000000000007</v>
      </c>
      <c r="K47" s="61">
        <f t="shared" ref="K47:L47" si="8">K48</f>
        <v>9979.7000000000007</v>
      </c>
      <c r="L47" s="61">
        <f t="shared" si="8"/>
        <v>9979.7000000000007</v>
      </c>
    </row>
    <row r="48" spans="1:12" ht="33.75">
      <c r="A48" s="137" t="s">
        <v>131</v>
      </c>
      <c r="B48" s="62" t="s">
        <v>70</v>
      </c>
      <c r="C48" s="62" t="s">
        <v>243</v>
      </c>
      <c r="D48" s="62" t="s">
        <v>70</v>
      </c>
      <c r="E48" s="62" t="s">
        <v>417</v>
      </c>
      <c r="F48" s="63" t="s">
        <v>223</v>
      </c>
      <c r="G48" s="59"/>
      <c r="H48" s="59"/>
      <c r="I48" s="59"/>
      <c r="J48" s="61">
        <f>J49</f>
        <v>9979.7000000000007</v>
      </c>
      <c r="K48" s="61">
        <f t="shared" ref="K48:L48" si="9">K49</f>
        <v>9979.7000000000007</v>
      </c>
      <c r="L48" s="61">
        <f t="shared" si="9"/>
        <v>9979.7000000000007</v>
      </c>
    </row>
    <row r="49" spans="1:12">
      <c r="A49" s="137" t="s">
        <v>172</v>
      </c>
      <c r="B49" s="62" t="s">
        <v>70</v>
      </c>
      <c r="C49" s="62" t="s">
        <v>243</v>
      </c>
      <c r="D49" s="62" t="s">
        <v>70</v>
      </c>
      <c r="E49" s="62" t="s">
        <v>417</v>
      </c>
      <c r="F49" s="63" t="s">
        <v>231</v>
      </c>
      <c r="G49" s="59"/>
      <c r="H49" s="59"/>
      <c r="I49" s="59"/>
      <c r="J49" s="61">
        <f>J50</f>
        <v>9979.7000000000007</v>
      </c>
      <c r="K49" s="61">
        <f t="shared" ref="K49:L49" si="10">K50</f>
        <v>9979.7000000000007</v>
      </c>
      <c r="L49" s="61">
        <f t="shared" si="10"/>
        <v>9979.7000000000007</v>
      </c>
    </row>
    <row r="50" spans="1:12">
      <c r="A50" s="137" t="s">
        <v>169</v>
      </c>
      <c r="B50" s="62" t="s">
        <v>70</v>
      </c>
      <c r="C50" s="62" t="s">
        <v>243</v>
      </c>
      <c r="D50" s="62" t="s">
        <v>70</v>
      </c>
      <c r="E50" s="62" t="s">
        <v>417</v>
      </c>
      <c r="F50" s="63" t="s">
        <v>231</v>
      </c>
      <c r="G50" s="59" t="s">
        <v>91</v>
      </c>
      <c r="H50" s="59"/>
      <c r="I50" s="59"/>
      <c r="J50" s="61">
        <f>J51</f>
        <v>9979.7000000000007</v>
      </c>
      <c r="K50" s="61">
        <f t="shared" ref="K50:L50" si="11">K51</f>
        <v>9979.7000000000007</v>
      </c>
      <c r="L50" s="61">
        <f t="shared" si="11"/>
        <v>9979.7000000000007</v>
      </c>
    </row>
    <row r="51" spans="1:12">
      <c r="A51" s="137" t="s">
        <v>174</v>
      </c>
      <c r="B51" s="62" t="s">
        <v>70</v>
      </c>
      <c r="C51" s="62" t="s">
        <v>243</v>
      </c>
      <c r="D51" s="62" t="s">
        <v>70</v>
      </c>
      <c r="E51" s="62" t="s">
        <v>417</v>
      </c>
      <c r="F51" s="63" t="s">
        <v>231</v>
      </c>
      <c r="G51" s="59" t="s">
        <v>91</v>
      </c>
      <c r="H51" s="59" t="s">
        <v>70</v>
      </c>
      <c r="I51" s="59"/>
      <c r="J51" s="61">
        <f>J52</f>
        <v>9979.7000000000007</v>
      </c>
      <c r="K51" s="61">
        <f>K52</f>
        <v>9979.7000000000007</v>
      </c>
      <c r="L51" s="61">
        <f>L52</f>
        <v>9979.7000000000007</v>
      </c>
    </row>
    <row r="52" spans="1:12" ht="45">
      <c r="A52" s="137" t="s">
        <v>317</v>
      </c>
      <c r="B52" s="62" t="s">
        <v>70</v>
      </c>
      <c r="C52" s="62" t="s">
        <v>243</v>
      </c>
      <c r="D52" s="62" t="s">
        <v>70</v>
      </c>
      <c r="E52" s="62" t="s">
        <v>417</v>
      </c>
      <c r="F52" s="63" t="s">
        <v>231</v>
      </c>
      <c r="G52" s="59" t="s">
        <v>91</v>
      </c>
      <c r="H52" s="59" t="s">
        <v>70</v>
      </c>
      <c r="I52" s="59" t="s">
        <v>158</v>
      </c>
      <c r="J52" s="61">
        <f>'Приложение 3'!J331</f>
        <v>9979.7000000000007</v>
      </c>
      <c r="K52" s="61">
        <f>'Приложение 3'!K331</f>
        <v>9979.7000000000007</v>
      </c>
      <c r="L52" s="61">
        <f>'Приложение 3'!L331</f>
        <v>9979.7000000000007</v>
      </c>
    </row>
    <row r="53" spans="1:12" ht="22.5">
      <c r="A53" s="137" t="s">
        <v>176</v>
      </c>
      <c r="B53" s="62" t="s">
        <v>70</v>
      </c>
      <c r="C53" s="62" t="s">
        <v>243</v>
      </c>
      <c r="D53" s="62" t="s">
        <v>70</v>
      </c>
      <c r="E53" s="62" t="s">
        <v>267</v>
      </c>
      <c r="F53" s="63"/>
      <c r="G53" s="59"/>
      <c r="H53" s="59"/>
      <c r="I53" s="59"/>
      <c r="J53" s="61">
        <f>J54</f>
        <v>29564.799999999999</v>
      </c>
      <c r="K53" s="61">
        <f t="shared" ref="K53:L56" si="12">K54</f>
        <v>22101.200000000001</v>
      </c>
      <c r="L53" s="61">
        <f t="shared" si="12"/>
        <v>19371.099999999999</v>
      </c>
    </row>
    <row r="54" spans="1:12" ht="33.75">
      <c r="A54" s="137" t="s">
        <v>131</v>
      </c>
      <c r="B54" s="62" t="s">
        <v>70</v>
      </c>
      <c r="C54" s="62" t="s">
        <v>243</v>
      </c>
      <c r="D54" s="62" t="s">
        <v>70</v>
      </c>
      <c r="E54" s="62" t="s">
        <v>267</v>
      </c>
      <c r="F54" s="63" t="s">
        <v>223</v>
      </c>
      <c r="G54" s="59"/>
      <c r="H54" s="59"/>
      <c r="I54" s="59"/>
      <c r="J54" s="61">
        <f>J55</f>
        <v>29564.799999999999</v>
      </c>
      <c r="K54" s="61">
        <f t="shared" si="12"/>
        <v>22101.200000000001</v>
      </c>
      <c r="L54" s="61">
        <f t="shared" si="12"/>
        <v>19371.099999999999</v>
      </c>
    </row>
    <row r="55" spans="1:12">
      <c r="A55" s="137" t="s">
        <v>172</v>
      </c>
      <c r="B55" s="62" t="s">
        <v>70</v>
      </c>
      <c r="C55" s="62" t="s">
        <v>243</v>
      </c>
      <c r="D55" s="62" t="s">
        <v>70</v>
      </c>
      <c r="E55" s="62" t="s">
        <v>267</v>
      </c>
      <c r="F55" s="63" t="s">
        <v>231</v>
      </c>
      <c r="G55" s="59"/>
      <c r="H55" s="59"/>
      <c r="I55" s="59"/>
      <c r="J55" s="61">
        <f>J56</f>
        <v>29564.799999999999</v>
      </c>
      <c r="K55" s="61">
        <f t="shared" si="12"/>
        <v>22101.200000000001</v>
      </c>
      <c r="L55" s="61">
        <f t="shared" si="12"/>
        <v>19371.099999999999</v>
      </c>
    </row>
    <row r="56" spans="1:12">
      <c r="A56" s="137" t="s">
        <v>169</v>
      </c>
      <c r="B56" s="62" t="s">
        <v>70</v>
      </c>
      <c r="C56" s="62" t="s">
        <v>243</v>
      </c>
      <c r="D56" s="62" t="s">
        <v>70</v>
      </c>
      <c r="E56" s="62" t="s">
        <v>267</v>
      </c>
      <c r="F56" s="63" t="s">
        <v>231</v>
      </c>
      <c r="G56" s="59" t="s">
        <v>91</v>
      </c>
      <c r="H56" s="59"/>
      <c r="I56" s="59"/>
      <c r="J56" s="61">
        <f>J57</f>
        <v>29564.799999999999</v>
      </c>
      <c r="K56" s="61">
        <f t="shared" si="12"/>
        <v>22101.200000000001</v>
      </c>
      <c r="L56" s="61">
        <f t="shared" si="12"/>
        <v>19371.099999999999</v>
      </c>
    </row>
    <row r="57" spans="1:12">
      <c r="A57" s="137" t="s">
        <v>174</v>
      </c>
      <c r="B57" s="62" t="s">
        <v>70</v>
      </c>
      <c r="C57" s="62" t="s">
        <v>243</v>
      </c>
      <c r="D57" s="62" t="s">
        <v>70</v>
      </c>
      <c r="E57" s="62" t="s">
        <v>267</v>
      </c>
      <c r="F57" s="63" t="s">
        <v>231</v>
      </c>
      <c r="G57" s="59" t="s">
        <v>91</v>
      </c>
      <c r="H57" s="59" t="s">
        <v>70</v>
      </c>
      <c r="I57" s="59"/>
      <c r="J57" s="61">
        <f>J58</f>
        <v>29564.799999999999</v>
      </c>
      <c r="K57" s="61">
        <f>K58</f>
        <v>22101.200000000001</v>
      </c>
      <c r="L57" s="61">
        <f>L58</f>
        <v>19371.099999999999</v>
      </c>
    </row>
    <row r="58" spans="1:12" ht="45">
      <c r="A58" s="137" t="s">
        <v>317</v>
      </c>
      <c r="B58" s="62" t="s">
        <v>70</v>
      </c>
      <c r="C58" s="62" t="s">
        <v>243</v>
      </c>
      <c r="D58" s="62" t="s">
        <v>70</v>
      </c>
      <c r="E58" s="62" t="s">
        <v>267</v>
      </c>
      <c r="F58" s="63" t="s">
        <v>231</v>
      </c>
      <c r="G58" s="59" t="s">
        <v>91</v>
      </c>
      <c r="H58" s="59" t="s">
        <v>70</v>
      </c>
      <c r="I58" s="59" t="s">
        <v>158</v>
      </c>
      <c r="J58" s="61">
        <f>'Приложение 3'!J334</f>
        <v>29564.799999999999</v>
      </c>
      <c r="K58" s="61">
        <f>'Приложение 3'!K334</f>
        <v>22101.200000000001</v>
      </c>
      <c r="L58" s="61">
        <f>'Приложение 3'!L334</f>
        <v>19371.099999999999</v>
      </c>
    </row>
    <row r="59" spans="1:12" ht="78.75">
      <c r="A59" s="137" t="s">
        <v>44</v>
      </c>
      <c r="B59" s="62" t="s">
        <v>70</v>
      </c>
      <c r="C59" s="62" t="s">
        <v>243</v>
      </c>
      <c r="D59" s="62" t="s">
        <v>70</v>
      </c>
      <c r="E59" s="62" t="s">
        <v>278</v>
      </c>
      <c r="F59" s="63"/>
      <c r="G59" s="59"/>
      <c r="H59" s="59"/>
      <c r="I59" s="59"/>
      <c r="J59" s="61">
        <f>J60</f>
        <v>4710.3999999999996</v>
      </c>
      <c r="K59" s="61">
        <f t="shared" ref="K59:L63" si="13">K60</f>
        <v>4898.5</v>
      </c>
      <c r="L59" s="61">
        <f t="shared" si="13"/>
        <v>5096.3999999999996</v>
      </c>
    </row>
    <row r="60" spans="1:12" ht="33.75">
      <c r="A60" s="137" t="s">
        <v>131</v>
      </c>
      <c r="B60" s="62" t="s">
        <v>70</v>
      </c>
      <c r="C60" s="62" t="s">
        <v>243</v>
      </c>
      <c r="D60" s="62" t="s">
        <v>70</v>
      </c>
      <c r="E60" s="62" t="s">
        <v>278</v>
      </c>
      <c r="F60" s="63" t="s">
        <v>223</v>
      </c>
      <c r="G60" s="59"/>
      <c r="H60" s="59"/>
      <c r="I60" s="59"/>
      <c r="J60" s="61">
        <f>J61</f>
        <v>4710.3999999999996</v>
      </c>
      <c r="K60" s="61">
        <f t="shared" si="13"/>
        <v>4898.5</v>
      </c>
      <c r="L60" s="61">
        <f t="shared" si="13"/>
        <v>5096.3999999999996</v>
      </c>
    </row>
    <row r="61" spans="1:12">
      <c r="A61" s="137" t="s">
        <v>172</v>
      </c>
      <c r="B61" s="62" t="s">
        <v>70</v>
      </c>
      <c r="C61" s="62" t="s">
        <v>243</v>
      </c>
      <c r="D61" s="62" t="s">
        <v>70</v>
      </c>
      <c r="E61" s="62" t="s">
        <v>278</v>
      </c>
      <c r="F61" s="63" t="s">
        <v>231</v>
      </c>
      <c r="G61" s="59"/>
      <c r="H61" s="59"/>
      <c r="I61" s="59"/>
      <c r="J61" s="61">
        <f>J62</f>
        <v>4710.3999999999996</v>
      </c>
      <c r="K61" s="61">
        <f t="shared" si="13"/>
        <v>4898.5</v>
      </c>
      <c r="L61" s="61">
        <f t="shared" si="13"/>
        <v>5096.3999999999996</v>
      </c>
    </row>
    <row r="62" spans="1:12">
      <c r="A62" s="137" t="s">
        <v>117</v>
      </c>
      <c r="B62" s="62" t="s">
        <v>70</v>
      </c>
      <c r="C62" s="62" t="s">
        <v>243</v>
      </c>
      <c r="D62" s="62" t="s">
        <v>70</v>
      </c>
      <c r="E62" s="62" t="s">
        <v>278</v>
      </c>
      <c r="F62" s="63" t="s">
        <v>231</v>
      </c>
      <c r="G62" s="59" t="s">
        <v>17</v>
      </c>
      <c r="H62" s="59"/>
      <c r="I62" s="59"/>
      <c r="J62" s="61">
        <f>J63</f>
        <v>4710.3999999999996</v>
      </c>
      <c r="K62" s="61">
        <f t="shared" si="13"/>
        <v>4898.5</v>
      </c>
      <c r="L62" s="61">
        <f t="shared" si="13"/>
        <v>5096.3999999999996</v>
      </c>
    </row>
    <row r="63" spans="1:12">
      <c r="A63" s="137" t="s">
        <v>123</v>
      </c>
      <c r="B63" s="62" t="s">
        <v>70</v>
      </c>
      <c r="C63" s="62" t="s">
        <v>243</v>
      </c>
      <c r="D63" s="62" t="s">
        <v>70</v>
      </c>
      <c r="E63" s="62" t="s">
        <v>278</v>
      </c>
      <c r="F63" s="63" t="s">
        <v>231</v>
      </c>
      <c r="G63" s="59" t="s">
        <v>17</v>
      </c>
      <c r="H63" s="59" t="s">
        <v>75</v>
      </c>
      <c r="I63" s="59"/>
      <c r="J63" s="61">
        <f>J64</f>
        <v>4710.3999999999996</v>
      </c>
      <c r="K63" s="61">
        <f t="shared" si="13"/>
        <v>4898.5</v>
      </c>
      <c r="L63" s="61">
        <f t="shared" si="13"/>
        <v>5096.3999999999996</v>
      </c>
    </row>
    <row r="64" spans="1:12" ht="45">
      <c r="A64" s="137" t="s">
        <v>317</v>
      </c>
      <c r="B64" s="62" t="s">
        <v>70</v>
      </c>
      <c r="C64" s="62" t="s">
        <v>243</v>
      </c>
      <c r="D64" s="62" t="s">
        <v>70</v>
      </c>
      <c r="E64" s="62" t="s">
        <v>278</v>
      </c>
      <c r="F64" s="63" t="s">
        <v>231</v>
      </c>
      <c r="G64" s="59" t="s">
        <v>17</v>
      </c>
      <c r="H64" s="59" t="s">
        <v>75</v>
      </c>
      <c r="I64" s="59" t="s">
        <v>158</v>
      </c>
      <c r="J64" s="61">
        <f>'Приложение 3'!J432</f>
        <v>4710.3999999999996</v>
      </c>
      <c r="K64" s="61">
        <f>'Приложение 3'!K432</f>
        <v>4898.5</v>
      </c>
      <c r="L64" s="61">
        <f>'Приложение 3'!L432</f>
        <v>5096.3999999999996</v>
      </c>
    </row>
    <row r="65" spans="1:12" ht="180">
      <c r="A65" s="137" t="s">
        <v>46</v>
      </c>
      <c r="B65" s="62" t="s">
        <v>70</v>
      </c>
      <c r="C65" s="62" t="s">
        <v>243</v>
      </c>
      <c r="D65" s="62" t="s">
        <v>70</v>
      </c>
      <c r="E65" s="62" t="s">
        <v>268</v>
      </c>
      <c r="F65" s="63"/>
      <c r="G65" s="59"/>
      <c r="H65" s="59"/>
      <c r="I65" s="59"/>
      <c r="J65" s="61">
        <f>J66</f>
        <v>167786.4</v>
      </c>
      <c r="K65" s="61">
        <f t="shared" ref="K65:L69" si="14">K66</f>
        <v>161855.70000000001</v>
      </c>
      <c r="L65" s="61">
        <f t="shared" si="14"/>
        <v>171328.8</v>
      </c>
    </row>
    <row r="66" spans="1:12" ht="33.75">
      <c r="A66" s="137" t="s">
        <v>131</v>
      </c>
      <c r="B66" s="62" t="s">
        <v>70</v>
      </c>
      <c r="C66" s="62" t="s">
        <v>243</v>
      </c>
      <c r="D66" s="62" t="s">
        <v>70</v>
      </c>
      <c r="E66" s="62" t="s">
        <v>268</v>
      </c>
      <c r="F66" s="63" t="s">
        <v>223</v>
      </c>
      <c r="G66" s="59"/>
      <c r="H66" s="59"/>
      <c r="I66" s="59"/>
      <c r="J66" s="61">
        <f>J67</f>
        <v>167786.4</v>
      </c>
      <c r="K66" s="61">
        <f t="shared" si="14"/>
        <v>161855.70000000001</v>
      </c>
      <c r="L66" s="61">
        <f t="shared" si="14"/>
        <v>171328.8</v>
      </c>
    </row>
    <row r="67" spans="1:12">
      <c r="A67" s="137" t="s">
        <v>172</v>
      </c>
      <c r="B67" s="62" t="s">
        <v>70</v>
      </c>
      <c r="C67" s="62" t="s">
        <v>243</v>
      </c>
      <c r="D67" s="62" t="s">
        <v>70</v>
      </c>
      <c r="E67" s="62" t="s">
        <v>268</v>
      </c>
      <c r="F67" s="63" t="s">
        <v>231</v>
      </c>
      <c r="G67" s="59"/>
      <c r="H67" s="59"/>
      <c r="I67" s="59"/>
      <c r="J67" s="61">
        <f>J68</f>
        <v>167786.4</v>
      </c>
      <c r="K67" s="61">
        <f t="shared" si="14"/>
        <v>161855.70000000001</v>
      </c>
      <c r="L67" s="61">
        <f t="shared" si="14"/>
        <v>171328.8</v>
      </c>
    </row>
    <row r="68" spans="1:12">
      <c r="A68" s="137" t="s">
        <v>169</v>
      </c>
      <c r="B68" s="62" t="s">
        <v>70</v>
      </c>
      <c r="C68" s="62" t="s">
        <v>243</v>
      </c>
      <c r="D68" s="62" t="s">
        <v>70</v>
      </c>
      <c r="E68" s="62" t="s">
        <v>268</v>
      </c>
      <c r="F68" s="63" t="s">
        <v>231</v>
      </c>
      <c r="G68" s="59" t="s">
        <v>91</v>
      </c>
      <c r="H68" s="59"/>
      <c r="I68" s="59"/>
      <c r="J68" s="61">
        <f>J69</f>
        <v>167786.4</v>
      </c>
      <c r="K68" s="61">
        <f t="shared" si="14"/>
        <v>161855.70000000001</v>
      </c>
      <c r="L68" s="61">
        <f t="shared" si="14"/>
        <v>171328.8</v>
      </c>
    </row>
    <row r="69" spans="1:12">
      <c r="A69" s="137" t="s">
        <v>174</v>
      </c>
      <c r="B69" s="62" t="s">
        <v>70</v>
      </c>
      <c r="C69" s="62" t="s">
        <v>243</v>
      </c>
      <c r="D69" s="62" t="s">
        <v>70</v>
      </c>
      <c r="E69" s="62" t="s">
        <v>268</v>
      </c>
      <c r="F69" s="63" t="s">
        <v>231</v>
      </c>
      <c r="G69" s="59" t="s">
        <v>91</v>
      </c>
      <c r="H69" s="59" t="s">
        <v>70</v>
      </c>
      <c r="I69" s="59"/>
      <c r="J69" s="61">
        <f>J70</f>
        <v>167786.4</v>
      </c>
      <c r="K69" s="61">
        <f t="shared" si="14"/>
        <v>161855.70000000001</v>
      </c>
      <c r="L69" s="61">
        <f t="shared" si="14"/>
        <v>171328.8</v>
      </c>
    </row>
    <row r="70" spans="1:12" ht="45">
      <c r="A70" s="137" t="s">
        <v>317</v>
      </c>
      <c r="B70" s="62" t="s">
        <v>70</v>
      </c>
      <c r="C70" s="62" t="s">
        <v>243</v>
      </c>
      <c r="D70" s="62" t="s">
        <v>70</v>
      </c>
      <c r="E70" s="62" t="s">
        <v>268</v>
      </c>
      <c r="F70" s="63" t="s">
        <v>231</v>
      </c>
      <c r="G70" s="59" t="s">
        <v>91</v>
      </c>
      <c r="H70" s="59" t="s">
        <v>70</v>
      </c>
      <c r="I70" s="59" t="s">
        <v>158</v>
      </c>
      <c r="J70" s="61">
        <f>'Приложение 3'!J337</f>
        <v>167786.4</v>
      </c>
      <c r="K70" s="61">
        <f>'Приложение 3'!K337</f>
        <v>161855.70000000001</v>
      </c>
      <c r="L70" s="61">
        <f>'Приложение 3'!L337</f>
        <v>171328.8</v>
      </c>
    </row>
    <row r="71" spans="1:12" ht="56.25">
      <c r="A71" s="137" t="s">
        <v>478</v>
      </c>
      <c r="B71" s="62" t="s">
        <v>70</v>
      </c>
      <c r="C71" s="62" t="s">
        <v>243</v>
      </c>
      <c r="D71" s="62" t="s">
        <v>70</v>
      </c>
      <c r="E71" s="62" t="s">
        <v>269</v>
      </c>
      <c r="F71" s="63"/>
      <c r="G71" s="59"/>
      <c r="H71" s="59"/>
      <c r="I71" s="59"/>
      <c r="J71" s="61">
        <f>J72</f>
        <v>499.9</v>
      </c>
      <c r="K71" s="61">
        <f t="shared" ref="K71:L75" si="15">K72</f>
        <v>499.9</v>
      </c>
      <c r="L71" s="61">
        <f t="shared" si="15"/>
        <v>499.9</v>
      </c>
    </row>
    <row r="72" spans="1:12" ht="33.75">
      <c r="A72" s="137" t="s">
        <v>131</v>
      </c>
      <c r="B72" s="62" t="s">
        <v>70</v>
      </c>
      <c r="C72" s="62" t="s">
        <v>243</v>
      </c>
      <c r="D72" s="62" t="s">
        <v>70</v>
      </c>
      <c r="E72" s="62" t="s">
        <v>269</v>
      </c>
      <c r="F72" s="63" t="s">
        <v>223</v>
      </c>
      <c r="G72" s="59"/>
      <c r="H72" s="59"/>
      <c r="I72" s="59"/>
      <c r="J72" s="61">
        <f>J73</f>
        <v>499.9</v>
      </c>
      <c r="K72" s="61">
        <f t="shared" si="15"/>
        <v>499.9</v>
      </c>
      <c r="L72" s="61">
        <f t="shared" si="15"/>
        <v>499.9</v>
      </c>
    </row>
    <row r="73" spans="1:12">
      <c r="A73" s="137" t="s">
        <v>172</v>
      </c>
      <c r="B73" s="62" t="s">
        <v>70</v>
      </c>
      <c r="C73" s="62" t="s">
        <v>243</v>
      </c>
      <c r="D73" s="62" t="s">
        <v>70</v>
      </c>
      <c r="E73" s="62" t="s">
        <v>269</v>
      </c>
      <c r="F73" s="63" t="s">
        <v>231</v>
      </c>
      <c r="G73" s="59"/>
      <c r="H73" s="59"/>
      <c r="I73" s="59"/>
      <c r="J73" s="61">
        <f>J74</f>
        <v>499.9</v>
      </c>
      <c r="K73" s="61">
        <f t="shared" si="15"/>
        <v>499.9</v>
      </c>
      <c r="L73" s="61">
        <f t="shared" si="15"/>
        <v>499.9</v>
      </c>
    </row>
    <row r="74" spans="1:12">
      <c r="A74" s="137" t="s">
        <v>169</v>
      </c>
      <c r="B74" s="62" t="s">
        <v>70</v>
      </c>
      <c r="C74" s="62" t="s">
        <v>243</v>
      </c>
      <c r="D74" s="62" t="s">
        <v>70</v>
      </c>
      <c r="E74" s="62" t="s">
        <v>269</v>
      </c>
      <c r="F74" s="63" t="s">
        <v>231</v>
      </c>
      <c r="G74" s="59" t="s">
        <v>91</v>
      </c>
      <c r="H74" s="59"/>
      <c r="I74" s="59"/>
      <c r="J74" s="61">
        <f>J75</f>
        <v>499.9</v>
      </c>
      <c r="K74" s="61">
        <f t="shared" si="15"/>
        <v>499.9</v>
      </c>
      <c r="L74" s="61">
        <f t="shared" si="15"/>
        <v>499.9</v>
      </c>
    </row>
    <row r="75" spans="1:12">
      <c r="A75" s="137" t="s">
        <v>174</v>
      </c>
      <c r="B75" s="62" t="s">
        <v>70</v>
      </c>
      <c r="C75" s="62" t="s">
        <v>243</v>
      </c>
      <c r="D75" s="62" t="s">
        <v>70</v>
      </c>
      <c r="E75" s="62" t="s">
        <v>269</v>
      </c>
      <c r="F75" s="63" t="s">
        <v>231</v>
      </c>
      <c r="G75" s="59" t="s">
        <v>91</v>
      </c>
      <c r="H75" s="59" t="s">
        <v>70</v>
      </c>
      <c r="I75" s="59"/>
      <c r="J75" s="61">
        <f>J76</f>
        <v>499.9</v>
      </c>
      <c r="K75" s="61">
        <f t="shared" si="15"/>
        <v>499.9</v>
      </c>
      <c r="L75" s="61">
        <f t="shared" si="15"/>
        <v>499.9</v>
      </c>
    </row>
    <row r="76" spans="1:12" ht="45">
      <c r="A76" s="137" t="s">
        <v>317</v>
      </c>
      <c r="B76" s="62" t="s">
        <v>70</v>
      </c>
      <c r="C76" s="62" t="s">
        <v>243</v>
      </c>
      <c r="D76" s="62" t="s">
        <v>70</v>
      </c>
      <c r="E76" s="62" t="s">
        <v>269</v>
      </c>
      <c r="F76" s="63" t="s">
        <v>231</v>
      </c>
      <c r="G76" s="59" t="s">
        <v>91</v>
      </c>
      <c r="H76" s="59" t="s">
        <v>70</v>
      </c>
      <c r="I76" s="59" t="s">
        <v>158</v>
      </c>
      <c r="J76" s="61">
        <f>'Приложение 3'!J340</f>
        <v>499.9</v>
      </c>
      <c r="K76" s="61">
        <f>'Приложение 3'!K340</f>
        <v>499.9</v>
      </c>
      <c r="L76" s="61">
        <f>'Приложение 3'!L340</f>
        <v>499.9</v>
      </c>
    </row>
    <row r="77" spans="1:12" ht="22.5">
      <c r="A77" s="137" t="s">
        <v>179</v>
      </c>
      <c r="B77" s="64" t="s">
        <v>70</v>
      </c>
      <c r="C77" s="64" t="s">
        <v>243</v>
      </c>
      <c r="D77" s="64" t="s">
        <v>98</v>
      </c>
      <c r="E77" s="64"/>
      <c r="F77" s="140"/>
      <c r="G77" s="59"/>
      <c r="H77" s="59"/>
      <c r="I77" s="59"/>
      <c r="J77" s="61">
        <f>J78</f>
        <v>2987.9</v>
      </c>
      <c r="K77" s="61">
        <f>K78</f>
        <v>1770</v>
      </c>
      <c r="L77" s="61">
        <f>L78</f>
        <v>1970</v>
      </c>
    </row>
    <row r="78" spans="1:12" ht="22.5">
      <c r="A78" s="137" t="s">
        <v>180</v>
      </c>
      <c r="B78" s="64" t="s">
        <v>70</v>
      </c>
      <c r="C78" s="64" t="s">
        <v>243</v>
      </c>
      <c r="D78" s="64" t="s">
        <v>98</v>
      </c>
      <c r="E78" s="64" t="s">
        <v>270</v>
      </c>
      <c r="F78" s="140" t="s">
        <v>0</v>
      </c>
      <c r="G78" s="59"/>
      <c r="H78" s="59"/>
      <c r="I78" s="59"/>
      <c r="J78" s="61">
        <f t="shared" ref="J78:J82" si="16">J79</f>
        <v>2987.9</v>
      </c>
      <c r="K78" s="61">
        <f t="shared" ref="K78:L82" si="17">K79</f>
        <v>1770</v>
      </c>
      <c r="L78" s="61">
        <f t="shared" si="17"/>
        <v>1970</v>
      </c>
    </row>
    <row r="79" spans="1:12" ht="33.75">
      <c r="A79" s="137" t="s">
        <v>131</v>
      </c>
      <c r="B79" s="64" t="s">
        <v>70</v>
      </c>
      <c r="C79" s="64" t="s">
        <v>243</v>
      </c>
      <c r="D79" s="64" t="s">
        <v>98</v>
      </c>
      <c r="E79" s="64" t="s">
        <v>270</v>
      </c>
      <c r="F79" s="140" t="s">
        <v>223</v>
      </c>
      <c r="G79" s="59"/>
      <c r="H79" s="59"/>
      <c r="I79" s="59"/>
      <c r="J79" s="61">
        <f t="shared" si="16"/>
        <v>2987.9</v>
      </c>
      <c r="K79" s="61">
        <f t="shared" si="17"/>
        <v>1770</v>
      </c>
      <c r="L79" s="61">
        <f t="shared" si="17"/>
        <v>1970</v>
      </c>
    </row>
    <row r="80" spans="1:12">
      <c r="A80" s="137" t="s">
        <v>172</v>
      </c>
      <c r="B80" s="64" t="s">
        <v>70</v>
      </c>
      <c r="C80" s="64" t="s">
        <v>243</v>
      </c>
      <c r="D80" s="64" t="s">
        <v>98</v>
      </c>
      <c r="E80" s="64" t="s">
        <v>270</v>
      </c>
      <c r="F80" s="140" t="s">
        <v>231</v>
      </c>
      <c r="G80" s="59"/>
      <c r="H80" s="59"/>
      <c r="I80" s="59"/>
      <c r="J80" s="61">
        <f t="shared" si="16"/>
        <v>2987.9</v>
      </c>
      <c r="K80" s="61">
        <f t="shared" si="17"/>
        <v>1770</v>
      </c>
      <c r="L80" s="61">
        <f t="shared" si="17"/>
        <v>1970</v>
      </c>
    </row>
    <row r="81" spans="1:12">
      <c r="A81" s="137" t="s">
        <v>169</v>
      </c>
      <c r="B81" s="64" t="s">
        <v>70</v>
      </c>
      <c r="C81" s="64" t="s">
        <v>243</v>
      </c>
      <c r="D81" s="64" t="s">
        <v>98</v>
      </c>
      <c r="E81" s="64" t="s">
        <v>270</v>
      </c>
      <c r="F81" s="140" t="s">
        <v>231</v>
      </c>
      <c r="G81" s="59" t="s">
        <v>91</v>
      </c>
      <c r="H81" s="59"/>
      <c r="I81" s="59"/>
      <c r="J81" s="61">
        <f t="shared" si="16"/>
        <v>2987.9</v>
      </c>
      <c r="K81" s="61">
        <f t="shared" si="17"/>
        <v>1770</v>
      </c>
      <c r="L81" s="61">
        <f t="shared" si="17"/>
        <v>1970</v>
      </c>
    </row>
    <row r="82" spans="1:12">
      <c r="A82" s="137" t="s">
        <v>178</v>
      </c>
      <c r="B82" s="64" t="s">
        <v>70</v>
      </c>
      <c r="C82" s="64" t="s">
        <v>243</v>
      </c>
      <c r="D82" s="64" t="s">
        <v>98</v>
      </c>
      <c r="E82" s="64" t="s">
        <v>270</v>
      </c>
      <c r="F82" s="140" t="s">
        <v>231</v>
      </c>
      <c r="G82" s="59" t="s">
        <v>91</v>
      </c>
      <c r="H82" s="59" t="s">
        <v>98</v>
      </c>
      <c r="I82" s="59"/>
      <c r="J82" s="61">
        <f t="shared" si="16"/>
        <v>2987.9</v>
      </c>
      <c r="K82" s="61">
        <f t="shared" si="17"/>
        <v>1770</v>
      </c>
      <c r="L82" s="61">
        <f t="shared" si="17"/>
        <v>1970</v>
      </c>
    </row>
    <row r="83" spans="1:12" ht="45">
      <c r="A83" s="137" t="s">
        <v>317</v>
      </c>
      <c r="B83" s="64" t="s">
        <v>70</v>
      </c>
      <c r="C83" s="64" t="s">
        <v>243</v>
      </c>
      <c r="D83" s="64" t="s">
        <v>98</v>
      </c>
      <c r="E83" s="64" t="s">
        <v>270</v>
      </c>
      <c r="F83" s="140" t="s">
        <v>231</v>
      </c>
      <c r="G83" s="59" t="s">
        <v>91</v>
      </c>
      <c r="H83" s="59" t="s">
        <v>98</v>
      </c>
      <c r="I83" s="59" t="s">
        <v>158</v>
      </c>
      <c r="J83" s="61">
        <f>'Приложение 3'!J350</f>
        <v>2987.9</v>
      </c>
      <c r="K83" s="61">
        <f>'Приложение 3'!K350</f>
        <v>1770</v>
      </c>
      <c r="L83" s="61">
        <f>'Приложение 3'!L350</f>
        <v>1970</v>
      </c>
    </row>
    <row r="84" spans="1:12" ht="33.75">
      <c r="A84" s="137" t="s">
        <v>181</v>
      </c>
      <c r="B84" s="65" t="s">
        <v>70</v>
      </c>
      <c r="C84" s="65" t="s">
        <v>243</v>
      </c>
      <c r="D84" s="65" t="s">
        <v>75</v>
      </c>
      <c r="E84" s="65"/>
      <c r="F84" s="142"/>
      <c r="G84" s="59"/>
      <c r="H84" s="59"/>
      <c r="I84" s="59"/>
      <c r="J84" s="61">
        <f t="shared" ref="J84:J89" si="18">J85</f>
        <v>16298.3</v>
      </c>
      <c r="K84" s="61">
        <f t="shared" ref="K84:L89" si="19">K85</f>
        <v>13082.3</v>
      </c>
      <c r="L84" s="61">
        <f t="shared" si="19"/>
        <v>13088.7</v>
      </c>
    </row>
    <row r="85" spans="1:12" ht="22.5">
      <c r="A85" s="137" t="s">
        <v>180</v>
      </c>
      <c r="B85" s="65" t="s">
        <v>70</v>
      </c>
      <c r="C85" s="65" t="s">
        <v>243</v>
      </c>
      <c r="D85" s="65" t="s">
        <v>75</v>
      </c>
      <c r="E85" s="65" t="s">
        <v>270</v>
      </c>
      <c r="F85" s="142"/>
      <c r="G85" s="59"/>
      <c r="H85" s="59"/>
      <c r="I85" s="59"/>
      <c r="J85" s="61">
        <f t="shared" si="18"/>
        <v>16298.3</v>
      </c>
      <c r="K85" s="61">
        <f t="shared" si="19"/>
        <v>13082.3</v>
      </c>
      <c r="L85" s="61">
        <f t="shared" si="19"/>
        <v>13088.7</v>
      </c>
    </row>
    <row r="86" spans="1:12" ht="33.75">
      <c r="A86" s="137" t="s">
        <v>131</v>
      </c>
      <c r="B86" s="65" t="s">
        <v>70</v>
      </c>
      <c r="C86" s="65" t="s">
        <v>243</v>
      </c>
      <c r="D86" s="65" t="s">
        <v>75</v>
      </c>
      <c r="E86" s="65" t="s">
        <v>270</v>
      </c>
      <c r="F86" s="141" t="s">
        <v>223</v>
      </c>
      <c r="G86" s="59"/>
      <c r="H86" s="59"/>
      <c r="I86" s="59"/>
      <c r="J86" s="61">
        <f t="shared" si="18"/>
        <v>16298.3</v>
      </c>
      <c r="K86" s="61">
        <f t="shared" si="19"/>
        <v>13082.3</v>
      </c>
      <c r="L86" s="61">
        <f t="shared" si="19"/>
        <v>13088.7</v>
      </c>
    </row>
    <row r="87" spans="1:12">
      <c r="A87" s="137" t="s">
        <v>172</v>
      </c>
      <c r="B87" s="65" t="s">
        <v>70</v>
      </c>
      <c r="C87" s="65" t="s">
        <v>243</v>
      </c>
      <c r="D87" s="65" t="s">
        <v>75</v>
      </c>
      <c r="E87" s="65" t="s">
        <v>270</v>
      </c>
      <c r="F87" s="141" t="s">
        <v>231</v>
      </c>
      <c r="G87" s="59"/>
      <c r="H87" s="59"/>
      <c r="I87" s="59"/>
      <c r="J87" s="61">
        <f>J88</f>
        <v>16298.3</v>
      </c>
      <c r="K87" s="61">
        <f>K88</f>
        <v>13082.3</v>
      </c>
      <c r="L87" s="61">
        <f>L88</f>
        <v>13088.7</v>
      </c>
    </row>
    <row r="88" spans="1:12">
      <c r="A88" s="137" t="s">
        <v>169</v>
      </c>
      <c r="B88" s="65" t="s">
        <v>70</v>
      </c>
      <c r="C88" s="65" t="s">
        <v>243</v>
      </c>
      <c r="D88" s="65" t="s">
        <v>75</v>
      </c>
      <c r="E88" s="65" t="s">
        <v>270</v>
      </c>
      <c r="F88" s="141" t="s">
        <v>231</v>
      </c>
      <c r="G88" s="59" t="s">
        <v>91</v>
      </c>
      <c r="H88" s="59"/>
      <c r="I88" s="59"/>
      <c r="J88" s="61">
        <f t="shared" si="18"/>
        <v>16298.3</v>
      </c>
      <c r="K88" s="61">
        <f t="shared" si="19"/>
        <v>13082.3</v>
      </c>
      <c r="L88" s="61">
        <f t="shared" si="19"/>
        <v>13088.7</v>
      </c>
    </row>
    <row r="89" spans="1:12">
      <c r="A89" s="137" t="s">
        <v>178</v>
      </c>
      <c r="B89" s="65" t="s">
        <v>70</v>
      </c>
      <c r="C89" s="65" t="s">
        <v>243</v>
      </c>
      <c r="D89" s="65" t="s">
        <v>75</v>
      </c>
      <c r="E89" s="65" t="s">
        <v>270</v>
      </c>
      <c r="F89" s="141" t="s">
        <v>231</v>
      </c>
      <c r="G89" s="59" t="s">
        <v>91</v>
      </c>
      <c r="H89" s="59" t="s">
        <v>98</v>
      </c>
      <c r="I89" s="59"/>
      <c r="J89" s="61">
        <f t="shared" si="18"/>
        <v>16298.3</v>
      </c>
      <c r="K89" s="61">
        <f t="shared" si="19"/>
        <v>13082.3</v>
      </c>
      <c r="L89" s="61">
        <f t="shared" si="19"/>
        <v>13088.7</v>
      </c>
    </row>
    <row r="90" spans="1:12" ht="45">
      <c r="A90" s="137" t="s">
        <v>317</v>
      </c>
      <c r="B90" s="65" t="s">
        <v>70</v>
      </c>
      <c r="C90" s="65" t="s">
        <v>243</v>
      </c>
      <c r="D90" s="65" t="s">
        <v>75</v>
      </c>
      <c r="E90" s="65" t="s">
        <v>270</v>
      </c>
      <c r="F90" s="141" t="s">
        <v>231</v>
      </c>
      <c r="G90" s="59" t="s">
        <v>91</v>
      </c>
      <c r="H90" s="59" t="s">
        <v>98</v>
      </c>
      <c r="I90" s="59" t="s">
        <v>158</v>
      </c>
      <c r="J90" s="61">
        <f>'Приложение 3'!J354</f>
        <v>16298.3</v>
      </c>
      <c r="K90" s="61">
        <f>'Приложение 3'!K354</f>
        <v>13082.3</v>
      </c>
      <c r="L90" s="61">
        <f>'Приложение 3'!L354</f>
        <v>13088.7</v>
      </c>
    </row>
    <row r="91" spans="1:12" ht="90">
      <c r="A91" s="137" t="s">
        <v>191</v>
      </c>
      <c r="B91" s="66" t="s">
        <v>70</v>
      </c>
      <c r="C91" s="66" t="s">
        <v>243</v>
      </c>
      <c r="D91" s="66" t="s">
        <v>135</v>
      </c>
      <c r="E91" s="66"/>
      <c r="F91" s="143"/>
      <c r="G91" s="59"/>
      <c r="H91" s="59"/>
      <c r="I91" s="59"/>
      <c r="J91" s="61">
        <f>J92</f>
        <v>2490.5</v>
      </c>
      <c r="K91" s="61">
        <f t="shared" ref="K91:L91" si="20">K92</f>
        <v>2085</v>
      </c>
      <c r="L91" s="61">
        <f t="shared" si="20"/>
        <v>1485</v>
      </c>
    </row>
    <row r="92" spans="1:12" ht="56.25">
      <c r="A92" s="137" t="s">
        <v>192</v>
      </c>
      <c r="B92" s="66" t="s">
        <v>70</v>
      </c>
      <c r="C92" s="66" t="s">
        <v>243</v>
      </c>
      <c r="D92" s="66" t="s">
        <v>135</v>
      </c>
      <c r="E92" s="66" t="s">
        <v>274</v>
      </c>
      <c r="F92" s="143"/>
      <c r="G92" s="59"/>
      <c r="H92" s="59"/>
      <c r="I92" s="59"/>
      <c r="J92" s="61">
        <f>J93+J98</f>
        <v>2490.5</v>
      </c>
      <c r="K92" s="61">
        <f t="shared" ref="K92:L92" si="21">K93+K98</f>
        <v>2085</v>
      </c>
      <c r="L92" s="61">
        <f t="shared" si="21"/>
        <v>1485</v>
      </c>
    </row>
    <row r="93" spans="1:12" ht="67.5">
      <c r="A93" s="137" t="s">
        <v>73</v>
      </c>
      <c r="B93" s="66" t="s">
        <v>70</v>
      </c>
      <c r="C93" s="66" t="s">
        <v>243</v>
      </c>
      <c r="D93" s="66" t="s">
        <v>135</v>
      </c>
      <c r="E93" s="66" t="s">
        <v>274</v>
      </c>
      <c r="F93" s="143" t="s">
        <v>210</v>
      </c>
      <c r="G93" s="59"/>
      <c r="H93" s="59"/>
      <c r="I93" s="59"/>
      <c r="J93" s="61">
        <f>J94</f>
        <v>2192.5</v>
      </c>
      <c r="K93" s="61">
        <f t="shared" ref="K93:L96" si="22">K94</f>
        <v>1787</v>
      </c>
      <c r="L93" s="61">
        <f t="shared" si="22"/>
        <v>1287</v>
      </c>
    </row>
    <row r="94" spans="1:12" ht="22.5">
      <c r="A94" s="137" t="s">
        <v>163</v>
      </c>
      <c r="B94" s="66" t="s">
        <v>70</v>
      </c>
      <c r="C94" s="66" t="s">
        <v>243</v>
      </c>
      <c r="D94" s="66" t="s">
        <v>135</v>
      </c>
      <c r="E94" s="66" t="s">
        <v>274</v>
      </c>
      <c r="F94" s="143" t="s">
        <v>230</v>
      </c>
      <c r="G94" s="59"/>
      <c r="H94" s="59"/>
      <c r="I94" s="59"/>
      <c r="J94" s="61">
        <f>J95</f>
        <v>2192.5</v>
      </c>
      <c r="K94" s="61">
        <f t="shared" si="22"/>
        <v>1787</v>
      </c>
      <c r="L94" s="61">
        <f t="shared" si="22"/>
        <v>1287</v>
      </c>
    </row>
    <row r="95" spans="1:12">
      <c r="A95" s="137" t="s">
        <v>169</v>
      </c>
      <c r="B95" s="66" t="s">
        <v>70</v>
      </c>
      <c r="C95" s="66" t="s">
        <v>243</v>
      </c>
      <c r="D95" s="66" t="s">
        <v>135</v>
      </c>
      <c r="E95" s="66" t="s">
        <v>274</v>
      </c>
      <c r="F95" s="143" t="s">
        <v>230</v>
      </c>
      <c r="G95" s="144" t="s">
        <v>91</v>
      </c>
      <c r="H95" s="144"/>
      <c r="I95" s="59"/>
      <c r="J95" s="61">
        <f>J96</f>
        <v>2192.5</v>
      </c>
      <c r="K95" s="61">
        <f t="shared" si="22"/>
        <v>1787</v>
      </c>
      <c r="L95" s="61">
        <f t="shared" si="22"/>
        <v>1287</v>
      </c>
    </row>
    <row r="96" spans="1:12">
      <c r="A96" s="137" t="s">
        <v>190</v>
      </c>
      <c r="B96" s="66" t="s">
        <v>70</v>
      </c>
      <c r="C96" s="66" t="s">
        <v>243</v>
      </c>
      <c r="D96" s="66" t="s">
        <v>135</v>
      </c>
      <c r="E96" s="66" t="s">
        <v>274</v>
      </c>
      <c r="F96" s="143" t="s">
        <v>230</v>
      </c>
      <c r="G96" s="144" t="s">
        <v>91</v>
      </c>
      <c r="H96" s="144" t="s">
        <v>107</v>
      </c>
      <c r="I96" s="59"/>
      <c r="J96" s="61">
        <f>J97</f>
        <v>2192.5</v>
      </c>
      <c r="K96" s="61">
        <f t="shared" si="22"/>
        <v>1787</v>
      </c>
      <c r="L96" s="61">
        <f t="shared" si="22"/>
        <v>1287</v>
      </c>
    </row>
    <row r="97" spans="1:12" ht="45">
      <c r="A97" s="137" t="s">
        <v>317</v>
      </c>
      <c r="B97" s="66" t="s">
        <v>70</v>
      </c>
      <c r="C97" s="66" t="s">
        <v>243</v>
      </c>
      <c r="D97" s="66" t="s">
        <v>135</v>
      </c>
      <c r="E97" s="66" t="s">
        <v>274</v>
      </c>
      <c r="F97" s="143" t="s">
        <v>230</v>
      </c>
      <c r="G97" s="144" t="s">
        <v>91</v>
      </c>
      <c r="H97" s="144" t="s">
        <v>107</v>
      </c>
      <c r="I97" s="59" t="s">
        <v>158</v>
      </c>
      <c r="J97" s="61">
        <f>'Приложение 3'!J373</f>
        <v>2192.5</v>
      </c>
      <c r="K97" s="61">
        <f>'Приложение 3'!K373</f>
        <v>1787</v>
      </c>
      <c r="L97" s="61">
        <f>'Приложение 3'!L373</f>
        <v>1287</v>
      </c>
    </row>
    <row r="98" spans="1:12" ht="33.75">
      <c r="A98" s="137" t="s">
        <v>79</v>
      </c>
      <c r="B98" s="66" t="s">
        <v>70</v>
      </c>
      <c r="C98" s="66" t="s">
        <v>243</v>
      </c>
      <c r="D98" s="66" t="s">
        <v>135</v>
      </c>
      <c r="E98" s="66" t="s">
        <v>274</v>
      </c>
      <c r="F98" s="143" t="s">
        <v>212</v>
      </c>
      <c r="G98" s="59"/>
      <c r="H98" s="59"/>
      <c r="I98" s="59"/>
      <c r="J98" s="61">
        <f>J99</f>
        <v>298</v>
      </c>
      <c r="K98" s="61">
        <f t="shared" ref="K98:L101" si="23">K99</f>
        <v>298</v>
      </c>
      <c r="L98" s="61">
        <f t="shared" si="23"/>
        <v>198</v>
      </c>
    </row>
    <row r="99" spans="1:12" ht="33.75">
      <c r="A99" s="137" t="s">
        <v>80</v>
      </c>
      <c r="B99" s="66" t="s">
        <v>70</v>
      </c>
      <c r="C99" s="66" t="s">
        <v>243</v>
      </c>
      <c r="D99" s="66" t="s">
        <v>135</v>
      </c>
      <c r="E99" s="66" t="s">
        <v>274</v>
      </c>
      <c r="F99" s="143" t="s">
        <v>213</v>
      </c>
      <c r="G99" s="59"/>
      <c r="H99" s="59"/>
      <c r="I99" s="59"/>
      <c r="J99" s="61">
        <f>J100</f>
        <v>298</v>
      </c>
      <c r="K99" s="61">
        <f t="shared" si="23"/>
        <v>298</v>
      </c>
      <c r="L99" s="61">
        <f t="shared" si="23"/>
        <v>198</v>
      </c>
    </row>
    <row r="100" spans="1:12">
      <c r="A100" s="137" t="s">
        <v>169</v>
      </c>
      <c r="B100" s="66" t="s">
        <v>70</v>
      </c>
      <c r="C100" s="66" t="s">
        <v>243</v>
      </c>
      <c r="D100" s="66" t="s">
        <v>135</v>
      </c>
      <c r="E100" s="66" t="s">
        <v>274</v>
      </c>
      <c r="F100" s="143" t="s">
        <v>213</v>
      </c>
      <c r="G100" s="144" t="s">
        <v>91</v>
      </c>
      <c r="H100" s="144"/>
      <c r="I100" s="59"/>
      <c r="J100" s="61">
        <f>J101</f>
        <v>298</v>
      </c>
      <c r="K100" s="61">
        <f t="shared" si="23"/>
        <v>298</v>
      </c>
      <c r="L100" s="61">
        <f t="shared" si="23"/>
        <v>198</v>
      </c>
    </row>
    <row r="101" spans="1:12">
      <c r="A101" s="137" t="s">
        <v>190</v>
      </c>
      <c r="B101" s="66" t="s">
        <v>70</v>
      </c>
      <c r="C101" s="66" t="s">
        <v>243</v>
      </c>
      <c r="D101" s="66" t="s">
        <v>135</v>
      </c>
      <c r="E101" s="66" t="s">
        <v>274</v>
      </c>
      <c r="F101" s="143" t="s">
        <v>213</v>
      </c>
      <c r="G101" s="144" t="s">
        <v>91</v>
      </c>
      <c r="H101" s="144" t="s">
        <v>107</v>
      </c>
      <c r="I101" s="59"/>
      <c r="J101" s="61">
        <f>J102</f>
        <v>298</v>
      </c>
      <c r="K101" s="61">
        <f t="shared" si="23"/>
        <v>298</v>
      </c>
      <c r="L101" s="61">
        <f t="shared" si="23"/>
        <v>198</v>
      </c>
    </row>
    <row r="102" spans="1:12" ht="45">
      <c r="A102" s="137" t="s">
        <v>317</v>
      </c>
      <c r="B102" s="66" t="s">
        <v>70</v>
      </c>
      <c r="C102" s="66" t="s">
        <v>243</v>
      </c>
      <c r="D102" s="66" t="s">
        <v>135</v>
      </c>
      <c r="E102" s="66" t="s">
        <v>274</v>
      </c>
      <c r="F102" s="143" t="s">
        <v>213</v>
      </c>
      <c r="G102" s="144" t="s">
        <v>91</v>
      </c>
      <c r="H102" s="144" t="s">
        <v>107</v>
      </c>
      <c r="I102" s="59" t="s">
        <v>158</v>
      </c>
      <c r="J102" s="61">
        <f>'Приложение 3'!J375</f>
        <v>298</v>
      </c>
      <c r="K102" s="61">
        <f>'Приложение 3'!K375</f>
        <v>298</v>
      </c>
      <c r="L102" s="61">
        <f>'Приложение 3'!L375</f>
        <v>198</v>
      </c>
    </row>
    <row r="103" spans="1:12" ht="33.75">
      <c r="A103" s="137" t="s">
        <v>186</v>
      </c>
      <c r="B103" s="67" t="s">
        <v>70</v>
      </c>
      <c r="C103" s="67" t="s">
        <v>243</v>
      </c>
      <c r="D103" s="67" t="s">
        <v>91</v>
      </c>
      <c r="E103" s="67"/>
      <c r="F103" s="145"/>
      <c r="G103" s="59"/>
      <c r="H103" s="59"/>
      <c r="I103" s="59"/>
      <c r="J103" s="61">
        <f>J104+J110</f>
        <v>2263.1</v>
      </c>
      <c r="K103" s="61">
        <f t="shared" ref="K103:L103" si="24">K104+K110</f>
        <v>2267.6</v>
      </c>
      <c r="L103" s="61">
        <f t="shared" si="24"/>
        <v>2267.6</v>
      </c>
    </row>
    <row r="104" spans="1:12" ht="45">
      <c r="A104" s="137" t="s">
        <v>519</v>
      </c>
      <c r="B104" s="67" t="s">
        <v>70</v>
      </c>
      <c r="C104" s="67" t="s">
        <v>243</v>
      </c>
      <c r="D104" s="67" t="s">
        <v>91</v>
      </c>
      <c r="E104" s="67" t="s">
        <v>271</v>
      </c>
      <c r="F104" s="145"/>
      <c r="G104" s="59"/>
      <c r="H104" s="59"/>
      <c r="I104" s="59"/>
      <c r="J104" s="61">
        <f>J105</f>
        <v>113.5</v>
      </c>
      <c r="K104" s="61">
        <f t="shared" ref="K104:L108" si="25">K105</f>
        <v>118</v>
      </c>
      <c r="L104" s="61">
        <f t="shared" si="25"/>
        <v>118</v>
      </c>
    </row>
    <row r="105" spans="1:12" ht="33.75">
      <c r="A105" s="137" t="s">
        <v>131</v>
      </c>
      <c r="B105" s="67" t="s">
        <v>70</v>
      </c>
      <c r="C105" s="67" t="s">
        <v>243</v>
      </c>
      <c r="D105" s="67" t="s">
        <v>91</v>
      </c>
      <c r="E105" s="67" t="s">
        <v>271</v>
      </c>
      <c r="F105" s="145" t="s">
        <v>223</v>
      </c>
      <c r="G105" s="59"/>
      <c r="H105" s="59"/>
      <c r="I105" s="59"/>
      <c r="J105" s="61">
        <f>J106</f>
        <v>113.5</v>
      </c>
      <c r="K105" s="61">
        <f t="shared" si="25"/>
        <v>118</v>
      </c>
      <c r="L105" s="61">
        <f t="shared" si="25"/>
        <v>118</v>
      </c>
    </row>
    <row r="106" spans="1:12">
      <c r="A106" s="137" t="s">
        <v>172</v>
      </c>
      <c r="B106" s="67" t="s">
        <v>70</v>
      </c>
      <c r="C106" s="67" t="s">
        <v>243</v>
      </c>
      <c r="D106" s="67" t="s">
        <v>91</v>
      </c>
      <c r="E106" s="67" t="s">
        <v>271</v>
      </c>
      <c r="F106" s="145" t="s">
        <v>231</v>
      </c>
      <c r="G106" s="59"/>
      <c r="H106" s="59"/>
      <c r="I106" s="59"/>
      <c r="J106" s="61">
        <f>J107</f>
        <v>113.5</v>
      </c>
      <c r="K106" s="61">
        <f t="shared" si="25"/>
        <v>118</v>
      </c>
      <c r="L106" s="61">
        <f t="shared" si="25"/>
        <v>118</v>
      </c>
    </row>
    <row r="107" spans="1:12">
      <c r="A107" s="137" t="s">
        <v>169</v>
      </c>
      <c r="B107" s="67" t="s">
        <v>70</v>
      </c>
      <c r="C107" s="67" t="s">
        <v>243</v>
      </c>
      <c r="D107" s="67" t="s">
        <v>91</v>
      </c>
      <c r="E107" s="67" t="s">
        <v>271</v>
      </c>
      <c r="F107" s="145" t="s">
        <v>231</v>
      </c>
      <c r="G107" s="144" t="s">
        <v>91</v>
      </c>
      <c r="H107" s="144"/>
      <c r="I107" s="59"/>
      <c r="J107" s="61">
        <f>J108</f>
        <v>113.5</v>
      </c>
      <c r="K107" s="61">
        <f t="shared" si="25"/>
        <v>118</v>
      </c>
      <c r="L107" s="61">
        <f t="shared" si="25"/>
        <v>118</v>
      </c>
    </row>
    <row r="108" spans="1:12">
      <c r="A108" s="137" t="s">
        <v>190</v>
      </c>
      <c r="B108" s="67" t="s">
        <v>70</v>
      </c>
      <c r="C108" s="67" t="s">
        <v>243</v>
      </c>
      <c r="D108" s="67" t="s">
        <v>91</v>
      </c>
      <c r="E108" s="67" t="s">
        <v>271</v>
      </c>
      <c r="F108" s="145" t="s">
        <v>231</v>
      </c>
      <c r="G108" s="144" t="s">
        <v>91</v>
      </c>
      <c r="H108" s="144" t="s">
        <v>107</v>
      </c>
      <c r="I108" s="59"/>
      <c r="J108" s="61">
        <f>J109</f>
        <v>113.5</v>
      </c>
      <c r="K108" s="61">
        <f t="shared" si="25"/>
        <v>118</v>
      </c>
      <c r="L108" s="61">
        <f t="shared" si="25"/>
        <v>118</v>
      </c>
    </row>
    <row r="109" spans="1:12" ht="45">
      <c r="A109" s="137" t="s">
        <v>317</v>
      </c>
      <c r="B109" s="67" t="s">
        <v>70</v>
      </c>
      <c r="C109" s="67" t="s">
        <v>243</v>
      </c>
      <c r="D109" s="67" t="s">
        <v>91</v>
      </c>
      <c r="E109" s="67" t="s">
        <v>271</v>
      </c>
      <c r="F109" s="145" t="s">
        <v>231</v>
      </c>
      <c r="G109" s="144" t="s">
        <v>91</v>
      </c>
      <c r="H109" s="144" t="s">
        <v>107</v>
      </c>
      <c r="I109" s="59" t="s">
        <v>158</v>
      </c>
      <c r="J109" s="61">
        <f>'Приложение 3'!J379</f>
        <v>113.5</v>
      </c>
      <c r="K109" s="61">
        <f>'Приложение 3'!K379</f>
        <v>118</v>
      </c>
      <c r="L109" s="61">
        <f>'Приложение 3'!L379</f>
        <v>118</v>
      </c>
    </row>
    <row r="110" spans="1:12" ht="56.25">
      <c r="A110" s="137" t="s">
        <v>50</v>
      </c>
      <c r="B110" s="67" t="s">
        <v>70</v>
      </c>
      <c r="C110" s="67" t="s">
        <v>243</v>
      </c>
      <c r="D110" s="67" t="s">
        <v>91</v>
      </c>
      <c r="E110" s="67" t="s">
        <v>272</v>
      </c>
      <c r="F110" s="145"/>
      <c r="G110" s="59"/>
      <c r="H110" s="59"/>
      <c r="I110" s="59"/>
      <c r="J110" s="61">
        <f>J111</f>
        <v>2149.6</v>
      </c>
      <c r="K110" s="61">
        <f t="shared" ref="K110:L114" si="26">K111</f>
        <v>2149.6</v>
      </c>
      <c r="L110" s="61">
        <f t="shared" si="26"/>
        <v>2149.6</v>
      </c>
    </row>
    <row r="111" spans="1:12" ht="33.75">
      <c r="A111" s="137" t="s">
        <v>131</v>
      </c>
      <c r="B111" s="67" t="s">
        <v>70</v>
      </c>
      <c r="C111" s="67" t="s">
        <v>243</v>
      </c>
      <c r="D111" s="67" t="s">
        <v>91</v>
      </c>
      <c r="E111" s="67" t="s">
        <v>272</v>
      </c>
      <c r="F111" s="145" t="s">
        <v>223</v>
      </c>
      <c r="G111" s="59"/>
      <c r="H111" s="59"/>
      <c r="I111" s="59"/>
      <c r="J111" s="61">
        <f>J112</f>
        <v>2149.6</v>
      </c>
      <c r="K111" s="61">
        <f t="shared" si="26"/>
        <v>2149.6</v>
      </c>
      <c r="L111" s="61">
        <f t="shared" si="26"/>
        <v>2149.6</v>
      </c>
    </row>
    <row r="112" spans="1:12">
      <c r="A112" s="137" t="s">
        <v>172</v>
      </c>
      <c r="B112" s="67" t="s">
        <v>70</v>
      </c>
      <c r="C112" s="67" t="s">
        <v>243</v>
      </c>
      <c r="D112" s="67" t="s">
        <v>91</v>
      </c>
      <c r="E112" s="67" t="s">
        <v>272</v>
      </c>
      <c r="F112" s="145" t="s">
        <v>231</v>
      </c>
      <c r="G112" s="59"/>
      <c r="H112" s="59"/>
      <c r="I112" s="59"/>
      <c r="J112" s="61">
        <f>J113</f>
        <v>2149.6</v>
      </c>
      <c r="K112" s="61">
        <f t="shared" si="26"/>
        <v>2149.6</v>
      </c>
      <c r="L112" s="61">
        <f t="shared" si="26"/>
        <v>2149.6</v>
      </c>
    </row>
    <row r="113" spans="1:12">
      <c r="A113" s="137" t="s">
        <v>169</v>
      </c>
      <c r="B113" s="67" t="s">
        <v>70</v>
      </c>
      <c r="C113" s="67" t="s">
        <v>243</v>
      </c>
      <c r="D113" s="67" t="s">
        <v>91</v>
      </c>
      <c r="E113" s="67" t="s">
        <v>272</v>
      </c>
      <c r="F113" s="145" t="s">
        <v>231</v>
      </c>
      <c r="G113" s="144" t="s">
        <v>91</v>
      </c>
      <c r="H113" s="144"/>
      <c r="I113" s="59"/>
      <c r="J113" s="61">
        <f>J114</f>
        <v>2149.6</v>
      </c>
      <c r="K113" s="61">
        <f t="shared" si="26"/>
        <v>2149.6</v>
      </c>
      <c r="L113" s="61">
        <f t="shared" si="26"/>
        <v>2149.6</v>
      </c>
    </row>
    <row r="114" spans="1:12">
      <c r="A114" s="137" t="s">
        <v>190</v>
      </c>
      <c r="B114" s="67" t="s">
        <v>70</v>
      </c>
      <c r="C114" s="67" t="s">
        <v>243</v>
      </c>
      <c r="D114" s="67" t="s">
        <v>91</v>
      </c>
      <c r="E114" s="67" t="s">
        <v>272</v>
      </c>
      <c r="F114" s="145" t="s">
        <v>231</v>
      </c>
      <c r="G114" s="144" t="s">
        <v>91</v>
      </c>
      <c r="H114" s="144" t="s">
        <v>107</v>
      </c>
      <c r="I114" s="59"/>
      <c r="J114" s="61">
        <f>J115</f>
        <v>2149.6</v>
      </c>
      <c r="K114" s="61">
        <f t="shared" si="26"/>
        <v>2149.6</v>
      </c>
      <c r="L114" s="61">
        <f t="shared" si="26"/>
        <v>2149.6</v>
      </c>
    </row>
    <row r="115" spans="1:12" ht="45">
      <c r="A115" s="137" t="s">
        <v>317</v>
      </c>
      <c r="B115" s="67" t="s">
        <v>70</v>
      </c>
      <c r="C115" s="67" t="s">
        <v>243</v>
      </c>
      <c r="D115" s="67" t="s">
        <v>91</v>
      </c>
      <c r="E115" s="67" t="s">
        <v>272</v>
      </c>
      <c r="F115" s="145" t="s">
        <v>231</v>
      </c>
      <c r="G115" s="144" t="s">
        <v>91</v>
      </c>
      <c r="H115" s="144" t="s">
        <v>107</v>
      </c>
      <c r="I115" s="59" t="s">
        <v>158</v>
      </c>
      <c r="J115" s="61">
        <f>'Приложение 3'!J382</f>
        <v>2149.6</v>
      </c>
      <c r="K115" s="61">
        <f>'Приложение 3'!K382</f>
        <v>2149.6</v>
      </c>
      <c r="L115" s="61">
        <f>'Приложение 3'!L382</f>
        <v>2149.6</v>
      </c>
    </row>
    <row r="116" spans="1:12" ht="56.25">
      <c r="A116" s="137" t="s">
        <v>124</v>
      </c>
      <c r="B116" s="68" t="s">
        <v>70</v>
      </c>
      <c r="C116" s="68" t="s">
        <v>243</v>
      </c>
      <c r="D116" s="68" t="s">
        <v>105</v>
      </c>
      <c r="E116" s="68"/>
      <c r="F116" s="146"/>
      <c r="G116" s="59"/>
      <c r="H116" s="59"/>
      <c r="I116" s="59"/>
      <c r="J116" s="61">
        <f>J117+J127</f>
        <v>3653</v>
      </c>
      <c r="K116" s="61">
        <f t="shared" ref="K116:L116" si="27">K117+K127</f>
        <v>3829.1</v>
      </c>
      <c r="L116" s="61">
        <f t="shared" si="27"/>
        <v>3842.6</v>
      </c>
    </row>
    <row r="117" spans="1:12" ht="247.5">
      <c r="A117" s="137" t="s">
        <v>125</v>
      </c>
      <c r="B117" s="68" t="s">
        <v>70</v>
      </c>
      <c r="C117" s="68" t="s">
        <v>243</v>
      </c>
      <c r="D117" s="68" t="s">
        <v>105</v>
      </c>
      <c r="E117" s="68" t="s">
        <v>253</v>
      </c>
      <c r="F117" s="146"/>
      <c r="G117" s="59"/>
      <c r="H117" s="59"/>
      <c r="I117" s="59"/>
      <c r="J117" s="61">
        <f>J118</f>
        <v>3338.2</v>
      </c>
      <c r="K117" s="61">
        <f t="shared" ref="K117:L117" si="28">K118</f>
        <v>3501.7</v>
      </c>
      <c r="L117" s="61">
        <f t="shared" si="28"/>
        <v>3502.1</v>
      </c>
    </row>
    <row r="118" spans="1:12" ht="22.5">
      <c r="A118" s="137" t="s">
        <v>103</v>
      </c>
      <c r="B118" s="68" t="s">
        <v>70</v>
      </c>
      <c r="C118" s="68" t="s">
        <v>243</v>
      </c>
      <c r="D118" s="68" t="s">
        <v>105</v>
      </c>
      <c r="E118" s="68" t="s">
        <v>253</v>
      </c>
      <c r="F118" s="146" t="s">
        <v>217</v>
      </c>
      <c r="G118" s="59"/>
      <c r="H118" s="59"/>
      <c r="I118" s="59"/>
      <c r="J118" s="61">
        <f>J119+J123</f>
        <v>3338.2</v>
      </c>
      <c r="K118" s="61">
        <f t="shared" ref="K118:L118" si="29">K119+K123</f>
        <v>3501.7</v>
      </c>
      <c r="L118" s="61">
        <f t="shared" si="29"/>
        <v>3502.1</v>
      </c>
    </row>
    <row r="119" spans="1:12" ht="22.5">
      <c r="A119" s="137" t="s">
        <v>120</v>
      </c>
      <c r="B119" s="68" t="s">
        <v>70</v>
      </c>
      <c r="C119" s="68" t="s">
        <v>243</v>
      </c>
      <c r="D119" s="68" t="s">
        <v>105</v>
      </c>
      <c r="E119" s="68" t="s">
        <v>253</v>
      </c>
      <c r="F119" s="146" t="s">
        <v>221</v>
      </c>
      <c r="G119" s="59"/>
      <c r="H119" s="59"/>
      <c r="I119" s="59"/>
      <c r="J119" s="61">
        <f>J120</f>
        <v>2336.6999999999998</v>
      </c>
      <c r="K119" s="61">
        <f t="shared" ref="K119:L121" si="30">K120</f>
        <v>2451.1999999999998</v>
      </c>
      <c r="L119" s="61">
        <f t="shared" si="30"/>
        <v>2451.5</v>
      </c>
    </row>
    <row r="120" spans="1:12">
      <c r="A120" s="137" t="s">
        <v>117</v>
      </c>
      <c r="B120" s="68" t="s">
        <v>70</v>
      </c>
      <c r="C120" s="68" t="s">
        <v>243</v>
      </c>
      <c r="D120" s="68" t="s">
        <v>105</v>
      </c>
      <c r="E120" s="68" t="s">
        <v>253</v>
      </c>
      <c r="F120" s="146" t="s">
        <v>221</v>
      </c>
      <c r="G120" s="144" t="s">
        <v>17</v>
      </c>
      <c r="H120" s="144"/>
      <c r="I120" s="59"/>
      <c r="J120" s="61">
        <f>J121</f>
        <v>2336.6999999999998</v>
      </c>
      <c r="K120" s="61">
        <f t="shared" si="30"/>
        <v>2451.1999999999998</v>
      </c>
      <c r="L120" s="61">
        <f t="shared" si="30"/>
        <v>2451.5</v>
      </c>
    </row>
    <row r="121" spans="1:12">
      <c r="A121" s="137" t="s">
        <v>123</v>
      </c>
      <c r="B121" s="68" t="s">
        <v>70</v>
      </c>
      <c r="C121" s="68" t="s">
        <v>243</v>
      </c>
      <c r="D121" s="68" t="s">
        <v>105</v>
      </c>
      <c r="E121" s="68" t="s">
        <v>253</v>
      </c>
      <c r="F121" s="146" t="s">
        <v>221</v>
      </c>
      <c r="G121" s="144" t="s">
        <v>17</v>
      </c>
      <c r="H121" s="144" t="s">
        <v>75</v>
      </c>
      <c r="I121" s="59"/>
      <c r="J121" s="61">
        <f>J122</f>
        <v>2336.6999999999998</v>
      </c>
      <c r="K121" s="61">
        <f t="shared" si="30"/>
        <v>2451.1999999999998</v>
      </c>
      <c r="L121" s="61">
        <f t="shared" si="30"/>
        <v>2451.5</v>
      </c>
    </row>
    <row r="122" spans="1:12" ht="33.75">
      <c r="A122" s="137" t="s">
        <v>291</v>
      </c>
      <c r="B122" s="68" t="s">
        <v>70</v>
      </c>
      <c r="C122" s="68" t="s">
        <v>243</v>
      </c>
      <c r="D122" s="68" t="s">
        <v>105</v>
      </c>
      <c r="E122" s="68" t="s">
        <v>253</v>
      </c>
      <c r="F122" s="146" t="s">
        <v>221</v>
      </c>
      <c r="G122" s="144" t="s">
        <v>17</v>
      </c>
      <c r="H122" s="144" t="s">
        <v>75</v>
      </c>
      <c r="I122" s="59" t="s">
        <v>66</v>
      </c>
      <c r="J122" s="61">
        <f>'Приложение 3'!J188</f>
        <v>2336.6999999999998</v>
      </c>
      <c r="K122" s="61">
        <f>'Приложение 3'!K188</f>
        <v>2451.1999999999998</v>
      </c>
      <c r="L122" s="61">
        <f>'Приложение 3'!L188</f>
        <v>2451.5</v>
      </c>
    </row>
    <row r="123" spans="1:12" ht="33.75">
      <c r="A123" s="137" t="s">
        <v>122</v>
      </c>
      <c r="B123" s="68" t="s">
        <v>70</v>
      </c>
      <c r="C123" s="68" t="s">
        <v>243</v>
      </c>
      <c r="D123" s="68" t="s">
        <v>105</v>
      </c>
      <c r="E123" s="68" t="s">
        <v>253</v>
      </c>
      <c r="F123" s="146" t="s">
        <v>222</v>
      </c>
      <c r="G123" s="59"/>
      <c r="H123" s="59"/>
      <c r="I123" s="59"/>
      <c r="J123" s="61">
        <f>J124</f>
        <v>1001.5</v>
      </c>
      <c r="K123" s="61">
        <f t="shared" ref="K123:L125" si="31">K124</f>
        <v>1050.5</v>
      </c>
      <c r="L123" s="61">
        <f t="shared" si="31"/>
        <v>1050.5999999999999</v>
      </c>
    </row>
    <row r="124" spans="1:12">
      <c r="A124" s="137" t="s">
        <v>117</v>
      </c>
      <c r="B124" s="68" t="s">
        <v>70</v>
      </c>
      <c r="C124" s="68" t="s">
        <v>243</v>
      </c>
      <c r="D124" s="68" t="s">
        <v>105</v>
      </c>
      <c r="E124" s="68" t="s">
        <v>253</v>
      </c>
      <c r="F124" s="146" t="s">
        <v>222</v>
      </c>
      <c r="G124" s="144" t="s">
        <v>17</v>
      </c>
      <c r="H124" s="144"/>
      <c r="I124" s="59"/>
      <c r="J124" s="61">
        <f>J125</f>
        <v>1001.5</v>
      </c>
      <c r="K124" s="61">
        <f t="shared" si="31"/>
        <v>1050.5</v>
      </c>
      <c r="L124" s="61">
        <f t="shared" si="31"/>
        <v>1050.5999999999999</v>
      </c>
    </row>
    <row r="125" spans="1:12">
      <c r="A125" s="137" t="s">
        <v>123</v>
      </c>
      <c r="B125" s="68" t="s">
        <v>70</v>
      </c>
      <c r="C125" s="68" t="s">
        <v>243</v>
      </c>
      <c r="D125" s="68" t="s">
        <v>105</v>
      </c>
      <c r="E125" s="68" t="s">
        <v>253</v>
      </c>
      <c r="F125" s="146" t="s">
        <v>222</v>
      </c>
      <c r="G125" s="144" t="s">
        <v>17</v>
      </c>
      <c r="H125" s="144" t="s">
        <v>75</v>
      </c>
      <c r="I125" s="59"/>
      <c r="J125" s="61">
        <f>J126</f>
        <v>1001.5</v>
      </c>
      <c r="K125" s="61">
        <f t="shared" si="31"/>
        <v>1050.5</v>
      </c>
      <c r="L125" s="61">
        <f t="shared" si="31"/>
        <v>1050.5999999999999</v>
      </c>
    </row>
    <row r="126" spans="1:12" ht="33.75">
      <c r="A126" s="137" t="s">
        <v>291</v>
      </c>
      <c r="B126" s="68" t="s">
        <v>70</v>
      </c>
      <c r="C126" s="68" t="s">
        <v>243</v>
      </c>
      <c r="D126" s="68" t="s">
        <v>105</v>
      </c>
      <c r="E126" s="68" t="s">
        <v>253</v>
      </c>
      <c r="F126" s="146" t="s">
        <v>222</v>
      </c>
      <c r="G126" s="144" t="s">
        <v>17</v>
      </c>
      <c r="H126" s="144" t="s">
        <v>75</v>
      </c>
      <c r="I126" s="59" t="s">
        <v>66</v>
      </c>
      <c r="J126" s="61">
        <f>'Приложение 3'!J189</f>
        <v>1001.5</v>
      </c>
      <c r="K126" s="61">
        <f>'Приложение 3'!K189</f>
        <v>1050.5</v>
      </c>
      <c r="L126" s="61">
        <f>'Приложение 3'!L189</f>
        <v>1050.5999999999999</v>
      </c>
    </row>
    <row r="127" spans="1:12" ht="78.75">
      <c r="A127" s="137" t="s">
        <v>160</v>
      </c>
      <c r="B127" s="68" t="s">
        <v>70</v>
      </c>
      <c r="C127" s="68" t="s">
        <v>243</v>
      </c>
      <c r="D127" s="68" t="s">
        <v>105</v>
      </c>
      <c r="E127" s="68" t="s">
        <v>259</v>
      </c>
      <c r="F127" s="146"/>
      <c r="G127" s="59"/>
      <c r="H127" s="59"/>
      <c r="I127" s="59"/>
      <c r="J127" s="61">
        <f>J128</f>
        <v>314.8</v>
      </c>
      <c r="K127" s="61">
        <f t="shared" ref="K127:L131" si="32">K128</f>
        <v>327.39999999999998</v>
      </c>
      <c r="L127" s="61">
        <f t="shared" si="32"/>
        <v>340.5</v>
      </c>
    </row>
    <row r="128" spans="1:12" ht="67.5">
      <c r="A128" s="137" t="s">
        <v>73</v>
      </c>
      <c r="B128" s="68" t="s">
        <v>70</v>
      </c>
      <c r="C128" s="68" t="s">
        <v>243</v>
      </c>
      <c r="D128" s="68" t="s">
        <v>105</v>
      </c>
      <c r="E128" s="68" t="s">
        <v>259</v>
      </c>
      <c r="F128" s="146" t="s">
        <v>210</v>
      </c>
      <c r="G128" s="59"/>
      <c r="H128" s="59"/>
      <c r="I128" s="59"/>
      <c r="J128" s="61">
        <f>J129</f>
        <v>314.8</v>
      </c>
      <c r="K128" s="61">
        <f t="shared" si="32"/>
        <v>327.39999999999998</v>
      </c>
      <c r="L128" s="61">
        <f t="shared" si="32"/>
        <v>340.5</v>
      </c>
    </row>
    <row r="129" spans="1:12" ht="30.75" customHeight="1">
      <c r="A129" s="137" t="s">
        <v>74</v>
      </c>
      <c r="B129" s="68" t="s">
        <v>70</v>
      </c>
      <c r="C129" s="68" t="s">
        <v>243</v>
      </c>
      <c r="D129" s="68" t="s">
        <v>105</v>
      </c>
      <c r="E129" s="68" t="s">
        <v>259</v>
      </c>
      <c r="F129" s="146" t="s">
        <v>211</v>
      </c>
      <c r="G129" s="59"/>
      <c r="H129" s="59"/>
      <c r="I129" s="59"/>
      <c r="J129" s="61">
        <f>J130</f>
        <v>314.8</v>
      </c>
      <c r="K129" s="61">
        <f t="shared" si="32"/>
        <v>327.39999999999998</v>
      </c>
      <c r="L129" s="61">
        <f t="shared" si="32"/>
        <v>340.5</v>
      </c>
    </row>
    <row r="130" spans="1:12">
      <c r="A130" s="137" t="s">
        <v>67</v>
      </c>
      <c r="B130" s="68" t="s">
        <v>70</v>
      </c>
      <c r="C130" s="68" t="s">
        <v>243</v>
      </c>
      <c r="D130" s="68" t="s">
        <v>105</v>
      </c>
      <c r="E130" s="68" t="s">
        <v>259</v>
      </c>
      <c r="F130" s="146" t="s">
        <v>211</v>
      </c>
      <c r="G130" s="144" t="s">
        <v>68</v>
      </c>
      <c r="H130" s="144"/>
      <c r="I130" s="59"/>
      <c r="J130" s="61">
        <f>J131</f>
        <v>314.8</v>
      </c>
      <c r="K130" s="61">
        <f t="shared" si="32"/>
        <v>327.39999999999998</v>
      </c>
      <c r="L130" s="61">
        <f t="shared" si="32"/>
        <v>340.5</v>
      </c>
    </row>
    <row r="131" spans="1:12" ht="56.25">
      <c r="A131" s="137" t="s">
        <v>481</v>
      </c>
      <c r="B131" s="68" t="s">
        <v>70</v>
      </c>
      <c r="C131" s="68" t="s">
        <v>243</v>
      </c>
      <c r="D131" s="68" t="s">
        <v>105</v>
      </c>
      <c r="E131" s="68" t="s">
        <v>259</v>
      </c>
      <c r="F131" s="146" t="s">
        <v>211</v>
      </c>
      <c r="G131" s="144" t="s">
        <v>68</v>
      </c>
      <c r="H131" s="144" t="s">
        <v>75</v>
      </c>
      <c r="I131" s="59"/>
      <c r="J131" s="61">
        <f>J132</f>
        <v>314.8</v>
      </c>
      <c r="K131" s="61">
        <f t="shared" si="32"/>
        <v>327.39999999999998</v>
      </c>
      <c r="L131" s="61">
        <f t="shared" si="32"/>
        <v>340.5</v>
      </c>
    </row>
    <row r="132" spans="1:12" ht="45">
      <c r="A132" s="137" t="s">
        <v>317</v>
      </c>
      <c r="B132" s="68" t="s">
        <v>70</v>
      </c>
      <c r="C132" s="68" t="s">
        <v>243</v>
      </c>
      <c r="D132" s="68" t="s">
        <v>105</v>
      </c>
      <c r="E132" s="68" t="s">
        <v>259</v>
      </c>
      <c r="F132" s="146" t="s">
        <v>211</v>
      </c>
      <c r="G132" s="144" t="s">
        <v>68</v>
      </c>
      <c r="H132" s="144" t="s">
        <v>75</v>
      </c>
      <c r="I132" s="59" t="s">
        <v>158</v>
      </c>
      <c r="J132" s="61">
        <f>'Приложение 3'!J261</f>
        <v>314.8</v>
      </c>
      <c r="K132" s="61">
        <f>'Приложение 3'!K261</f>
        <v>327.39999999999998</v>
      </c>
      <c r="L132" s="61">
        <f>'Приложение 3'!L261</f>
        <v>340.5</v>
      </c>
    </row>
    <row r="133" spans="1:12" ht="33.75">
      <c r="A133" s="137" t="s">
        <v>418</v>
      </c>
      <c r="B133" s="68" t="s">
        <v>70</v>
      </c>
      <c r="C133" s="68" t="s">
        <v>243</v>
      </c>
      <c r="D133" s="32" t="s">
        <v>419</v>
      </c>
      <c r="E133" s="68"/>
      <c r="F133" s="146"/>
      <c r="G133" s="144"/>
      <c r="H133" s="144"/>
      <c r="I133" s="59"/>
      <c r="J133" s="61">
        <f t="shared" ref="J133:L138" si="33">J134</f>
        <v>1707.7</v>
      </c>
      <c r="K133" s="61">
        <f t="shared" si="33"/>
        <v>1992.9</v>
      </c>
      <c r="L133" s="61">
        <f t="shared" si="33"/>
        <v>1992.9</v>
      </c>
    </row>
    <row r="134" spans="1:12" ht="56.25">
      <c r="A134" s="137" t="s">
        <v>420</v>
      </c>
      <c r="B134" s="68" t="s">
        <v>70</v>
      </c>
      <c r="C134" s="68" t="s">
        <v>243</v>
      </c>
      <c r="D134" s="32" t="s">
        <v>419</v>
      </c>
      <c r="E134" s="68" t="s">
        <v>421</v>
      </c>
      <c r="F134" s="146"/>
      <c r="G134" s="144"/>
      <c r="H134" s="144"/>
      <c r="I134" s="59"/>
      <c r="J134" s="61">
        <f t="shared" si="33"/>
        <v>1707.7</v>
      </c>
      <c r="K134" s="61">
        <f t="shared" si="33"/>
        <v>1992.9</v>
      </c>
      <c r="L134" s="61">
        <f t="shared" si="33"/>
        <v>1992.9</v>
      </c>
    </row>
    <row r="135" spans="1:12" ht="33.75">
      <c r="A135" s="137" t="s">
        <v>131</v>
      </c>
      <c r="B135" s="68" t="s">
        <v>70</v>
      </c>
      <c r="C135" s="68" t="s">
        <v>243</v>
      </c>
      <c r="D135" s="32" t="s">
        <v>419</v>
      </c>
      <c r="E135" s="68" t="s">
        <v>421</v>
      </c>
      <c r="F135" s="63" t="s">
        <v>223</v>
      </c>
      <c r="G135" s="59"/>
      <c r="H135" s="59"/>
      <c r="I135" s="59"/>
      <c r="J135" s="61">
        <f t="shared" si="33"/>
        <v>1707.7</v>
      </c>
      <c r="K135" s="61">
        <f t="shared" si="33"/>
        <v>1992.9</v>
      </c>
      <c r="L135" s="61">
        <f t="shared" si="33"/>
        <v>1992.9</v>
      </c>
    </row>
    <row r="136" spans="1:12">
      <c r="A136" s="137" t="s">
        <v>172</v>
      </c>
      <c r="B136" s="68" t="s">
        <v>70</v>
      </c>
      <c r="C136" s="68" t="s">
        <v>243</v>
      </c>
      <c r="D136" s="32" t="s">
        <v>419</v>
      </c>
      <c r="E136" s="68" t="s">
        <v>421</v>
      </c>
      <c r="F136" s="63" t="s">
        <v>231</v>
      </c>
      <c r="G136" s="59"/>
      <c r="H136" s="59"/>
      <c r="I136" s="59"/>
      <c r="J136" s="61">
        <f t="shared" si="33"/>
        <v>1707.7</v>
      </c>
      <c r="K136" s="61">
        <f t="shared" si="33"/>
        <v>1992.9</v>
      </c>
      <c r="L136" s="61">
        <f t="shared" si="33"/>
        <v>1992.9</v>
      </c>
    </row>
    <row r="137" spans="1:12">
      <c r="A137" s="137" t="s">
        <v>169</v>
      </c>
      <c r="B137" s="68" t="s">
        <v>70</v>
      </c>
      <c r="C137" s="68" t="s">
        <v>243</v>
      </c>
      <c r="D137" s="32" t="s">
        <v>419</v>
      </c>
      <c r="E137" s="68" t="s">
        <v>421</v>
      </c>
      <c r="F137" s="63" t="s">
        <v>231</v>
      </c>
      <c r="G137" s="59" t="s">
        <v>91</v>
      </c>
      <c r="H137" s="59"/>
      <c r="I137" s="59"/>
      <c r="J137" s="61">
        <f t="shared" si="33"/>
        <v>1707.7</v>
      </c>
      <c r="K137" s="61">
        <f t="shared" si="33"/>
        <v>1992.9</v>
      </c>
      <c r="L137" s="61">
        <f t="shared" si="33"/>
        <v>1992.9</v>
      </c>
    </row>
    <row r="138" spans="1:12">
      <c r="A138" s="137" t="s">
        <v>174</v>
      </c>
      <c r="B138" s="68" t="s">
        <v>70</v>
      </c>
      <c r="C138" s="68" t="s">
        <v>243</v>
      </c>
      <c r="D138" s="32" t="s">
        <v>419</v>
      </c>
      <c r="E138" s="68" t="s">
        <v>421</v>
      </c>
      <c r="F138" s="63" t="s">
        <v>231</v>
      </c>
      <c r="G138" s="59" t="s">
        <v>91</v>
      </c>
      <c r="H138" s="59" t="s">
        <v>70</v>
      </c>
      <c r="I138" s="59"/>
      <c r="J138" s="61">
        <f>J139</f>
        <v>1707.7</v>
      </c>
      <c r="K138" s="61">
        <f t="shared" si="33"/>
        <v>1992.9</v>
      </c>
      <c r="L138" s="61">
        <f t="shared" si="33"/>
        <v>1992.9</v>
      </c>
    </row>
    <row r="139" spans="1:12" ht="45">
      <c r="A139" s="137" t="s">
        <v>317</v>
      </c>
      <c r="B139" s="68" t="s">
        <v>70</v>
      </c>
      <c r="C139" s="68" t="s">
        <v>243</v>
      </c>
      <c r="D139" s="32" t="s">
        <v>419</v>
      </c>
      <c r="E139" s="68" t="s">
        <v>421</v>
      </c>
      <c r="F139" s="63" t="s">
        <v>231</v>
      </c>
      <c r="G139" s="59" t="s">
        <v>91</v>
      </c>
      <c r="H139" s="59" t="s">
        <v>70</v>
      </c>
      <c r="I139" s="59" t="s">
        <v>158</v>
      </c>
      <c r="J139" s="61">
        <f>'Приложение 3'!J344</f>
        <v>1707.7</v>
      </c>
      <c r="K139" s="61">
        <f>'Приложение 3'!K344</f>
        <v>1992.9</v>
      </c>
      <c r="L139" s="61">
        <f>'Приложение 3'!L344</f>
        <v>1992.9</v>
      </c>
    </row>
    <row r="140" spans="1:12" ht="33.75">
      <c r="A140" s="137" t="s">
        <v>548</v>
      </c>
      <c r="B140" s="69" t="s">
        <v>75</v>
      </c>
      <c r="C140" s="69" t="s">
        <v>243</v>
      </c>
      <c r="D140" s="69"/>
      <c r="E140" s="69"/>
      <c r="F140" s="147"/>
      <c r="G140" s="59"/>
      <c r="H140" s="59"/>
      <c r="I140" s="59"/>
      <c r="J140" s="61">
        <f>J149+J141</f>
        <v>8425</v>
      </c>
      <c r="K140" s="61">
        <f t="shared" ref="K140:L140" si="34">K149+K141</f>
        <v>10959.300000000001</v>
      </c>
      <c r="L140" s="61">
        <f t="shared" si="34"/>
        <v>10836.2</v>
      </c>
    </row>
    <row r="141" spans="1:12" ht="22.5">
      <c r="A141" s="137" t="s">
        <v>410</v>
      </c>
      <c r="B141" s="69" t="s">
        <v>75</v>
      </c>
      <c r="C141" s="69" t="s">
        <v>8</v>
      </c>
      <c r="D141" s="69"/>
      <c r="E141" s="69"/>
      <c r="F141" s="147"/>
      <c r="G141" s="59"/>
      <c r="H141" s="59"/>
      <c r="I141" s="59"/>
      <c r="J141" s="61">
        <f t="shared" ref="J141:J146" si="35">J142</f>
        <v>302.10000000000002</v>
      </c>
      <c r="K141" s="61">
        <f t="shared" ref="K141:K146" si="36">K142</f>
        <v>126</v>
      </c>
      <c r="L141" s="61">
        <f t="shared" ref="L141:L146" si="37">L142</f>
        <v>0</v>
      </c>
    </row>
    <row r="142" spans="1:12" ht="49.5" customHeight="1">
      <c r="A142" s="137" t="s">
        <v>409</v>
      </c>
      <c r="B142" s="69" t="s">
        <v>75</v>
      </c>
      <c r="C142" s="69" t="s">
        <v>8</v>
      </c>
      <c r="D142" s="69" t="s">
        <v>68</v>
      </c>
      <c r="E142" s="69"/>
      <c r="F142" s="147"/>
      <c r="G142" s="59"/>
      <c r="H142" s="59"/>
      <c r="I142" s="59"/>
      <c r="J142" s="61">
        <f t="shared" si="35"/>
        <v>302.10000000000002</v>
      </c>
      <c r="K142" s="61">
        <f t="shared" si="36"/>
        <v>126</v>
      </c>
      <c r="L142" s="61">
        <f t="shared" si="37"/>
        <v>0</v>
      </c>
    </row>
    <row r="143" spans="1:12" ht="33.75">
      <c r="A143" s="137" t="s">
        <v>406</v>
      </c>
      <c r="B143" s="69" t="s">
        <v>75</v>
      </c>
      <c r="C143" s="69" t="s">
        <v>8</v>
      </c>
      <c r="D143" s="69" t="s">
        <v>68</v>
      </c>
      <c r="E143" s="32" t="s">
        <v>407</v>
      </c>
      <c r="F143" s="147"/>
      <c r="G143" s="59"/>
      <c r="H143" s="59"/>
      <c r="I143" s="59"/>
      <c r="J143" s="61">
        <f t="shared" si="35"/>
        <v>302.10000000000002</v>
      </c>
      <c r="K143" s="61">
        <f t="shared" si="36"/>
        <v>126</v>
      </c>
      <c r="L143" s="61">
        <f t="shared" si="37"/>
        <v>0</v>
      </c>
    </row>
    <row r="144" spans="1:12" ht="22.5">
      <c r="A144" s="137" t="s">
        <v>103</v>
      </c>
      <c r="B144" s="69" t="s">
        <v>75</v>
      </c>
      <c r="C144" s="69" t="s">
        <v>8</v>
      </c>
      <c r="D144" s="69" t="s">
        <v>68</v>
      </c>
      <c r="E144" s="32" t="s">
        <v>407</v>
      </c>
      <c r="F144" s="147" t="s">
        <v>217</v>
      </c>
      <c r="G144" s="59"/>
      <c r="H144" s="59"/>
      <c r="I144" s="59"/>
      <c r="J144" s="61">
        <f t="shared" si="35"/>
        <v>302.10000000000002</v>
      </c>
      <c r="K144" s="61">
        <f t="shared" si="36"/>
        <v>126</v>
      </c>
      <c r="L144" s="61">
        <f t="shared" si="37"/>
        <v>0</v>
      </c>
    </row>
    <row r="145" spans="1:12" ht="33.75">
      <c r="A145" s="137" t="s">
        <v>122</v>
      </c>
      <c r="B145" s="69" t="s">
        <v>75</v>
      </c>
      <c r="C145" s="69" t="s">
        <v>8</v>
      </c>
      <c r="D145" s="69" t="s">
        <v>68</v>
      </c>
      <c r="E145" s="32" t="s">
        <v>407</v>
      </c>
      <c r="F145" s="147" t="s">
        <v>222</v>
      </c>
      <c r="G145" s="59"/>
      <c r="H145" s="59"/>
      <c r="I145" s="59"/>
      <c r="J145" s="61">
        <f t="shared" si="35"/>
        <v>302.10000000000002</v>
      </c>
      <c r="K145" s="61">
        <f t="shared" si="36"/>
        <v>126</v>
      </c>
      <c r="L145" s="61">
        <f t="shared" si="37"/>
        <v>0</v>
      </c>
    </row>
    <row r="146" spans="1:12">
      <c r="A146" s="137" t="s">
        <v>117</v>
      </c>
      <c r="B146" s="69" t="s">
        <v>75</v>
      </c>
      <c r="C146" s="69" t="s">
        <v>8</v>
      </c>
      <c r="D146" s="69" t="s">
        <v>68</v>
      </c>
      <c r="E146" s="32" t="s">
        <v>407</v>
      </c>
      <c r="F146" s="147" t="s">
        <v>222</v>
      </c>
      <c r="G146" s="59" t="s">
        <v>17</v>
      </c>
      <c r="H146" s="59"/>
      <c r="I146" s="59"/>
      <c r="J146" s="61">
        <f t="shared" si="35"/>
        <v>302.10000000000002</v>
      </c>
      <c r="K146" s="61">
        <f t="shared" si="36"/>
        <v>126</v>
      </c>
      <c r="L146" s="61">
        <f t="shared" si="37"/>
        <v>0</v>
      </c>
    </row>
    <row r="147" spans="1:12">
      <c r="A147" s="137" t="s">
        <v>121</v>
      </c>
      <c r="B147" s="69" t="s">
        <v>75</v>
      </c>
      <c r="C147" s="69" t="s">
        <v>8</v>
      </c>
      <c r="D147" s="69" t="s">
        <v>68</v>
      </c>
      <c r="E147" s="32" t="s">
        <v>407</v>
      </c>
      <c r="F147" s="147" t="s">
        <v>222</v>
      </c>
      <c r="G147" s="59" t="s">
        <v>17</v>
      </c>
      <c r="H147" s="59" t="s">
        <v>98</v>
      </c>
      <c r="I147" s="59"/>
      <c r="J147" s="61">
        <f>J148</f>
        <v>302.10000000000002</v>
      </c>
      <c r="K147" s="61">
        <f t="shared" ref="K147:L147" si="38">K148</f>
        <v>126</v>
      </c>
      <c r="L147" s="61">
        <f t="shared" si="38"/>
        <v>0</v>
      </c>
    </row>
    <row r="148" spans="1:12" ht="33.75">
      <c r="A148" s="137" t="s">
        <v>291</v>
      </c>
      <c r="B148" s="69" t="s">
        <v>75</v>
      </c>
      <c r="C148" s="69" t="s">
        <v>8</v>
      </c>
      <c r="D148" s="69" t="s">
        <v>68</v>
      </c>
      <c r="E148" s="32" t="s">
        <v>407</v>
      </c>
      <c r="F148" s="147" t="s">
        <v>222</v>
      </c>
      <c r="G148" s="59" t="s">
        <v>17</v>
      </c>
      <c r="H148" s="59" t="s">
        <v>98</v>
      </c>
      <c r="I148" s="59" t="s">
        <v>66</v>
      </c>
      <c r="J148" s="61">
        <f>'Приложение 3'!J170</f>
        <v>302.10000000000002</v>
      </c>
      <c r="K148" s="61">
        <f>'Приложение 3'!K170</f>
        <v>126</v>
      </c>
      <c r="L148" s="61">
        <f>'Приложение 3'!L170</f>
        <v>0</v>
      </c>
    </row>
    <row r="149" spans="1:12" ht="45">
      <c r="A149" s="137" t="s">
        <v>551</v>
      </c>
      <c r="B149" s="70" t="s">
        <v>75</v>
      </c>
      <c r="C149" s="70" t="s">
        <v>9</v>
      </c>
      <c r="D149" s="70"/>
      <c r="E149" s="70"/>
      <c r="F149" s="148"/>
      <c r="G149" s="59"/>
      <c r="H149" s="59"/>
      <c r="I149" s="59"/>
      <c r="J149" s="61">
        <f>J150</f>
        <v>8122.9000000000005</v>
      </c>
      <c r="K149" s="61">
        <f>K150</f>
        <v>10833.300000000001</v>
      </c>
      <c r="L149" s="61">
        <f>L150</f>
        <v>10836.2</v>
      </c>
    </row>
    <row r="150" spans="1:12" ht="33.75">
      <c r="A150" s="137" t="s">
        <v>479</v>
      </c>
      <c r="B150" s="71" t="s">
        <v>75</v>
      </c>
      <c r="C150" s="71" t="s">
        <v>9</v>
      </c>
      <c r="D150" s="71" t="s">
        <v>90</v>
      </c>
      <c r="E150" s="71"/>
      <c r="F150" s="149"/>
      <c r="G150" s="59"/>
      <c r="H150" s="59"/>
      <c r="I150" s="59"/>
      <c r="J150" s="61">
        <f>J151</f>
        <v>8122.9000000000005</v>
      </c>
      <c r="K150" s="61">
        <f t="shared" ref="K150:L150" si="39">K151</f>
        <v>10833.300000000001</v>
      </c>
      <c r="L150" s="61">
        <f t="shared" si="39"/>
        <v>10836.2</v>
      </c>
    </row>
    <row r="151" spans="1:12" ht="90">
      <c r="A151" s="137" t="s">
        <v>480</v>
      </c>
      <c r="B151" s="71" t="s">
        <v>75</v>
      </c>
      <c r="C151" s="71" t="s">
        <v>9</v>
      </c>
      <c r="D151" s="71" t="s">
        <v>90</v>
      </c>
      <c r="E151" s="71" t="s">
        <v>443</v>
      </c>
      <c r="F151" s="149"/>
      <c r="G151" s="59"/>
      <c r="H151" s="59"/>
      <c r="I151" s="59"/>
      <c r="J151" s="61">
        <f>J152+J157+J162</f>
        <v>8122.9000000000005</v>
      </c>
      <c r="K151" s="61">
        <f t="shared" ref="K151:L151" si="40">K152+K157+K162</f>
        <v>10833.300000000001</v>
      </c>
      <c r="L151" s="61">
        <f t="shared" si="40"/>
        <v>10836.2</v>
      </c>
    </row>
    <row r="152" spans="1:12" ht="67.5">
      <c r="A152" s="137" t="s">
        <v>73</v>
      </c>
      <c r="B152" s="71" t="s">
        <v>75</v>
      </c>
      <c r="C152" s="71" t="s">
        <v>9</v>
      </c>
      <c r="D152" s="71" t="s">
        <v>90</v>
      </c>
      <c r="E152" s="71" t="s">
        <v>443</v>
      </c>
      <c r="F152" s="149" t="s">
        <v>210</v>
      </c>
      <c r="G152" s="59"/>
      <c r="H152" s="59"/>
      <c r="I152" s="59"/>
      <c r="J152" s="61">
        <f>J153</f>
        <v>50.1</v>
      </c>
      <c r="K152" s="61">
        <f t="shared" ref="K152:L155" si="41">K153</f>
        <v>70</v>
      </c>
      <c r="L152" s="61">
        <f t="shared" si="41"/>
        <v>72.900000000000006</v>
      </c>
    </row>
    <row r="153" spans="1:12" ht="33.75">
      <c r="A153" s="137" t="s">
        <v>74</v>
      </c>
      <c r="B153" s="71" t="s">
        <v>75</v>
      </c>
      <c r="C153" s="71" t="s">
        <v>9</v>
      </c>
      <c r="D153" s="71" t="s">
        <v>90</v>
      </c>
      <c r="E153" s="71" t="s">
        <v>443</v>
      </c>
      <c r="F153" s="149" t="s">
        <v>211</v>
      </c>
      <c r="G153" s="59"/>
      <c r="H153" s="59"/>
      <c r="I153" s="59"/>
      <c r="J153" s="61">
        <f>J154</f>
        <v>50.1</v>
      </c>
      <c r="K153" s="61">
        <f t="shared" si="41"/>
        <v>70</v>
      </c>
      <c r="L153" s="61">
        <f t="shared" si="41"/>
        <v>72.900000000000006</v>
      </c>
    </row>
    <row r="154" spans="1:12">
      <c r="A154" s="137" t="s">
        <v>67</v>
      </c>
      <c r="B154" s="71" t="s">
        <v>75</v>
      </c>
      <c r="C154" s="71" t="s">
        <v>9</v>
      </c>
      <c r="D154" s="71" t="s">
        <v>90</v>
      </c>
      <c r="E154" s="71" t="s">
        <v>443</v>
      </c>
      <c r="F154" s="149" t="s">
        <v>211</v>
      </c>
      <c r="G154" s="59" t="s">
        <v>68</v>
      </c>
      <c r="H154" s="59"/>
      <c r="I154" s="59"/>
      <c r="J154" s="61">
        <f>J155</f>
        <v>50.1</v>
      </c>
      <c r="K154" s="61">
        <f t="shared" si="41"/>
        <v>70</v>
      </c>
      <c r="L154" s="61">
        <f t="shared" si="41"/>
        <v>72.900000000000006</v>
      </c>
    </row>
    <row r="155" spans="1:12" ht="56.25">
      <c r="A155" s="137" t="s">
        <v>482</v>
      </c>
      <c r="B155" s="71" t="s">
        <v>75</v>
      </c>
      <c r="C155" s="71" t="s">
        <v>9</v>
      </c>
      <c r="D155" s="71" t="s">
        <v>90</v>
      </c>
      <c r="E155" s="71" t="s">
        <v>443</v>
      </c>
      <c r="F155" s="149" t="s">
        <v>211</v>
      </c>
      <c r="G155" s="59" t="s">
        <v>68</v>
      </c>
      <c r="H155" s="59" t="s">
        <v>75</v>
      </c>
      <c r="I155" s="59"/>
      <c r="J155" s="61">
        <f>J156</f>
        <v>50.1</v>
      </c>
      <c r="K155" s="61">
        <f t="shared" si="41"/>
        <v>70</v>
      </c>
      <c r="L155" s="61">
        <f t="shared" si="41"/>
        <v>72.900000000000006</v>
      </c>
    </row>
    <row r="156" spans="1:12" ht="45">
      <c r="A156" s="137" t="s">
        <v>317</v>
      </c>
      <c r="B156" s="71" t="s">
        <v>75</v>
      </c>
      <c r="C156" s="71" t="s">
        <v>9</v>
      </c>
      <c r="D156" s="71" t="s">
        <v>90</v>
      </c>
      <c r="E156" s="71" t="s">
        <v>443</v>
      </c>
      <c r="F156" s="149" t="s">
        <v>211</v>
      </c>
      <c r="G156" s="59" t="s">
        <v>68</v>
      </c>
      <c r="H156" s="59" t="s">
        <v>75</v>
      </c>
      <c r="I156" s="59" t="s">
        <v>158</v>
      </c>
      <c r="J156" s="61">
        <f>'Приложение 3'!J267</f>
        <v>50.1</v>
      </c>
      <c r="K156" s="61">
        <f>'Приложение 3'!K267</f>
        <v>70</v>
      </c>
      <c r="L156" s="61">
        <f>'Приложение 3'!L267</f>
        <v>72.900000000000006</v>
      </c>
    </row>
    <row r="157" spans="1:12" ht="33.75">
      <c r="A157" s="137" t="s">
        <v>79</v>
      </c>
      <c r="B157" s="71" t="s">
        <v>75</v>
      </c>
      <c r="C157" s="71" t="s">
        <v>9</v>
      </c>
      <c r="D157" s="71" t="s">
        <v>90</v>
      </c>
      <c r="E157" s="71" t="s">
        <v>443</v>
      </c>
      <c r="F157" s="149" t="s">
        <v>212</v>
      </c>
      <c r="G157" s="59"/>
      <c r="H157" s="59"/>
      <c r="I157" s="59"/>
      <c r="J157" s="61">
        <f>J158</f>
        <v>1.2</v>
      </c>
      <c r="K157" s="61">
        <f t="shared" ref="K157:L160" si="42">K158</f>
        <v>1.2</v>
      </c>
      <c r="L157" s="61">
        <f t="shared" si="42"/>
        <v>1.2</v>
      </c>
    </row>
    <row r="158" spans="1:12" ht="33.75">
      <c r="A158" s="137" t="s">
        <v>80</v>
      </c>
      <c r="B158" s="71" t="s">
        <v>75</v>
      </c>
      <c r="C158" s="71" t="s">
        <v>9</v>
      </c>
      <c r="D158" s="71" t="s">
        <v>90</v>
      </c>
      <c r="E158" s="71" t="s">
        <v>443</v>
      </c>
      <c r="F158" s="149" t="s">
        <v>213</v>
      </c>
      <c r="G158" s="59"/>
      <c r="H158" s="59"/>
      <c r="I158" s="59"/>
      <c r="J158" s="61">
        <f>J159</f>
        <v>1.2</v>
      </c>
      <c r="K158" s="61">
        <f t="shared" si="42"/>
        <v>1.2</v>
      </c>
      <c r="L158" s="61">
        <f t="shared" si="42"/>
        <v>1.2</v>
      </c>
    </row>
    <row r="159" spans="1:12">
      <c r="A159" s="137" t="s">
        <v>67</v>
      </c>
      <c r="B159" s="71" t="s">
        <v>75</v>
      </c>
      <c r="C159" s="71" t="s">
        <v>9</v>
      </c>
      <c r="D159" s="71" t="s">
        <v>90</v>
      </c>
      <c r="E159" s="71" t="s">
        <v>443</v>
      </c>
      <c r="F159" s="149" t="s">
        <v>213</v>
      </c>
      <c r="G159" s="59" t="s">
        <v>68</v>
      </c>
      <c r="H159" s="59"/>
      <c r="I159" s="59"/>
      <c r="J159" s="61">
        <f>J160</f>
        <v>1.2</v>
      </c>
      <c r="K159" s="61">
        <f t="shared" si="42"/>
        <v>1.2</v>
      </c>
      <c r="L159" s="61">
        <f t="shared" si="42"/>
        <v>1.2</v>
      </c>
    </row>
    <row r="160" spans="1:12" ht="56.25">
      <c r="A160" s="137" t="s">
        <v>482</v>
      </c>
      <c r="B160" s="71" t="s">
        <v>75</v>
      </c>
      <c r="C160" s="71" t="s">
        <v>9</v>
      </c>
      <c r="D160" s="71" t="s">
        <v>90</v>
      </c>
      <c r="E160" s="71" t="s">
        <v>443</v>
      </c>
      <c r="F160" s="149" t="s">
        <v>213</v>
      </c>
      <c r="G160" s="59" t="s">
        <v>68</v>
      </c>
      <c r="H160" s="59" t="s">
        <v>75</v>
      </c>
      <c r="I160" s="59"/>
      <c r="J160" s="61">
        <f>J161</f>
        <v>1.2</v>
      </c>
      <c r="K160" s="61">
        <f t="shared" si="42"/>
        <v>1.2</v>
      </c>
      <c r="L160" s="61">
        <f t="shared" si="42"/>
        <v>1.2</v>
      </c>
    </row>
    <row r="161" spans="1:12" ht="45">
      <c r="A161" s="137" t="s">
        <v>317</v>
      </c>
      <c r="B161" s="71" t="s">
        <v>75</v>
      </c>
      <c r="C161" s="71" t="s">
        <v>9</v>
      </c>
      <c r="D161" s="71" t="s">
        <v>90</v>
      </c>
      <c r="E161" s="71" t="s">
        <v>443</v>
      </c>
      <c r="F161" s="149" t="s">
        <v>213</v>
      </c>
      <c r="G161" s="59" t="s">
        <v>68</v>
      </c>
      <c r="H161" s="59" t="s">
        <v>75</v>
      </c>
      <c r="I161" s="59" t="s">
        <v>158</v>
      </c>
      <c r="J161" s="61">
        <f>'Приложение 3'!J269</f>
        <v>1.2</v>
      </c>
      <c r="K161" s="61">
        <f>'Приложение 3'!K269</f>
        <v>1.2</v>
      </c>
      <c r="L161" s="61">
        <f>'Приложение 3'!L269</f>
        <v>1.2</v>
      </c>
    </row>
    <row r="162" spans="1:12" ht="33.75">
      <c r="A162" s="137" t="s">
        <v>108</v>
      </c>
      <c r="B162" s="72" t="s">
        <v>75</v>
      </c>
      <c r="C162" s="71" t="s">
        <v>9</v>
      </c>
      <c r="D162" s="71" t="s">
        <v>90</v>
      </c>
      <c r="E162" s="71" t="s">
        <v>443</v>
      </c>
      <c r="F162" s="149" t="s">
        <v>219</v>
      </c>
      <c r="G162" s="59"/>
      <c r="H162" s="59"/>
      <c r="I162" s="59"/>
      <c r="J162" s="61">
        <f>J163</f>
        <v>8071.6</v>
      </c>
      <c r="K162" s="61">
        <f t="shared" ref="K162:L165" si="43">K163</f>
        <v>10762.1</v>
      </c>
      <c r="L162" s="61">
        <f t="shared" si="43"/>
        <v>10762.1</v>
      </c>
    </row>
    <row r="163" spans="1:12">
      <c r="A163" s="137" t="s">
        <v>127</v>
      </c>
      <c r="B163" s="72" t="s">
        <v>75</v>
      </c>
      <c r="C163" s="71" t="s">
        <v>9</v>
      </c>
      <c r="D163" s="71" t="s">
        <v>90</v>
      </c>
      <c r="E163" s="71" t="s">
        <v>443</v>
      </c>
      <c r="F163" s="149" t="s">
        <v>220</v>
      </c>
      <c r="G163" s="59"/>
      <c r="H163" s="59"/>
      <c r="I163" s="59"/>
      <c r="J163" s="61">
        <f>J164</f>
        <v>8071.6</v>
      </c>
      <c r="K163" s="61">
        <f t="shared" si="43"/>
        <v>10762.1</v>
      </c>
      <c r="L163" s="61">
        <f t="shared" si="43"/>
        <v>10762.1</v>
      </c>
    </row>
    <row r="164" spans="1:12">
      <c r="A164" s="137" t="s">
        <v>117</v>
      </c>
      <c r="B164" s="72" t="s">
        <v>75</v>
      </c>
      <c r="C164" s="71" t="s">
        <v>9</v>
      </c>
      <c r="D164" s="71" t="s">
        <v>90</v>
      </c>
      <c r="E164" s="71" t="s">
        <v>443</v>
      </c>
      <c r="F164" s="149" t="s">
        <v>220</v>
      </c>
      <c r="G164" s="59" t="s">
        <v>17</v>
      </c>
      <c r="H164" s="59"/>
      <c r="I164" s="59"/>
      <c r="J164" s="61">
        <f>J165</f>
        <v>8071.6</v>
      </c>
      <c r="K164" s="61">
        <f t="shared" si="43"/>
        <v>10762.1</v>
      </c>
      <c r="L164" s="61">
        <f t="shared" si="43"/>
        <v>10762.1</v>
      </c>
    </row>
    <row r="165" spans="1:12">
      <c r="A165" s="137" t="s">
        <v>123</v>
      </c>
      <c r="B165" s="71" t="s">
        <v>75</v>
      </c>
      <c r="C165" s="71" t="s">
        <v>9</v>
      </c>
      <c r="D165" s="71" t="s">
        <v>90</v>
      </c>
      <c r="E165" s="71" t="s">
        <v>443</v>
      </c>
      <c r="F165" s="149" t="s">
        <v>220</v>
      </c>
      <c r="G165" s="59" t="s">
        <v>17</v>
      </c>
      <c r="H165" s="59" t="s">
        <v>75</v>
      </c>
      <c r="I165" s="59"/>
      <c r="J165" s="61">
        <f>J166</f>
        <v>8071.6</v>
      </c>
      <c r="K165" s="61">
        <f t="shared" si="43"/>
        <v>10762.1</v>
      </c>
      <c r="L165" s="61">
        <f t="shared" si="43"/>
        <v>10762.1</v>
      </c>
    </row>
    <row r="166" spans="1:12" ht="33.75">
      <c r="A166" s="137" t="s">
        <v>291</v>
      </c>
      <c r="B166" s="72" t="s">
        <v>75</v>
      </c>
      <c r="C166" s="71" t="s">
        <v>9</v>
      </c>
      <c r="D166" s="71" t="s">
        <v>90</v>
      </c>
      <c r="E166" s="71" t="s">
        <v>443</v>
      </c>
      <c r="F166" s="149" t="s">
        <v>220</v>
      </c>
      <c r="G166" s="59" t="s">
        <v>17</v>
      </c>
      <c r="H166" s="59" t="s">
        <v>75</v>
      </c>
      <c r="I166" s="59" t="s">
        <v>66</v>
      </c>
      <c r="J166" s="61">
        <f>'Приложение 3'!J195</f>
        <v>8071.6</v>
      </c>
      <c r="K166" s="61">
        <f>'Приложение 3'!K195</f>
        <v>10762.1</v>
      </c>
      <c r="L166" s="61">
        <f>'Приложение 3'!L195</f>
        <v>10762.1</v>
      </c>
    </row>
    <row r="167" spans="1:12" ht="33.75">
      <c r="A167" s="137" t="s">
        <v>142</v>
      </c>
      <c r="B167" s="113" t="s">
        <v>90</v>
      </c>
      <c r="C167" s="113" t="s">
        <v>243</v>
      </c>
      <c r="D167" s="113"/>
      <c r="E167" s="113"/>
      <c r="F167" s="150"/>
      <c r="G167" s="59"/>
      <c r="H167" s="59"/>
      <c r="I167" s="59"/>
      <c r="J167" s="61">
        <f>J168+J176+J195+J203+J211</f>
        <v>45452.899999999994</v>
      </c>
      <c r="K167" s="61">
        <f>K168+K176+K195+K203+K211</f>
        <v>36418.5</v>
      </c>
      <c r="L167" s="61">
        <f>L168+L176+L195+L203+L211</f>
        <v>33229.5</v>
      </c>
    </row>
    <row r="168" spans="1:12" ht="22.5">
      <c r="A168" s="137" t="s">
        <v>195</v>
      </c>
      <c r="B168" s="73" t="s">
        <v>90</v>
      </c>
      <c r="C168" s="73" t="s">
        <v>8</v>
      </c>
      <c r="D168" s="73"/>
      <c r="E168" s="73"/>
      <c r="F168" s="151"/>
      <c r="G168" s="59"/>
      <c r="H168" s="59"/>
      <c r="I168" s="59"/>
      <c r="J168" s="61">
        <f>J169</f>
        <v>402.1</v>
      </c>
      <c r="K168" s="61">
        <f t="shared" ref="K168:L168" si="44">K169</f>
        <v>436.2</v>
      </c>
      <c r="L168" s="61">
        <f t="shared" si="44"/>
        <v>475.2</v>
      </c>
    </row>
    <row r="169" spans="1:12" ht="56.25">
      <c r="A169" s="137" t="s">
        <v>196</v>
      </c>
      <c r="B169" s="73" t="s">
        <v>90</v>
      </c>
      <c r="C169" s="73" t="s">
        <v>8</v>
      </c>
      <c r="D169" s="73" t="s">
        <v>68</v>
      </c>
      <c r="E169" s="73"/>
      <c r="F169" s="151"/>
      <c r="G169" s="59"/>
      <c r="H169" s="59"/>
      <c r="I169" s="59"/>
      <c r="J169" s="61">
        <f t="shared" ref="J169:J174" si="45">J170</f>
        <v>402.1</v>
      </c>
      <c r="K169" s="61">
        <f t="shared" ref="K169:L169" si="46">K170</f>
        <v>436.2</v>
      </c>
      <c r="L169" s="61">
        <f t="shared" si="46"/>
        <v>475.2</v>
      </c>
    </row>
    <row r="170" spans="1:12">
      <c r="A170" s="137" t="s">
        <v>197</v>
      </c>
      <c r="B170" s="73" t="s">
        <v>90</v>
      </c>
      <c r="C170" s="73" t="s">
        <v>8</v>
      </c>
      <c r="D170" s="73" t="s">
        <v>68</v>
      </c>
      <c r="E170" s="73" t="s">
        <v>275</v>
      </c>
      <c r="F170" s="151"/>
      <c r="G170" s="59"/>
      <c r="H170" s="59"/>
      <c r="I170" s="59"/>
      <c r="J170" s="61">
        <f t="shared" si="45"/>
        <v>402.1</v>
      </c>
      <c r="K170" s="61">
        <f t="shared" ref="K170:L174" si="47">K171</f>
        <v>436.2</v>
      </c>
      <c r="L170" s="61">
        <f t="shared" si="47"/>
        <v>475.2</v>
      </c>
    </row>
    <row r="171" spans="1:12" ht="33.75">
      <c r="A171" s="137" t="s">
        <v>131</v>
      </c>
      <c r="B171" s="73" t="s">
        <v>90</v>
      </c>
      <c r="C171" s="73" t="s">
        <v>8</v>
      </c>
      <c r="D171" s="73" t="s">
        <v>68</v>
      </c>
      <c r="E171" s="73" t="s">
        <v>275</v>
      </c>
      <c r="F171" s="151" t="s">
        <v>223</v>
      </c>
      <c r="G171" s="59"/>
      <c r="H171" s="59"/>
      <c r="I171" s="59"/>
      <c r="J171" s="61">
        <f t="shared" si="45"/>
        <v>402.1</v>
      </c>
      <c r="K171" s="61">
        <f t="shared" si="47"/>
        <v>436.2</v>
      </c>
      <c r="L171" s="61">
        <f t="shared" si="47"/>
        <v>475.2</v>
      </c>
    </row>
    <row r="172" spans="1:12">
      <c r="A172" s="137" t="s">
        <v>172</v>
      </c>
      <c r="B172" s="73" t="s">
        <v>90</v>
      </c>
      <c r="C172" s="73" t="s">
        <v>8</v>
      </c>
      <c r="D172" s="73" t="s">
        <v>68</v>
      </c>
      <c r="E172" s="73" t="s">
        <v>275</v>
      </c>
      <c r="F172" s="151" t="s">
        <v>231</v>
      </c>
      <c r="G172" s="59"/>
      <c r="H172" s="59"/>
      <c r="I172" s="59"/>
      <c r="J172" s="61">
        <f t="shared" si="45"/>
        <v>402.1</v>
      </c>
      <c r="K172" s="61">
        <f t="shared" si="47"/>
        <v>436.2</v>
      </c>
      <c r="L172" s="61">
        <f t="shared" si="47"/>
        <v>475.2</v>
      </c>
    </row>
    <row r="173" spans="1:12">
      <c r="A173" s="137" t="s">
        <v>193</v>
      </c>
      <c r="B173" s="73" t="s">
        <v>90</v>
      </c>
      <c r="C173" s="73" t="s">
        <v>8</v>
      </c>
      <c r="D173" s="73" t="s">
        <v>68</v>
      </c>
      <c r="E173" s="73" t="s">
        <v>275</v>
      </c>
      <c r="F173" s="151" t="s">
        <v>231</v>
      </c>
      <c r="G173" s="59" t="s">
        <v>105</v>
      </c>
      <c r="H173" s="59"/>
      <c r="I173" s="59"/>
      <c r="J173" s="61">
        <f t="shared" si="45"/>
        <v>402.1</v>
      </c>
      <c r="K173" s="61">
        <f t="shared" si="47"/>
        <v>436.2</v>
      </c>
      <c r="L173" s="61">
        <f t="shared" si="47"/>
        <v>475.2</v>
      </c>
    </row>
    <row r="174" spans="1:12">
      <c r="A174" s="137" t="s">
        <v>194</v>
      </c>
      <c r="B174" s="73" t="s">
        <v>90</v>
      </c>
      <c r="C174" s="73" t="s">
        <v>8</v>
      </c>
      <c r="D174" s="73" t="s">
        <v>68</v>
      </c>
      <c r="E174" s="73" t="s">
        <v>275</v>
      </c>
      <c r="F174" s="151" t="s">
        <v>231</v>
      </c>
      <c r="G174" s="59" t="s">
        <v>105</v>
      </c>
      <c r="H174" s="59" t="s">
        <v>68</v>
      </c>
      <c r="I174" s="59"/>
      <c r="J174" s="61">
        <f t="shared" si="45"/>
        <v>402.1</v>
      </c>
      <c r="K174" s="61">
        <f t="shared" si="47"/>
        <v>436.2</v>
      </c>
      <c r="L174" s="61">
        <f t="shared" si="47"/>
        <v>475.2</v>
      </c>
    </row>
    <row r="175" spans="1:12" ht="45">
      <c r="A175" s="137" t="s">
        <v>317</v>
      </c>
      <c r="B175" s="73" t="s">
        <v>90</v>
      </c>
      <c r="C175" s="73" t="s">
        <v>8</v>
      </c>
      <c r="D175" s="73" t="s">
        <v>68</v>
      </c>
      <c r="E175" s="73" t="s">
        <v>275</v>
      </c>
      <c r="F175" s="151" t="s">
        <v>231</v>
      </c>
      <c r="G175" s="59" t="s">
        <v>105</v>
      </c>
      <c r="H175" s="59" t="s">
        <v>68</v>
      </c>
      <c r="I175" s="59" t="s">
        <v>158</v>
      </c>
      <c r="J175" s="61">
        <f>'Приложение 3'!J390</f>
        <v>402.1</v>
      </c>
      <c r="K175" s="61">
        <f>'Приложение 3'!K390</f>
        <v>436.2</v>
      </c>
      <c r="L175" s="61">
        <f>'Приложение 3'!L390</f>
        <v>475.2</v>
      </c>
    </row>
    <row r="176" spans="1:12" ht="45">
      <c r="A176" s="137" t="s">
        <v>198</v>
      </c>
      <c r="B176" s="73" t="s">
        <v>90</v>
      </c>
      <c r="C176" s="73" t="s">
        <v>9</v>
      </c>
      <c r="D176" s="73"/>
      <c r="E176" s="73"/>
      <c r="F176" s="151"/>
      <c r="G176" s="59"/>
      <c r="H176" s="59"/>
      <c r="I176" s="59"/>
      <c r="J176" s="61">
        <f>J177</f>
        <v>24366.9</v>
      </c>
      <c r="K176" s="61">
        <f>K177</f>
        <v>19774.5</v>
      </c>
      <c r="L176" s="61">
        <f>L177</f>
        <v>17546.5</v>
      </c>
    </row>
    <row r="177" spans="1:12" ht="33.75">
      <c r="A177" s="137" t="s">
        <v>199</v>
      </c>
      <c r="B177" s="74" t="s">
        <v>90</v>
      </c>
      <c r="C177" s="74" t="s">
        <v>9</v>
      </c>
      <c r="D177" s="74" t="s">
        <v>70</v>
      </c>
      <c r="E177" s="74"/>
      <c r="F177" s="75"/>
      <c r="G177" s="59"/>
      <c r="H177" s="59"/>
      <c r="I177" s="59"/>
      <c r="J177" s="61">
        <f>J178+J189</f>
        <v>24366.9</v>
      </c>
      <c r="K177" s="61">
        <f t="shared" ref="K177:L177" si="48">K178+K189</f>
        <v>19774.5</v>
      </c>
      <c r="L177" s="61">
        <f t="shared" si="48"/>
        <v>17546.5</v>
      </c>
    </row>
    <row r="178" spans="1:12" ht="22.5">
      <c r="A178" s="137" t="s">
        <v>162</v>
      </c>
      <c r="B178" s="74" t="s">
        <v>90</v>
      </c>
      <c r="C178" s="74" t="s">
        <v>9</v>
      </c>
      <c r="D178" s="74" t="s">
        <v>70</v>
      </c>
      <c r="E178" s="74" t="s">
        <v>261</v>
      </c>
      <c r="F178" s="75"/>
      <c r="G178" s="59"/>
      <c r="H178" s="59"/>
      <c r="I178" s="59"/>
      <c r="J178" s="61">
        <f>J179+J184</f>
        <v>3970.5</v>
      </c>
      <c r="K178" s="61">
        <f t="shared" ref="K178:L178" si="49">K179+K184</f>
        <v>3424.5</v>
      </c>
      <c r="L178" s="61">
        <f t="shared" si="49"/>
        <v>2696.5</v>
      </c>
    </row>
    <row r="179" spans="1:12" ht="67.5">
      <c r="A179" s="137" t="s">
        <v>73</v>
      </c>
      <c r="B179" s="74" t="s">
        <v>90</v>
      </c>
      <c r="C179" s="74" t="s">
        <v>9</v>
      </c>
      <c r="D179" s="74" t="s">
        <v>70</v>
      </c>
      <c r="E179" s="74" t="s">
        <v>261</v>
      </c>
      <c r="F179" s="75" t="s">
        <v>210</v>
      </c>
      <c r="G179" s="59"/>
      <c r="H179" s="59"/>
      <c r="I179" s="59"/>
      <c r="J179" s="61">
        <f>J180</f>
        <v>3926</v>
      </c>
      <c r="K179" s="61">
        <f t="shared" ref="K179:L182" si="50">K180</f>
        <v>3380</v>
      </c>
      <c r="L179" s="61">
        <f t="shared" si="50"/>
        <v>2652</v>
      </c>
    </row>
    <row r="180" spans="1:12" ht="22.5">
      <c r="A180" s="137" t="s">
        <v>163</v>
      </c>
      <c r="B180" s="74" t="s">
        <v>90</v>
      </c>
      <c r="C180" s="74" t="s">
        <v>9</v>
      </c>
      <c r="D180" s="74" t="s">
        <v>70</v>
      </c>
      <c r="E180" s="74" t="s">
        <v>261</v>
      </c>
      <c r="F180" s="75" t="s">
        <v>230</v>
      </c>
      <c r="G180" s="59"/>
      <c r="H180" s="59"/>
      <c r="I180" s="59"/>
      <c r="J180" s="61">
        <f>J181</f>
        <v>3926</v>
      </c>
      <c r="K180" s="61">
        <f t="shared" si="50"/>
        <v>3380</v>
      </c>
      <c r="L180" s="61">
        <f t="shared" si="50"/>
        <v>2652</v>
      </c>
    </row>
    <row r="181" spans="1:12">
      <c r="A181" s="137" t="s">
        <v>193</v>
      </c>
      <c r="B181" s="74" t="s">
        <v>90</v>
      </c>
      <c r="C181" s="74" t="s">
        <v>9</v>
      </c>
      <c r="D181" s="74" t="s">
        <v>70</v>
      </c>
      <c r="E181" s="74" t="s">
        <v>261</v>
      </c>
      <c r="F181" s="75" t="s">
        <v>230</v>
      </c>
      <c r="G181" s="59" t="s">
        <v>105</v>
      </c>
      <c r="H181" s="59"/>
      <c r="I181" s="59"/>
      <c r="J181" s="61">
        <f>J182</f>
        <v>3926</v>
      </c>
      <c r="K181" s="61">
        <f t="shared" si="50"/>
        <v>3380</v>
      </c>
      <c r="L181" s="61">
        <f t="shared" si="50"/>
        <v>2652</v>
      </c>
    </row>
    <row r="182" spans="1:12" ht="22.5">
      <c r="A182" s="137" t="s">
        <v>203</v>
      </c>
      <c r="B182" s="74" t="s">
        <v>90</v>
      </c>
      <c r="C182" s="74" t="s">
        <v>9</v>
      </c>
      <c r="D182" s="74" t="s">
        <v>70</v>
      </c>
      <c r="E182" s="74" t="s">
        <v>261</v>
      </c>
      <c r="F182" s="75" t="s">
        <v>230</v>
      </c>
      <c r="G182" s="59" t="s">
        <v>105</v>
      </c>
      <c r="H182" s="59" t="s">
        <v>75</v>
      </c>
      <c r="I182" s="59"/>
      <c r="J182" s="61">
        <f>J183</f>
        <v>3926</v>
      </c>
      <c r="K182" s="61">
        <f t="shared" si="50"/>
        <v>3380</v>
      </c>
      <c r="L182" s="61">
        <f t="shared" si="50"/>
        <v>2652</v>
      </c>
    </row>
    <row r="183" spans="1:12" ht="45">
      <c r="A183" s="137" t="s">
        <v>317</v>
      </c>
      <c r="B183" s="74" t="s">
        <v>90</v>
      </c>
      <c r="C183" s="74" t="s">
        <v>9</v>
      </c>
      <c r="D183" s="74" t="s">
        <v>70</v>
      </c>
      <c r="E183" s="74" t="s">
        <v>261</v>
      </c>
      <c r="F183" s="75" t="s">
        <v>230</v>
      </c>
      <c r="G183" s="59" t="s">
        <v>105</v>
      </c>
      <c r="H183" s="59" t="s">
        <v>75</v>
      </c>
      <c r="I183" s="59" t="s">
        <v>158</v>
      </c>
      <c r="J183" s="61">
        <f>'Приложение 3'!J407</f>
        <v>3926</v>
      </c>
      <c r="K183" s="61">
        <f>'Приложение 3'!K407</f>
        <v>3380</v>
      </c>
      <c r="L183" s="61">
        <f>'Приложение 3'!L407</f>
        <v>2652</v>
      </c>
    </row>
    <row r="184" spans="1:12" ht="33.75">
      <c r="A184" s="137" t="s">
        <v>79</v>
      </c>
      <c r="B184" s="74" t="s">
        <v>90</v>
      </c>
      <c r="C184" s="74" t="s">
        <v>9</v>
      </c>
      <c r="D184" s="74" t="s">
        <v>70</v>
      </c>
      <c r="E184" s="74" t="s">
        <v>261</v>
      </c>
      <c r="F184" s="75" t="s">
        <v>212</v>
      </c>
      <c r="G184" s="59"/>
      <c r="H184" s="59"/>
      <c r="I184" s="59"/>
      <c r="J184" s="61">
        <f>J185</f>
        <v>44.5</v>
      </c>
      <c r="K184" s="61">
        <f t="shared" ref="K184:L187" si="51">K185</f>
        <v>44.5</v>
      </c>
      <c r="L184" s="61">
        <f t="shared" si="51"/>
        <v>44.5</v>
      </c>
    </row>
    <row r="185" spans="1:12" ht="33.75">
      <c r="A185" s="137" t="s">
        <v>80</v>
      </c>
      <c r="B185" s="74" t="s">
        <v>90</v>
      </c>
      <c r="C185" s="74" t="s">
        <v>9</v>
      </c>
      <c r="D185" s="74" t="s">
        <v>70</v>
      </c>
      <c r="E185" s="74" t="s">
        <v>261</v>
      </c>
      <c r="F185" s="75" t="s">
        <v>213</v>
      </c>
      <c r="G185" s="59"/>
      <c r="H185" s="59"/>
      <c r="I185" s="59"/>
      <c r="J185" s="61">
        <f>J186</f>
        <v>44.5</v>
      </c>
      <c r="K185" s="61">
        <f t="shared" si="51"/>
        <v>44.5</v>
      </c>
      <c r="L185" s="61">
        <f t="shared" si="51"/>
        <v>44.5</v>
      </c>
    </row>
    <row r="186" spans="1:12">
      <c r="A186" s="137" t="s">
        <v>193</v>
      </c>
      <c r="B186" s="74" t="s">
        <v>90</v>
      </c>
      <c r="C186" s="74" t="s">
        <v>9</v>
      </c>
      <c r="D186" s="74" t="s">
        <v>70</v>
      </c>
      <c r="E186" s="74" t="s">
        <v>261</v>
      </c>
      <c r="F186" s="75" t="s">
        <v>213</v>
      </c>
      <c r="G186" s="59" t="s">
        <v>105</v>
      </c>
      <c r="H186" s="59"/>
      <c r="I186" s="59"/>
      <c r="J186" s="61">
        <f>J187</f>
        <v>44.5</v>
      </c>
      <c r="K186" s="61">
        <f t="shared" si="51"/>
        <v>44.5</v>
      </c>
      <c r="L186" s="61">
        <f t="shared" si="51"/>
        <v>44.5</v>
      </c>
    </row>
    <row r="187" spans="1:12" ht="22.5">
      <c r="A187" s="137" t="s">
        <v>203</v>
      </c>
      <c r="B187" s="74" t="s">
        <v>90</v>
      </c>
      <c r="C187" s="74" t="s">
        <v>9</v>
      </c>
      <c r="D187" s="74" t="s">
        <v>70</v>
      </c>
      <c r="E187" s="74" t="s">
        <v>261</v>
      </c>
      <c r="F187" s="75" t="s">
        <v>213</v>
      </c>
      <c r="G187" s="59" t="s">
        <v>105</v>
      </c>
      <c r="H187" s="59" t="s">
        <v>75</v>
      </c>
      <c r="I187" s="59"/>
      <c r="J187" s="61">
        <f>J188</f>
        <v>44.5</v>
      </c>
      <c r="K187" s="61">
        <f t="shared" si="51"/>
        <v>44.5</v>
      </c>
      <c r="L187" s="61">
        <f t="shared" si="51"/>
        <v>44.5</v>
      </c>
    </row>
    <row r="188" spans="1:12" ht="45">
      <c r="A188" s="137" t="s">
        <v>317</v>
      </c>
      <c r="B188" s="74" t="s">
        <v>90</v>
      </c>
      <c r="C188" s="74" t="s">
        <v>9</v>
      </c>
      <c r="D188" s="74" t="s">
        <v>70</v>
      </c>
      <c r="E188" s="74" t="s">
        <v>261</v>
      </c>
      <c r="F188" s="75" t="s">
        <v>213</v>
      </c>
      <c r="G188" s="59" t="s">
        <v>105</v>
      </c>
      <c r="H188" s="59" t="s">
        <v>75</v>
      </c>
      <c r="I188" s="59" t="s">
        <v>158</v>
      </c>
      <c r="J188" s="61">
        <f>'Приложение 3'!J409</f>
        <v>44.5</v>
      </c>
      <c r="K188" s="61">
        <f>'Приложение 3'!K409</f>
        <v>44.5</v>
      </c>
      <c r="L188" s="61">
        <f>'Приложение 3'!L409</f>
        <v>44.5</v>
      </c>
    </row>
    <row r="189" spans="1:12" ht="33.75">
      <c r="A189" s="137" t="s">
        <v>200</v>
      </c>
      <c r="B189" s="74" t="s">
        <v>90</v>
      </c>
      <c r="C189" s="74" t="s">
        <v>9</v>
      </c>
      <c r="D189" s="74" t="s">
        <v>70</v>
      </c>
      <c r="E189" s="74" t="s">
        <v>276</v>
      </c>
      <c r="F189" s="75"/>
      <c r="G189" s="59"/>
      <c r="H189" s="59"/>
      <c r="I189" s="59"/>
      <c r="J189" s="61">
        <f>J190</f>
        <v>20396.400000000001</v>
      </c>
      <c r="K189" s="61">
        <f t="shared" ref="K189:L193" si="52">K190</f>
        <v>16350</v>
      </c>
      <c r="L189" s="61">
        <f t="shared" si="52"/>
        <v>14850</v>
      </c>
    </row>
    <row r="190" spans="1:12" ht="33.75">
      <c r="A190" s="137" t="s">
        <v>131</v>
      </c>
      <c r="B190" s="74" t="s">
        <v>90</v>
      </c>
      <c r="C190" s="74" t="s">
        <v>9</v>
      </c>
      <c r="D190" s="74" t="s">
        <v>70</v>
      </c>
      <c r="E190" s="74" t="s">
        <v>276</v>
      </c>
      <c r="F190" s="75" t="s">
        <v>223</v>
      </c>
      <c r="G190" s="59"/>
      <c r="H190" s="59"/>
      <c r="I190" s="59"/>
      <c r="J190" s="61">
        <f>J191</f>
        <v>20396.400000000001</v>
      </c>
      <c r="K190" s="61">
        <f t="shared" si="52"/>
        <v>16350</v>
      </c>
      <c r="L190" s="61">
        <f t="shared" si="52"/>
        <v>14850</v>
      </c>
    </row>
    <row r="191" spans="1:12">
      <c r="A191" s="137" t="s">
        <v>172</v>
      </c>
      <c r="B191" s="74" t="s">
        <v>90</v>
      </c>
      <c r="C191" s="74" t="s">
        <v>9</v>
      </c>
      <c r="D191" s="74" t="s">
        <v>70</v>
      </c>
      <c r="E191" s="74" t="s">
        <v>276</v>
      </c>
      <c r="F191" s="75" t="s">
        <v>231</v>
      </c>
      <c r="G191" s="59"/>
      <c r="H191" s="59"/>
      <c r="I191" s="59"/>
      <c r="J191" s="61">
        <f>J192</f>
        <v>20396.400000000001</v>
      </c>
      <c r="K191" s="61">
        <f t="shared" si="52"/>
        <v>16350</v>
      </c>
      <c r="L191" s="61">
        <f t="shared" si="52"/>
        <v>14850</v>
      </c>
    </row>
    <row r="192" spans="1:12">
      <c r="A192" s="137" t="s">
        <v>193</v>
      </c>
      <c r="B192" s="74" t="s">
        <v>90</v>
      </c>
      <c r="C192" s="74" t="s">
        <v>9</v>
      </c>
      <c r="D192" s="74" t="s">
        <v>70</v>
      </c>
      <c r="E192" s="74" t="s">
        <v>276</v>
      </c>
      <c r="F192" s="75" t="s">
        <v>231</v>
      </c>
      <c r="G192" s="59" t="s">
        <v>105</v>
      </c>
      <c r="H192" s="59"/>
      <c r="I192" s="59"/>
      <c r="J192" s="61">
        <f>J193</f>
        <v>20396.400000000001</v>
      </c>
      <c r="K192" s="61">
        <f>K193</f>
        <v>16350</v>
      </c>
      <c r="L192" s="61">
        <f>L193</f>
        <v>14850</v>
      </c>
    </row>
    <row r="193" spans="1:12">
      <c r="A193" s="137" t="s">
        <v>194</v>
      </c>
      <c r="B193" s="74" t="s">
        <v>90</v>
      </c>
      <c r="C193" s="74" t="s">
        <v>9</v>
      </c>
      <c r="D193" s="74" t="s">
        <v>70</v>
      </c>
      <c r="E193" s="74" t="s">
        <v>276</v>
      </c>
      <c r="F193" s="75" t="s">
        <v>231</v>
      </c>
      <c r="G193" s="59" t="s">
        <v>105</v>
      </c>
      <c r="H193" s="59" t="s">
        <v>68</v>
      </c>
      <c r="I193" s="59"/>
      <c r="J193" s="61">
        <f>J194</f>
        <v>20396.400000000001</v>
      </c>
      <c r="K193" s="61">
        <f t="shared" si="52"/>
        <v>16350</v>
      </c>
      <c r="L193" s="61">
        <f t="shared" si="52"/>
        <v>14850</v>
      </c>
    </row>
    <row r="194" spans="1:12" ht="45">
      <c r="A194" s="137" t="s">
        <v>317</v>
      </c>
      <c r="B194" s="74" t="s">
        <v>90</v>
      </c>
      <c r="C194" s="74" t="s">
        <v>9</v>
      </c>
      <c r="D194" s="74" t="s">
        <v>70</v>
      </c>
      <c r="E194" s="74" t="s">
        <v>276</v>
      </c>
      <c r="F194" s="75" t="s">
        <v>231</v>
      </c>
      <c r="G194" s="59" t="s">
        <v>105</v>
      </c>
      <c r="H194" s="59" t="s">
        <v>68</v>
      </c>
      <c r="I194" s="59" t="s">
        <v>158</v>
      </c>
      <c r="J194" s="61">
        <f>'Приложение 3'!J395</f>
        <v>20396.400000000001</v>
      </c>
      <c r="K194" s="61">
        <f>'Приложение 3'!K395</f>
        <v>16350</v>
      </c>
      <c r="L194" s="61">
        <f>'Приложение 3'!L395</f>
        <v>14850</v>
      </c>
    </row>
    <row r="195" spans="1:12" ht="22.5">
      <c r="A195" s="137" t="s">
        <v>201</v>
      </c>
      <c r="B195" s="76" t="s">
        <v>90</v>
      </c>
      <c r="C195" s="76" t="s">
        <v>10</v>
      </c>
      <c r="D195" s="76"/>
      <c r="E195" s="76"/>
      <c r="F195" s="152"/>
      <c r="G195" s="59"/>
      <c r="H195" s="59"/>
      <c r="I195" s="59"/>
      <c r="J195" s="61">
        <f>J196</f>
        <v>9903.2000000000007</v>
      </c>
      <c r="K195" s="61">
        <f>K196</f>
        <v>8902</v>
      </c>
      <c r="L195" s="61">
        <f>L196</f>
        <v>7902</v>
      </c>
    </row>
    <row r="196" spans="1:12" ht="33.75">
      <c r="A196" s="137" t="s">
        <v>199</v>
      </c>
      <c r="B196" s="77" t="s">
        <v>90</v>
      </c>
      <c r="C196" s="77" t="s">
        <v>10</v>
      </c>
      <c r="D196" s="77" t="s">
        <v>70</v>
      </c>
      <c r="E196" s="77"/>
      <c r="F196" s="153"/>
      <c r="G196" s="59"/>
      <c r="H196" s="59"/>
      <c r="I196" s="59"/>
      <c r="J196" s="61">
        <f t="shared" ref="J196:J200" si="53">J197</f>
        <v>9903.2000000000007</v>
      </c>
      <c r="K196" s="61">
        <f t="shared" ref="K196:L196" si="54">K197</f>
        <v>8902</v>
      </c>
      <c r="L196" s="61">
        <f t="shared" si="54"/>
        <v>7902</v>
      </c>
    </row>
    <row r="197" spans="1:12">
      <c r="A197" s="137" t="s">
        <v>202</v>
      </c>
      <c r="B197" s="77" t="s">
        <v>90</v>
      </c>
      <c r="C197" s="77" t="s">
        <v>10</v>
      </c>
      <c r="D197" s="77" t="s">
        <v>70</v>
      </c>
      <c r="E197" s="77" t="s">
        <v>277</v>
      </c>
      <c r="F197" s="153"/>
      <c r="G197" s="59"/>
      <c r="H197" s="59"/>
      <c r="I197" s="59"/>
      <c r="J197" s="61">
        <f t="shared" si="53"/>
        <v>9903.2000000000007</v>
      </c>
      <c r="K197" s="61">
        <f t="shared" ref="K197:L200" si="55">K198</f>
        <v>8902</v>
      </c>
      <c r="L197" s="61">
        <f t="shared" si="55"/>
        <v>7902</v>
      </c>
    </row>
    <row r="198" spans="1:12" ht="33.75">
      <c r="A198" s="137" t="s">
        <v>131</v>
      </c>
      <c r="B198" s="77" t="s">
        <v>90</v>
      </c>
      <c r="C198" s="77" t="s">
        <v>10</v>
      </c>
      <c r="D198" s="77" t="s">
        <v>70</v>
      </c>
      <c r="E198" s="77" t="s">
        <v>277</v>
      </c>
      <c r="F198" s="153" t="s">
        <v>223</v>
      </c>
      <c r="G198" s="59"/>
      <c r="H198" s="59"/>
      <c r="I198" s="59"/>
      <c r="J198" s="61">
        <f t="shared" si="53"/>
        <v>9903.2000000000007</v>
      </c>
      <c r="K198" s="61">
        <f t="shared" si="55"/>
        <v>8902</v>
      </c>
      <c r="L198" s="61">
        <f t="shared" si="55"/>
        <v>7902</v>
      </c>
    </row>
    <row r="199" spans="1:12">
      <c r="A199" s="137" t="s">
        <v>172</v>
      </c>
      <c r="B199" s="77" t="s">
        <v>90</v>
      </c>
      <c r="C199" s="77" t="s">
        <v>10</v>
      </c>
      <c r="D199" s="77" t="s">
        <v>70</v>
      </c>
      <c r="E199" s="77" t="s">
        <v>277</v>
      </c>
      <c r="F199" s="153" t="s">
        <v>231</v>
      </c>
      <c r="G199" s="59"/>
      <c r="H199" s="59"/>
      <c r="I199" s="59"/>
      <c r="J199" s="61">
        <f t="shared" si="53"/>
        <v>9903.2000000000007</v>
      </c>
      <c r="K199" s="61">
        <f t="shared" si="55"/>
        <v>8902</v>
      </c>
      <c r="L199" s="61">
        <f t="shared" si="55"/>
        <v>7902</v>
      </c>
    </row>
    <row r="200" spans="1:12">
      <c r="A200" s="137" t="s">
        <v>193</v>
      </c>
      <c r="B200" s="77" t="s">
        <v>90</v>
      </c>
      <c r="C200" s="77" t="s">
        <v>10</v>
      </c>
      <c r="D200" s="77" t="s">
        <v>70</v>
      </c>
      <c r="E200" s="77" t="s">
        <v>277</v>
      </c>
      <c r="F200" s="153" t="s">
        <v>231</v>
      </c>
      <c r="G200" s="59" t="s">
        <v>105</v>
      </c>
      <c r="H200" s="59"/>
      <c r="I200" s="59"/>
      <c r="J200" s="61">
        <f t="shared" si="53"/>
        <v>9903.2000000000007</v>
      </c>
      <c r="K200" s="61">
        <f t="shared" si="55"/>
        <v>8902</v>
      </c>
      <c r="L200" s="61">
        <f t="shared" si="55"/>
        <v>7902</v>
      </c>
    </row>
    <row r="201" spans="1:12">
      <c r="A201" s="137" t="s">
        <v>194</v>
      </c>
      <c r="B201" s="77" t="s">
        <v>90</v>
      </c>
      <c r="C201" s="77" t="s">
        <v>10</v>
      </c>
      <c r="D201" s="77" t="s">
        <v>70</v>
      </c>
      <c r="E201" s="77" t="s">
        <v>277</v>
      </c>
      <c r="F201" s="153" t="s">
        <v>231</v>
      </c>
      <c r="G201" s="59" t="s">
        <v>105</v>
      </c>
      <c r="H201" s="59" t="s">
        <v>68</v>
      </c>
      <c r="I201" s="59"/>
      <c r="J201" s="61">
        <f>J202</f>
        <v>9903.2000000000007</v>
      </c>
      <c r="K201" s="61">
        <f>K202</f>
        <v>8902</v>
      </c>
      <c r="L201" s="61">
        <f>L202</f>
        <v>7902</v>
      </c>
    </row>
    <row r="202" spans="1:12" ht="45">
      <c r="A202" s="137" t="s">
        <v>317</v>
      </c>
      <c r="B202" s="77" t="s">
        <v>90</v>
      </c>
      <c r="C202" s="77" t="s">
        <v>10</v>
      </c>
      <c r="D202" s="77" t="s">
        <v>70</v>
      </c>
      <c r="E202" s="77" t="s">
        <v>277</v>
      </c>
      <c r="F202" s="153" t="s">
        <v>231</v>
      </c>
      <c r="G202" s="59" t="s">
        <v>105</v>
      </c>
      <c r="H202" s="59" t="s">
        <v>68</v>
      </c>
      <c r="I202" s="59" t="s">
        <v>158</v>
      </c>
      <c r="J202" s="61">
        <f>'Приложение 3'!J400</f>
        <v>9903.2000000000007</v>
      </c>
      <c r="K202" s="61">
        <f>'Приложение 3'!K400</f>
        <v>8902</v>
      </c>
      <c r="L202" s="61">
        <f>'Приложение 3'!L400</f>
        <v>7902</v>
      </c>
    </row>
    <row r="203" spans="1:12" ht="22.5">
      <c r="A203" s="137" t="s">
        <v>182</v>
      </c>
      <c r="B203" s="110" t="s">
        <v>90</v>
      </c>
      <c r="C203" s="110" t="s">
        <v>11</v>
      </c>
      <c r="D203" s="110"/>
      <c r="E203" s="110"/>
      <c r="F203" s="111"/>
      <c r="G203" s="59"/>
      <c r="H203" s="59"/>
      <c r="I203" s="59"/>
      <c r="J203" s="61">
        <f t="shared" ref="J203:L203" si="56">J204</f>
        <v>10701</v>
      </c>
      <c r="K203" s="61">
        <f t="shared" si="56"/>
        <v>7223</v>
      </c>
      <c r="L203" s="61">
        <f t="shared" si="56"/>
        <v>7223</v>
      </c>
    </row>
    <row r="204" spans="1:12" ht="67.5">
      <c r="A204" s="137" t="s">
        <v>183</v>
      </c>
      <c r="B204" s="78" t="s">
        <v>90</v>
      </c>
      <c r="C204" s="78" t="s">
        <v>11</v>
      </c>
      <c r="D204" s="78" t="s">
        <v>68</v>
      </c>
      <c r="E204" s="78"/>
      <c r="F204" s="154"/>
      <c r="G204" s="59"/>
      <c r="H204" s="59"/>
      <c r="I204" s="59"/>
      <c r="J204" s="61">
        <f t="shared" ref="J204:J209" si="57">J205</f>
        <v>10701</v>
      </c>
      <c r="K204" s="61">
        <f t="shared" ref="K204:L204" si="58">K205</f>
        <v>7223</v>
      </c>
      <c r="L204" s="61">
        <f t="shared" si="58"/>
        <v>7223</v>
      </c>
    </row>
    <row r="205" spans="1:12" ht="22.5">
      <c r="A205" s="137" t="s">
        <v>184</v>
      </c>
      <c r="B205" s="78" t="s">
        <v>90</v>
      </c>
      <c r="C205" s="78" t="s">
        <v>11</v>
      </c>
      <c r="D205" s="78" t="s">
        <v>68</v>
      </c>
      <c r="E205" s="78" t="s">
        <v>270</v>
      </c>
      <c r="F205" s="154"/>
      <c r="G205" s="59"/>
      <c r="H205" s="59"/>
      <c r="I205" s="59"/>
      <c r="J205" s="61">
        <f t="shared" si="57"/>
        <v>10701</v>
      </c>
      <c r="K205" s="61">
        <f t="shared" ref="K205:L209" si="59">K206</f>
        <v>7223</v>
      </c>
      <c r="L205" s="61">
        <f t="shared" si="59"/>
        <v>7223</v>
      </c>
    </row>
    <row r="206" spans="1:12" ht="33.75">
      <c r="A206" s="137" t="s">
        <v>131</v>
      </c>
      <c r="B206" s="78" t="s">
        <v>90</v>
      </c>
      <c r="C206" s="78" t="s">
        <v>11</v>
      </c>
      <c r="D206" s="78" t="s">
        <v>68</v>
      </c>
      <c r="E206" s="78" t="s">
        <v>270</v>
      </c>
      <c r="F206" s="154" t="s">
        <v>223</v>
      </c>
      <c r="G206" s="59"/>
      <c r="H206" s="59"/>
      <c r="I206" s="59"/>
      <c r="J206" s="61">
        <f t="shared" si="57"/>
        <v>10701</v>
      </c>
      <c r="K206" s="61">
        <f t="shared" si="59"/>
        <v>7223</v>
      </c>
      <c r="L206" s="61">
        <f t="shared" si="59"/>
        <v>7223</v>
      </c>
    </row>
    <row r="207" spans="1:12">
      <c r="A207" s="137" t="s">
        <v>172</v>
      </c>
      <c r="B207" s="78" t="s">
        <v>90</v>
      </c>
      <c r="C207" s="78" t="s">
        <v>11</v>
      </c>
      <c r="D207" s="78" t="s">
        <v>68</v>
      </c>
      <c r="E207" s="78" t="s">
        <v>270</v>
      </c>
      <c r="F207" s="154" t="s">
        <v>231</v>
      </c>
      <c r="G207" s="59"/>
      <c r="H207" s="59"/>
      <c r="I207" s="59"/>
      <c r="J207" s="61">
        <f t="shared" si="57"/>
        <v>10701</v>
      </c>
      <c r="K207" s="61">
        <f t="shared" si="59"/>
        <v>7223</v>
      </c>
      <c r="L207" s="61">
        <f t="shared" si="59"/>
        <v>7223</v>
      </c>
    </row>
    <row r="208" spans="1:12">
      <c r="A208" s="137" t="s">
        <v>169</v>
      </c>
      <c r="B208" s="78" t="s">
        <v>90</v>
      </c>
      <c r="C208" s="78" t="s">
        <v>11</v>
      </c>
      <c r="D208" s="78" t="s">
        <v>68</v>
      </c>
      <c r="E208" s="78" t="s">
        <v>270</v>
      </c>
      <c r="F208" s="154" t="s">
        <v>231</v>
      </c>
      <c r="G208" s="59" t="s">
        <v>91</v>
      </c>
      <c r="H208" s="59"/>
      <c r="I208" s="59"/>
      <c r="J208" s="61">
        <f t="shared" si="57"/>
        <v>10701</v>
      </c>
      <c r="K208" s="61">
        <f t="shared" si="59"/>
        <v>7223</v>
      </c>
      <c r="L208" s="61">
        <f t="shared" si="59"/>
        <v>7223</v>
      </c>
    </row>
    <row r="209" spans="1:12">
      <c r="A209" s="137" t="s">
        <v>178</v>
      </c>
      <c r="B209" s="78" t="s">
        <v>90</v>
      </c>
      <c r="C209" s="78" t="s">
        <v>11</v>
      </c>
      <c r="D209" s="78" t="s">
        <v>68</v>
      </c>
      <c r="E209" s="78" t="s">
        <v>270</v>
      </c>
      <c r="F209" s="154" t="s">
        <v>231</v>
      </c>
      <c r="G209" s="59" t="s">
        <v>91</v>
      </c>
      <c r="H209" s="59" t="s">
        <v>98</v>
      </c>
      <c r="I209" s="59"/>
      <c r="J209" s="61">
        <f t="shared" si="57"/>
        <v>10701</v>
      </c>
      <c r="K209" s="61">
        <f t="shared" si="59"/>
        <v>7223</v>
      </c>
      <c r="L209" s="61">
        <f t="shared" si="59"/>
        <v>7223</v>
      </c>
    </row>
    <row r="210" spans="1:12" ht="45">
      <c r="A210" s="137" t="s">
        <v>317</v>
      </c>
      <c r="B210" s="78" t="s">
        <v>90</v>
      </c>
      <c r="C210" s="78" t="s">
        <v>11</v>
      </c>
      <c r="D210" s="78" t="s">
        <v>68</v>
      </c>
      <c r="E210" s="78" t="s">
        <v>270</v>
      </c>
      <c r="F210" s="154" t="s">
        <v>231</v>
      </c>
      <c r="G210" s="59" t="s">
        <v>91</v>
      </c>
      <c r="H210" s="59" t="s">
        <v>98</v>
      </c>
      <c r="I210" s="59" t="s">
        <v>158</v>
      </c>
      <c r="J210" s="61">
        <f>'Приложение 3'!J360</f>
        <v>10701</v>
      </c>
      <c r="K210" s="61">
        <f>'Приложение 3'!K360</f>
        <v>7223</v>
      </c>
      <c r="L210" s="61">
        <f>'Приложение 3'!L360</f>
        <v>7223</v>
      </c>
    </row>
    <row r="211" spans="1:12" ht="56.25">
      <c r="A211" s="137" t="s">
        <v>143</v>
      </c>
      <c r="B211" s="79" t="s">
        <v>90</v>
      </c>
      <c r="C211" s="79" t="s">
        <v>14</v>
      </c>
      <c r="D211" s="79"/>
      <c r="E211" s="79"/>
      <c r="F211" s="155"/>
      <c r="G211" s="59"/>
      <c r="H211" s="59"/>
      <c r="I211" s="59"/>
      <c r="J211" s="61">
        <f>J212</f>
        <v>79.7</v>
      </c>
      <c r="K211" s="61">
        <f t="shared" ref="K211:L211" si="60">K212</f>
        <v>82.8</v>
      </c>
      <c r="L211" s="61">
        <f t="shared" si="60"/>
        <v>82.8</v>
      </c>
    </row>
    <row r="212" spans="1:12" ht="33.75">
      <c r="A212" s="137" t="s">
        <v>188</v>
      </c>
      <c r="B212" s="80" t="s">
        <v>90</v>
      </c>
      <c r="C212" s="80" t="s">
        <v>14</v>
      </c>
      <c r="D212" s="80" t="s">
        <v>68</v>
      </c>
      <c r="E212" s="80"/>
      <c r="F212" s="156"/>
      <c r="G212" s="59"/>
      <c r="H212" s="59"/>
      <c r="I212" s="59"/>
      <c r="J212" s="280">
        <f t="shared" ref="J212:J217" si="61">J213</f>
        <v>79.7</v>
      </c>
      <c r="K212" s="280">
        <f t="shared" ref="K212:L217" si="62">K213</f>
        <v>82.8</v>
      </c>
      <c r="L212" s="280">
        <f t="shared" si="62"/>
        <v>82.8</v>
      </c>
    </row>
    <row r="213" spans="1:12" ht="22.5">
      <c r="A213" s="137" t="s">
        <v>189</v>
      </c>
      <c r="B213" s="80" t="s">
        <v>90</v>
      </c>
      <c r="C213" s="80" t="s">
        <v>14</v>
      </c>
      <c r="D213" s="80" t="s">
        <v>68</v>
      </c>
      <c r="E213" s="80" t="s">
        <v>273</v>
      </c>
      <c r="F213" s="156"/>
      <c r="G213" s="59"/>
      <c r="H213" s="59"/>
      <c r="I213" s="59"/>
      <c r="J213" s="61">
        <f t="shared" si="61"/>
        <v>79.7</v>
      </c>
      <c r="K213" s="61">
        <f t="shared" si="62"/>
        <v>82.8</v>
      </c>
      <c r="L213" s="61">
        <f t="shared" si="62"/>
        <v>82.8</v>
      </c>
    </row>
    <row r="214" spans="1:12" ht="33.75">
      <c r="A214" s="137" t="s">
        <v>79</v>
      </c>
      <c r="B214" s="80" t="s">
        <v>90</v>
      </c>
      <c r="C214" s="80" t="s">
        <v>14</v>
      </c>
      <c r="D214" s="80" t="s">
        <v>68</v>
      </c>
      <c r="E214" s="80" t="s">
        <v>273</v>
      </c>
      <c r="F214" s="156" t="s">
        <v>212</v>
      </c>
      <c r="G214" s="59"/>
      <c r="H214" s="59"/>
      <c r="I214" s="59"/>
      <c r="J214" s="61">
        <f t="shared" si="61"/>
        <v>79.7</v>
      </c>
      <c r="K214" s="61">
        <f t="shared" si="62"/>
        <v>82.8</v>
      </c>
      <c r="L214" s="61">
        <f t="shared" si="62"/>
        <v>82.8</v>
      </c>
    </row>
    <row r="215" spans="1:12" ht="33.75">
      <c r="A215" s="137" t="s">
        <v>80</v>
      </c>
      <c r="B215" s="80" t="s">
        <v>90</v>
      </c>
      <c r="C215" s="80" t="s">
        <v>14</v>
      </c>
      <c r="D215" s="80" t="s">
        <v>68</v>
      </c>
      <c r="E215" s="80" t="s">
        <v>273</v>
      </c>
      <c r="F215" s="156" t="s">
        <v>213</v>
      </c>
      <c r="G215" s="59"/>
      <c r="H215" s="59"/>
      <c r="I215" s="59"/>
      <c r="J215" s="61">
        <f t="shared" si="61"/>
        <v>79.7</v>
      </c>
      <c r="K215" s="61">
        <f t="shared" si="62"/>
        <v>82.8</v>
      </c>
      <c r="L215" s="61">
        <f t="shared" si="62"/>
        <v>82.8</v>
      </c>
    </row>
    <row r="216" spans="1:12">
      <c r="A216" s="137" t="s">
        <v>169</v>
      </c>
      <c r="B216" s="80" t="s">
        <v>90</v>
      </c>
      <c r="C216" s="80" t="s">
        <v>14</v>
      </c>
      <c r="D216" s="80" t="s">
        <v>68</v>
      </c>
      <c r="E216" s="80" t="s">
        <v>273</v>
      </c>
      <c r="F216" s="156" t="s">
        <v>213</v>
      </c>
      <c r="G216" s="59" t="s">
        <v>91</v>
      </c>
      <c r="H216" s="59"/>
      <c r="I216" s="59"/>
      <c r="J216" s="61">
        <f t="shared" si="61"/>
        <v>79.7</v>
      </c>
      <c r="K216" s="61">
        <f t="shared" si="62"/>
        <v>82.8</v>
      </c>
      <c r="L216" s="61">
        <f t="shared" si="62"/>
        <v>82.8</v>
      </c>
    </row>
    <row r="217" spans="1:12">
      <c r="A217" s="137" t="s">
        <v>185</v>
      </c>
      <c r="B217" s="80" t="s">
        <v>90</v>
      </c>
      <c r="C217" s="80" t="s">
        <v>14</v>
      </c>
      <c r="D217" s="80" t="s">
        <v>68</v>
      </c>
      <c r="E217" s="80" t="s">
        <v>273</v>
      </c>
      <c r="F217" s="156" t="s">
        <v>213</v>
      </c>
      <c r="G217" s="59" t="s">
        <v>91</v>
      </c>
      <c r="H217" s="59" t="s">
        <v>91</v>
      </c>
      <c r="I217" s="59"/>
      <c r="J217" s="61">
        <f t="shared" si="61"/>
        <v>79.7</v>
      </c>
      <c r="K217" s="61">
        <f t="shared" si="62"/>
        <v>82.8</v>
      </c>
      <c r="L217" s="61">
        <f t="shared" si="62"/>
        <v>82.8</v>
      </c>
    </row>
    <row r="218" spans="1:12" ht="45">
      <c r="A218" s="137" t="s">
        <v>317</v>
      </c>
      <c r="B218" s="80" t="s">
        <v>90</v>
      </c>
      <c r="C218" s="80" t="s">
        <v>14</v>
      </c>
      <c r="D218" s="80" t="s">
        <v>68</v>
      </c>
      <c r="E218" s="80" t="s">
        <v>273</v>
      </c>
      <c r="F218" s="156" t="s">
        <v>213</v>
      </c>
      <c r="G218" s="59" t="s">
        <v>91</v>
      </c>
      <c r="H218" s="59" t="s">
        <v>91</v>
      </c>
      <c r="I218" s="59" t="s">
        <v>158</v>
      </c>
      <c r="J218" s="280">
        <f>'Приложение 3'!J367</f>
        <v>79.7</v>
      </c>
      <c r="K218" s="280">
        <f>'Приложение 3'!K367</f>
        <v>82.8</v>
      </c>
      <c r="L218" s="280">
        <f>'Приложение 3'!L367</f>
        <v>82.8</v>
      </c>
    </row>
    <row r="219" spans="1:12" ht="45">
      <c r="A219" s="137" t="s">
        <v>399</v>
      </c>
      <c r="B219" s="81" t="s">
        <v>135</v>
      </c>
      <c r="C219" s="81" t="s">
        <v>243</v>
      </c>
      <c r="D219" s="81"/>
      <c r="E219" s="81"/>
      <c r="F219" s="82"/>
      <c r="G219" s="59"/>
      <c r="H219" s="59"/>
      <c r="I219" s="59"/>
      <c r="J219" s="61">
        <f>J220</f>
        <v>183.3</v>
      </c>
      <c r="K219" s="61">
        <f t="shared" ref="K219:L220" si="63">K220</f>
        <v>190.5</v>
      </c>
      <c r="L219" s="61">
        <f t="shared" si="63"/>
        <v>153.5</v>
      </c>
    </row>
    <row r="220" spans="1:12" ht="45">
      <c r="A220" s="137" t="s">
        <v>426</v>
      </c>
      <c r="B220" s="81" t="s">
        <v>135</v>
      </c>
      <c r="C220" s="81" t="s">
        <v>243</v>
      </c>
      <c r="D220" s="81" t="s">
        <v>68</v>
      </c>
      <c r="E220" s="81"/>
      <c r="F220" s="82"/>
      <c r="G220" s="59"/>
      <c r="H220" s="59"/>
      <c r="I220" s="59"/>
      <c r="J220" s="311">
        <f>J221</f>
        <v>183.3</v>
      </c>
      <c r="K220" s="311">
        <f t="shared" si="63"/>
        <v>190.5</v>
      </c>
      <c r="L220" s="311">
        <f t="shared" si="63"/>
        <v>153.5</v>
      </c>
    </row>
    <row r="221" spans="1:12" ht="22.5">
      <c r="A221" s="137" t="s">
        <v>209</v>
      </c>
      <c r="B221" s="81" t="s">
        <v>135</v>
      </c>
      <c r="C221" s="81" t="s">
        <v>243</v>
      </c>
      <c r="D221" s="81" t="s">
        <v>68</v>
      </c>
      <c r="E221" s="81" t="s">
        <v>280</v>
      </c>
      <c r="F221" s="82"/>
      <c r="G221" s="59"/>
      <c r="H221" s="59"/>
      <c r="I221" s="59"/>
      <c r="J221" s="83">
        <f>J222+J227</f>
        <v>183.3</v>
      </c>
      <c r="K221" s="83">
        <f t="shared" ref="K221:L221" si="64">K222+K227</f>
        <v>190.5</v>
      </c>
      <c r="L221" s="83">
        <f t="shared" si="64"/>
        <v>153.5</v>
      </c>
    </row>
    <row r="222" spans="1:12" ht="67.5">
      <c r="A222" s="137" t="s">
        <v>73</v>
      </c>
      <c r="B222" s="81" t="s">
        <v>135</v>
      </c>
      <c r="C222" s="81" t="s">
        <v>243</v>
      </c>
      <c r="D222" s="81" t="s">
        <v>68</v>
      </c>
      <c r="E222" s="81" t="s">
        <v>280</v>
      </c>
      <c r="F222" s="157" t="s">
        <v>210</v>
      </c>
      <c r="G222" s="59"/>
      <c r="H222" s="59"/>
      <c r="I222" s="59"/>
      <c r="J222" s="61">
        <f>J223</f>
        <v>99.6</v>
      </c>
      <c r="K222" s="61">
        <f t="shared" ref="K222:L225" si="65">K223</f>
        <v>106.8</v>
      </c>
      <c r="L222" s="61">
        <f t="shared" si="65"/>
        <v>99.8</v>
      </c>
    </row>
    <row r="223" spans="1:12" ht="22.5">
      <c r="A223" s="137" t="s">
        <v>163</v>
      </c>
      <c r="B223" s="81" t="s">
        <v>135</v>
      </c>
      <c r="C223" s="81" t="s">
        <v>243</v>
      </c>
      <c r="D223" s="81" t="s">
        <v>68</v>
      </c>
      <c r="E223" s="81" t="s">
        <v>280</v>
      </c>
      <c r="F223" s="157" t="s">
        <v>230</v>
      </c>
      <c r="G223" s="59"/>
      <c r="H223" s="59"/>
      <c r="I223" s="59"/>
      <c r="J223" s="61">
        <f>J224</f>
        <v>99.6</v>
      </c>
      <c r="K223" s="61">
        <f t="shared" si="65"/>
        <v>106.8</v>
      </c>
      <c r="L223" s="61">
        <f t="shared" si="65"/>
        <v>99.8</v>
      </c>
    </row>
    <row r="224" spans="1:12">
      <c r="A224" s="137" t="s">
        <v>206</v>
      </c>
      <c r="B224" s="81" t="s">
        <v>135</v>
      </c>
      <c r="C224" s="81" t="s">
        <v>243</v>
      </c>
      <c r="D224" s="81" t="s">
        <v>68</v>
      </c>
      <c r="E224" s="81" t="s">
        <v>280</v>
      </c>
      <c r="F224" s="157" t="s">
        <v>230</v>
      </c>
      <c r="G224" s="59" t="s">
        <v>18</v>
      </c>
      <c r="H224" s="59"/>
      <c r="I224" s="59"/>
      <c r="J224" s="61">
        <f>J225</f>
        <v>99.6</v>
      </c>
      <c r="K224" s="61">
        <f t="shared" si="65"/>
        <v>106.8</v>
      </c>
      <c r="L224" s="61">
        <f t="shared" si="65"/>
        <v>99.8</v>
      </c>
    </row>
    <row r="225" spans="1:12">
      <c r="A225" s="137" t="s">
        <v>207</v>
      </c>
      <c r="B225" s="81" t="s">
        <v>135</v>
      </c>
      <c r="C225" s="81" t="s">
        <v>243</v>
      </c>
      <c r="D225" s="81" t="s">
        <v>68</v>
      </c>
      <c r="E225" s="81" t="s">
        <v>280</v>
      </c>
      <c r="F225" s="157" t="s">
        <v>230</v>
      </c>
      <c r="G225" s="59" t="s">
        <v>18</v>
      </c>
      <c r="H225" s="59" t="s">
        <v>68</v>
      </c>
      <c r="I225" s="59"/>
      <c r="J225" s="61">
        <f>J226</f>
        <v>99.6</v>
      </c>
      <c r="K225" s="61">
        <f t="shared" si="65"/>
        <v>106.8</v>
      </c>
      <c r="L225" s="61">
        <f t="shared" si="65"/>
        <v>99.8</v>
      </c>
    </row>
    <row r="226" spans="1:12" ht="45">
      <c r="A226" s="137" t="s">
        <v>317</v>
      </c>
      <c r="B226" s="81" t="s">
        <v>135</v>
      </c>
      <c r="C226" s="81" t="s">
        <v>243</v>
      </c>
      <c r="D226" s="81" t="s">
        <v>68</v>
      </c>
      <c r="E226" s="81" t="s">
        <v>280</v>
      </c>
      <c r="F226" s="157" t="s">
        <v>230</v>
      </c>
      <c r="G226" s="59" t="s">
        <v>18</v>
      </c>
      <c r="H226" s="59" t="s">
        <v>68</v>
      </c>
      <c r="I226" s="59" t="s">
        <v>158</v>
      </c>
      <c r="J226" s="280">
        <f>'Приложение 3'!J440</f>
        <v>99.6</v>
      </c>
      <c r="K226" s="280">
        <f>'Приложение 3'!K440</f>
        <v>106.8</v>
      </c>
      <c r="L226" s="280">
        <f>'Приложение 3'!L440</f>
        <v>99.8</v>
      </c>
    </row>
    <row r="227" spans="1:12" ht="33.75">
      <c r="A227" s="137" t="s">
        <v>79</v>
      </c>
      <c r="B227" s="81" t="s">
        <v>135</v>
      </c>
      <c r="C227" s="81" t="s">
        <v>243</v>
      </c>
      <c r="D227" s="81" t="s">
        <v>68</v>
      </c>
      <c r="E227" s="81" t="s">
        <v>280</v>
      </c>
      <c r="F227" s="82" t="s">
        <v>212</v>
      </c>
      <c r="G227" s="59"/>
      <c r="H227" s="59"/>
      <c r="I227" s="59"/>
      <c r="J227" s="61">
        <f>J228</f>
        <v>83.7</v>
      </c>
      <c r="K227" s="61">
        <f t="shared" ref="K227:L230" si="66">K228</f>
        <v>83.7</v>
      </c>
      <c r="L227" s="61">
        <f t="shared" si="66"/>
        <v>53.7</v>
      </c>
    </row>
    <row r="228" spans="1:12" ht="33.75">
      <c r="A228" s="137" t="s">
        <v>80</v>
      </c>
      <c r="B228" s="81" t="s">
        <v>135</v>
      </c>
      <c r="C228" s="81" t="s">
        <v>243</v>
      </c>
      <c r="D228" s="81" t="s">
        <v>68</v>
      </c>
      <c r="E228" s="81" t="s">
        <v>280</v>
      </c>
      <c r="F228" s="82" t="s">
        <v>213</v>
      </c>
      <c r="G228" s="59"/>
      <c r="H228" s="59"/>
      <c r="I228" s="59"/>
      <c r="J228" s="61">
        <f>J229</f>
        <v>83.7</v>
      </c>
      <c r="K228" s="61">
        <f t="shared" si="66"/>
        <v>83.7</v>
      </c>
      <c r="L228" s="61">
        <f t="shared" si="66"/>
        <v>53.7</v>
      </c>
    </row>
    <row r="229" spans="1:12">
      <c r="A229" s="137" t="s">
        <v>206</v>
      </c>
      <c r="B229" s="81" t="s">
        <v>135</v>
      </c>
      <c r="C229" s="81" t="s">
        <v>243</v>
      </c>
      <c r="D229" s="81" t="s">
        <v>68</v>
      </c>
      <c r="E229" s="81" t="s">
        <v>280</v>
      </c>
      <c r="F229" s="82" t="s">
        <v>213</v>
      </c>
      <c r="G229" s="59" t="s">
        <v>18</v>
      </c>
      <c r="H229" s="59"/>
      <c r="I229" s="59"/>
      <c r="J229" s="61">
        <f>J230</f>
        <v>83.7</v>
      </c>
      <c r="K229" s="61">
        <f t="shared" si="66"/>
        <v>83.7</v>
      </c>
      <c r="L229" s="61">
        <f t="shared" si="66"/>
        <v>53.7</v>
      </c>
    </row>
    <row r="230" spans="1:12">
      <c r="A230" s="137" t="s">
        <v>207</v>
      </c>
      <c r="B230" s="81" t="s">
        <v>135</v>
      </c>
      <c r="C230" s="81" t="s">
        <v>243</v>
      </c>
      <c r="D230" s="81" t="s">
        <v>68</v>
      </c>
      <c r="E230" s="81" t="s">
        <v>280</v>
      </c>
      <c r="F230" s="82" t="s">
        <v>213</v>
      </c>
      <c r="G230" s="59" t="s">
        <v>18</v>
      </c>
      <c r="H230" s="59" t="s">
        <v>68</v>
      </c>
      <c r="I230" s="59"/>
      <c r="J230" s="61">
        <f>J231</f>
        <v>83.7</v>
      </c>
      <c r="K230" s="61">
        <f t="shared" si="66"/>
        <v>83.7</v>
      </c>
      <c r="L230" s="61">
        <f t="shared" si="66"/>
        <v>53.7</v>
      </c>
    </row>
    <row r="231" spans="1:12" ht="45">
      <c r="A231" s="137" t="s">
        <v>317</v>
      </c>
      <c r="B231" s="81" t="s">
        <v>135</v>
      </c>
      <c r="C231" s="81" t="s">
        <v>243</v>
      </c>
      <c r="D231" s="81" t="s">
        <v>68</v>
      </c>
      <c r="E231" s="81" t="s">
        <v>280</v>
      </c>
      <c r="F231" s="82" t="s">
        <v>213</v>
      </c>
      <c r="G231" s="59" t="s">
        <v>18</v>
      </c>
      <c r="H231" s="59" t="s">
        <v>68</v>
      </c>
      <c r="I231" s="59" t="s">
        <v>158</v>
      </c>
      <c r="J231" s="280">
        <f>'Приложение 3'!J442</f>
        <v>83.7</v>
      </c>
      <c r="K231" s="280">
        <f>'Приложение 3'!K442</f>
        <v>83.7</v>
      </c>
      <c r="L231" s="280">
        <f>'Приложение 3'!L442</f>
        <v>53.7</v>
      </c>
    </row>
    <row r="232" spans="1:12" ht="90">
      <c r="A232" s="137" t="s">
        <v>515</v>
      </c>
      <c r="B232" s="81" t="s">
        <v>105</v>
      </c>
      <c r="C232" s="81" t="s">
        <v>243</v>
      </c>
      <c r="D232" s="81"/>
      <c r="E232" s="81"/>
      <c r="F232" s="82"/>
      <c r="G232" s="59"/>
      <c r="H232" s="59"/>
      <c r="I232" s="59"/>
      <c r="J232" s="280">
        <f t="shared" ref="J232:L233" si="67">J233</f>
        <v>2517.5</v>
      </c>
      <c r="K232" s="280">
        <f t="shared" si="67"/>
        <v>1978.5</v>
      </c>
      <c r="L232" s="280">
        <f t="shared" si="67"/>
        <v>2078.5</v>
      </c>
    </row>
    <row r="233" spans="1:12" ht="56.25">
      <c r="A233" s="137" t="s">
        <v>167</v>
      </c>
      <c r="B233" s="84" t="s">
        <v>105</v>
      </c>
      <c r="C233" s="84" t="s">
        <v>243</v>
      </c>
      <c r="D233" s="84" t="s">
        <v>70</v>
      </c>
      <c r="E233" s="84"/>
      <c r="F233" s="158"/>
      <c r="G233" s="59"/>
      <c r="H233" s="59"/>
      <c r="I233" s="59"/>
      <c r="J233" s="280">
        <f t="shared" si="67"/>
        <v>2517.5</v>
      </c>
      <c r="K233" s="280">
        <f t="shared" si="67"/>
        <v>1978.5</v>
      </c>
      <c r="L233" s="280">
        <f t="shared" si="67"/>
        <v>2078.5</v>
      </c>
    </row>
    <row r="234" spans="1:12" ht="45">
      <c r="A234" s="137" t="s">
        <v>168</v>
      </c>
      <c r="B234" s="84" t="s">
        <v>105</v>
      </c>
      <c r="C234" s="84" t="s">
        <v>243</v>
      </c>
      <c r="D234" s="84" t="s">
        <v>70</v>
      </c>
      <c r="E234" s="84" t="s">
        <v>264</v>
      </c>
      <c r="F234" s="158"/>
      <c r="G234" s="59"/>
      <c r="H234" s="59"/>
      <c r="I234" s="59"/>
      <c r="J234" s="61">
        <f>J235+J240</f>
        <v>2517.5</v>
      </c>
      <c r="K234" s="61">
        <f t="shared" ref="K234:L234" si="68">K235+K240</f>
        <v>1978.5</v>
      </c>
      <c r="L234" s="61">
        <f t="shared" si="68"/>
        <v>2078.5</v>
      </c>
    </row>
    <row r="235" spans="1:12" ht="67.5">
      <c r="A235" s="137" t="s">
        <v>73</v>
      </c>
      <c r="B235" s="84" t="s">
        <v>105</v>
      </c>
      <c r="C235" s="84" t="s">
        <v>243</v>
      </c>
      <c r="D235" s="84" t="s">
        <v>70</v>
      </c>
      <c r="E235" s="84" t="s">
        <v>264</v>
      </c>
      <c r="F235" s="158" t="s">
        <v>210</v>
      </c>
      <c r="G235" s="59"/>
      <c r="H235" s="59"/>
      <c r="I235" s="59"/>
      <c r="J235" s="61">
        <f>J236</f>
        <v>2430</v>
      </c>
      <c r="K235" s="61">
        <f t="shared" ref="K235:L238" si="69">K236</f>
        <v>1888.2</v>
      </c>
      <c r="L235" s="61">
        <f t="shared" si="69"/>
        <v>1988.2</v>
      </c>
    </row>
    <row r="236" spans="1:12" ht="22.5">
      <c r="A236" s="137" t="s">
        <v>163</v>
      </c>
      <c r="B236" s="84" t="s">
        <v>105</v>
      </c>
      <c r="C236" s="84" t="s">
        <v>243</v>
      </c>
      <c r="D236" s="84" t="s">
        <v>70</v>
      </c>
      <c r="E236" s="84" t="s">
        <v>264</v>
      </c>
      <c r="F236" s="158" t="s">
        <v>230</v>
      </c>
      <c r="G236" s="59"/>
      <c r="H236" s="59"/>
      <c r="I236" s="59"/>
      <c r="J236" s="61">
        <f>J237</f>
        <v>2430</v>
      </c>
      <c r="K236" s="61">
        <f t="shared" si="69"/>
        <v>1888.2</v>
      </c>
      <c r="L236" s="61">
        <f t="shared" si="69"/>
        <v>1988.2</v>
      </c>
    </row>
    <row r="237" spans="1:12" ht="22.5">
      <c r="A237" s="137" t="s">
        <v>97</v>
      </c>
      <c r="B237" s="84" t="s">
        <v>105</v>
      </c>
      <c r="C237" s="84" t="s">
        <v>243</v>
      </c>
      <c r="D237" s="84" t="s">
        <v>70</v>
      </c>
      <c r="E237" s="84" t="s">
        <v>264</v>
      </c>
      <c r="F237" s="158" t="s">
        <v>230</v>
      </c>
      <c r="G237" s="59" t="s">
        <v>98</v>
      </c>
      <c r="H237" s="59"/>
      <c r="I237" s="59"/>
      <c r="J237" s="61">
        <f>J238</f>
        <v>2430</v>
      </c>
      <c r="K237" s="61">
        <f t="shared" si="69"/>
        <v>1888.2</v>
      </c>
      <c r="L237" s="61">
        <f t="shared" si="69"/>
        <v>1988.2</v>
      </c>
    </row>
    <row r="238" spans="1:12" ht="45">
      <c r="A238" s="137" t="s">
        <v>166</v>
      </c>
      <c r="B238" s="84" t="s">
        <v>105</v>
      </c>
      <c r="C238" s="84" t="s">
        <v>243</v>
      </c>
      <c r="D238" s="84" t="s">
        <v>70</v>
      </c>
      <c r="E238" s="84" t="s">
        <v>264</v>
      </c>
      <c r="F238" s="158" t="s">
        <v>230</v>
      </c>
      <c r="G238" s="59" t="s">
        <v>98</v>
      </c>
      <c r="H238" s="59" t="s">
        <v>17</v>
      </c>
      <c r="I238" s="59"/>
      <c r="J238" s="61">
        <f>J239</f>
        <v>2430</v>
      </c>
      <c r="K238" s="61">
        <f t="shared" si="69"/>
        <v>1888.2</v>
      </c>
      <c r="L238" s="61">
        <f t="shared" si="69"/>
        <v>1988.2</v>
      </c>
    </row>
    <row r="239" spans="1:12" ht="45">
      <c r="A239" s="137" t="s">
        <v>317</v>
      </c>
      <c r="B239" s="84" t="s">
        <v>105</v>
      </c>
      <c r="C239" s="84" t="s">
        <v>243</v>
      </c>
      <c r="D239" s="84" t="s">
        <v>70</v>
      </c>
      <c r="E239" s="84" t="s">
        <v>264</v>
      </c>
      <c r="F239" s="158" t="s">
        <v>230</v>
      </c>
      <c r="G239" s="59" t="s">
        <v>98</v>
      </c>
      <c r="H239" s="59" t="s">
        <v>17</v>
      </c>
      <c r="I239" s="59" t="s">
        <v>158</v>
      </c>
      <c r="J239" s="280">
        <f>'Приложение 3'!J313</f>
        <v>2430</v>
      </c>
      <c r="K239" s="280">
        <f>'Приложение 3'!K313</f>
        <v>1888.2</v>
      </c>
      <c r="L239" s="280">
        <f>'Приложение 3'!L313</f>
        <v>1988.2</v>
      </c>
    </row>
    <row r="240" spans="1:12" ht="33.75">
      <c r="A240" s="137" t="s">
        <v>79</v>
      </c>
      <c r="B240" s="84" t="s">
        <v>105</v>
      </c>
      <c r="C240" s="84" t="s">
        <v>243</v>
      </c>
      <c r="D240" s="84" t="s">
        <v>70</v>
      </c>
      <c r="E240" s="84" t="s">
        <v>264</v>
      </c>
      <c r="F240" s="158" t="s">
        <v>212</v>
      </c>
      <c r="G240" s="59"/>
      <c r="H240" s="59"/>
      <c r="I240" s="59"/>
      <c r="J240" s="61">
        <f>J241</f>
        <v>87.5</v>
      </c>
      <c r="K240" s="61">
        <f t="shared" ref="K240:L243" si="70">K241</f>
        <v>90.3</v>
      </c>
      <c r="L240" s="61">
        <f t="shared" si="70"/>
        <v>90.3</v>
      </c>
    </row>
    <row r="241" spans="1:12" ht="33.75">
      <c r="A241" s="137" t="s">
        <v>80</v>
      </c>
      <c r="B241" s="84" t="s">
        <v>105</v>
      </c>
      <c r="C241" s="84" t="s">
        <v>243</v>
      </c>
      <c r="D241" s="84" t="s">
        <v>70</v>
      </c>
      <c r="E241" s="84" t="s">
        <v>264</v>
      </c>
      <c r="F241" s="158" t="s">
        <v>213</v>
      </c>
      <c r="G241" s="59"/>
      <c r="H241" s="59"/>
      <c r="I241" s="59"/>
      <c r="J241" s="61">
        <f>J242</f>
        <v>87.5</v>
      </c>
      <c r="K241" s="61">
        <f t="shared" si="70"/>
        <v>90.3</v>
      </c>
      <c r="L241" s="61">
        <f t="shared" si="70"/>
        <v>90.3</v>
      </c>
    </row>
    <row r="242" spans="1:12" ht="22.5">
      <c r="A242" s="137" t="s">
        <v>97</v>
      </c>
      <c r="B242" s="84" t="s">
        <v>105</v>
      </c>
      <c r="C242" s="84" t="s">
        <v>243</v>
      </c>
      <c r="D242" s="84" t="s">
        <v>70</v>
      </c>
      <c r="E242" s="84" t="s">
        <v>264</v>
      </c>
      <c r="F242" s="158" t="s">
        <v>213</v>
      </c>
      <c r="G242" s="59" t="s">
        <v>98</v>
      </c>
      <c r="H242" s="59"/>
      <c r="I242" s="59"/>
      <c r="J242" s="61">
        <f>J243</f>
        <v>87.5</v>
      </c>
      <c r="K242" s="61">
        <f t="shared" si="70"/>
        <v>90.3</v>
      </c>
      <c r="L242" s="61">
        <f t="shared" si="70"/>
        <v>90.3</v>
      </c>
    </row>
    <row r="243" spans="1:12" ht="45">
      <c r="A243" s="137" t="s">
        <v>166</v>
      </c>
      <c r="B243" s="84" t="s">
        <v>105</v>
      </c>
      <c r="C243" s="84" t="s">
        <v>243</v>
      </c>
      <c r="D243" s="84" t="s">
        <v>70</v>
      </c>
      <c r="E243" s="84" t="s">
        <v>264</v>
      </c>
      <c r="F243" s="158" t="s">
        <v>213</v>
      </c>
      <c r="G243" s="59" t="s">
        <v>98</v>
      </c>
      <c r="H243" s="59" t="s">
        <v>17</v>
      </c>
      <c r="I243" s="59"/>
      <c r="J243" s="61">
        <f>J244</f>
        <v>87.5</v>
      </c>
      <c r="K243" s="61">
        <f t="shared" si="70"/>
        <v>90.3</v>
      </c>
      <c r="L243" s="61">
        <f t="shared" si="70"/>
        <v>90.3</v>
      </c>
    </row>
    <row r="244" spans="1:12" ht="45">
      <c r="A244" s="137" t="s">
        <v>317</v>
      </c>
      <c r="B244" s="84" t="s">
        <v>105</v>
      </c>
      <c r="C244" s="84" t="s">
        <v>243</v>
      </c>
      <c r="D244" s="84" t="s">
        <v>70</v>
      </c>
      <c r="E244" s="84" t="s">
        <v>264</v>
      </c>
      <c r="F244" s="158" t="s">
        <v>213</v>
      </c>
      <c r="G244" s="59" t="s">
        <v>98</v>
      </c>
      <c r="H244" s="59" t="s">
        <v>17</v>
      </c>
      <c r="I244" s="59" t="s">
        <v>158</v>
      </c>
      <c r="J244" s="280">
        <f>'Приложение 3'!J315</f>
        <v>87.5</v>
      </c>
      <c r="K244" s="280">
        <f>'Приложение 3'!K315</f>
        <v>90.3</v>
      </c>
      <c r="L244" s="280">
        <f>'Приложение 3'!L315</f>
        <v>90.3</v>
      </c>
    </row>
    <row r="245" spans="1:12" ht="66" customHeight="1">
      <c r="A245" s="137" t="s">
        <v>450</v>
      </c>
      <c r="B245" s="85" t="s">
        <v>107</v>
      </c>
      <c r="C245" s="85" t="s">
        <v>243</v>
      </c>
      <c r="D245" s="85"/>
      <c r="E245" s="85"/>
      <c r="F245" s="162"/>
      <c r="G245" s="59"/>
      <c r="H245" s="59"/>
      <c r="I245" s="59"/>
      <c r="J245" s="280">
        <f>J246</f>
        <v>817</v>
      </c>
      <c r="K245" s="280">
        <f t="shared" ref="K245:L246" si="71">K246</f>
        <v>1332</v>
      </c>
      <c r="L245" s="280">
        <f t="shared" si="71"/>
        <v>1556.2</v>
      </c>
    </row>
    <row r="246" spans="1:12" ht="22.5">
      <c r="A246" s="137" t="s">
        <v>516</v>
      </c>
      <c r="B246" s="85" t="s">
        <v>107</v>
      </c>
      <c r="C246" s="85" t="s">
        <v>16</v>
      </c>
      <c r="D246" s="85"/>
      <c r="E246" s="85"/>
      <c r="F246" s="162"/>
      <c r="G246" s="59"/>
      <c r="H246" s="59"/>
      <c r="I246" s="59"/>
      <c r="J246" s="280">
        <f>J247</f>
        <v>817</v>
      </c>
      <c r="K246" s="280">
        <f t="shared" si="71"/>
        <v>1332</v>
      </c>
      <c r="L246" s="280">
        <f t="shared" si="71"/>
        <v>1556.2</v>
      </c>
    </row>
    <row r="247" spans="1:12" ht="45">
      <c r="A247" s="137" t="s">
        <v>102</v>
      </c>
      <c r="B247" s="85" t="s">
        <v>107</v>
      </c>
      <c r="C247" s="85" t="s">
        <v>16</v>
      </c>
      <c r="D247" s="85" t="s">
        <v>68</v>
      </c>
      <c r="E247" s="85"/>
      <c r="F247" s="162"/>
      <c r="G247" s="59"/>
      <c r="H247" s="59"/>
      <c r="I247" s="59"/>
      <c r="J247" s="280">
        <f>J248+J254+J260</f>
        <v>817</v>
      </c>
      <c r="K247" s="280">
        <f t="shared" ref="K247:L247" si="72">K248+K254+K260</f>
        <v>1332</v>
      </c>
      <c r="L247" s="280">
        <f t="shared" si="72"/>
        <v>1556.2</v>
      </c>
    </row>
    <row r="248" spans="1:12" ht="243.75" customHeight="1">
      <c r="A248" s="137" t="s">
        <v>48</v>
      </c>
      <c r="B248" s="85" t="s">
        <v>107</v>
      </c>
      <c r="C248" s="85" t="s">
        <v>16</v>
      </c>
      <c r="D248" s="85" t="s">
        <v>68</v>
      </c>
      <c r="E248" s="85" t="s">
        <v>245</v>
      </c>
      <c r="F248" s="162"/>
      <c r="G248" s="59"/>
      <c r="H248" s="59"/>
      <c r="I248" s="59"/>
      <c r="J248" s="280">
        <f>J249</f>
        <v>159.6</v>
      </c>
      <c r="K248" s="280">
        <f t="shared" ref="K248:L252" si="73">K249</f>
        <v>194.6</v>
      </c>
      <c r="L248" s="280">
        <f t="shared" si="73"/>
        <v>230.3</v>
      </c>
    </row>
    <row r="249" spans="1:12" ht="22.5">
      <c r="A249" s="137" t="s">
        <v>103</v>
      </c>
      <c r="B249" s="85" t="s">
        <v>107</v>
      </c>
      <c r="C249" s="85" t="s">
        <v>16</v>
      </c>
      <c r="D249" s="85" t="s">
        <v>68</v>
      </c>
      <c r="E249" s="85" t="s">
        <v>245</v>
      </c>
      <c r="F249" s="163" t="s">
        <v>217</v>
      </c>
      <c r="G249" s="59"/>
      <c r="H249" s="59"/>
      <c r="I249" s="59"/>
      <c r="J249" s="280">
        <f>J250</f>
        <v>159.6</v>
      </c>
      <c r="K249" s="280">
        <f t="shared" si="73"/>
        <v>194.6</v>
      </c>
      <c r="L249" s="280">
        <f t="shared" si="73"/>
        <v>230.3</v>
      </c>
    </row>
    <row r="250" spans="1:12">
      <c r="A250" s="137" t="s">
        <v>104</v>
      </c>
      <c r="B250" s="85" t="s">
        <v>107</v>
      </c>
      <c r="C250" s="85" t="s">
        <v>16</v>
      </c>
      <c r="D250" s="85" t="s">
        <v>68</v>
      </c>
      <c r="E250" s="85" t="s">
        <v>245</v>
      </c>
      <c r="F250" s="162" t="s">
        <v>218</v>
      </c>
      <c r="G250" s="59"/>
      <c r="H250" s="59"/>
      <c r="I250" s="59"/>
      <c r="J250" s="280">
        <f>J251</f>
        <v>159.6</v>
      </c>
      <c r="K250" s="280">
        <f t="shared" si="73"/>
        <v>194.6</v>
      </c>
      <c r="L250" s="280">
        <f t="shared" si="73"/>
        <v>230.3</v>
      </c>
    </row>
    <row r="251" spans="1:12">
      <c r="A251" s="137" t="s">
        <v>100</v>
      </c>
      <c r="B251" s="85" t="s">
        <v>107</v>
      </c>
      <c r="C251" s="85" t="s">
        <v>16</v>
      </c>
      <c r="D251" s="85" t="s">
        <v>68</v>
      </c>
      <c r="E251" s="85" t="s">
        <v>245</v>
      </c>
      <c r="F251" s="162" t="s">
        <v>218</v>
      </c>
      <c r="G251" s="59" t="s">
        <v>75</v>
      </c>
      <c r="H251" s="59"/>
      <c r="I251" s="59"/>
      <c r="J251" s="280">
        <f>J252</f>
        <v>159.6</v>
      </c>
      <c r="K251" s="280">
        <f t="shared" si="73"/>
        <v>194.6</v>
      </c>
      <c r="L251" s="280">
        <f t="shared" si="73"/>
        <v>230.3</v>
      </c>
    </row>
    <row r="252" spans="1:12">
      <c r="A252" s="137" t="s">
        <v>101</v>
      </c>
      <c r="B252" s="85" t="s">
        <v>107</v>
      </c>
      <c r="C252" s="85" t="s">
        <v>16</v>
      </c>
      <c r="D252" s="85" t="s">
        <v>68</v>
      </c>
      <c r="E252" s="85" t="s">
        <v>245</v>
      </c>
      <c r="F252" s="162" t="s">
        <v>218</v>
      </c>
      <c r="G252" s="59" t="s">
        <v>75</v>
      </c>
      <c r="H252" s="59" t="s">
        <v>90</v>
      </c>
      <c r="I252" s="59"/>
      <c r="J252" s="280">
        <f>J253</f>
        <v>159.6</v>
      </c>
      <c r="K252" s="280">
        <f t="shared" si="73"/>
        <v>194.6</v>
      </c>
      <c r="L252" s="280">
        <f t="shared" si="73"/>
        <v>230.3</v>
      </c>
    </row>
    <row r="253" spans="1:12" ht="33.75">
      <c r="A253" s="137" t="s">
        <v>291</v>
      </c>
      <c r="B253" s="85" t="s">
        <v>107</v>
      </c>
      <c r="C253" s="85" t="s">
        <v>16</v>
      </c>
      <c r="D253" s="85" t="s">
        <v>68</v>
      </c>
      <c r="E253" s="85" t="s">
        <v>245</v>
      </c>
      <c r="F253" s="162" t="s">
        <v>218</v>
      </c>
      <c r="G253" s="59" t="s">
        <v>75</v>
      </c>
      <c r="H253" s="59" t="s">
        <v>90</v>
      </c>
      <c r="I253" s="59" t="s">
        <v>66</v>
      </c>
      <c r="J253" s="280">
        <f>'Приложение 3'!J116</f>
        <v>159.6</v>
      </c>
      <c r="K253" s="280">
        <f>'Приложение 3'!K116</f>
        <v>194.6</v>
      </c>
      <c r="L253" s="280">
        <f>'Приложение 3'!L116</f>
        <v>230.3</v>
      </c>
    </row>
    <row r="254" spans="1:12" ht="195.75" customHeight="1">
      <c r="A254" s="137" t="s">
        <v>374</v>
      </c>
      <c r="B254" s="85" t="s">
        <v>107</v>
      </c>
      <c r="C254" s="85" t="s">
        <v>16</v>
      </c>
      <c r="D254" s="85" t="s">
        <v>68</v>
      </c>
      <c r="E254" s="85" t="s">
        <v>246</v>
      </c>
      <c r="F254" s="162"/>
      <c r="G254" s="59"/>
      <c r="H254" s="59"/>
      <c r="I254" s="59"/>
      <c r="J254" s="61">
        <f>J255</f>
        <v>350.7</v>
      </c>
      <c r="K254" s="61">
        <f t="shared" ref="K254:L258" si="74">K255</f>
        <v>665.8</v>
      </c>
      <c r="L254" s="61">
        <f t="shared" si="74"/>
        <v>663.2</v>
      </c>
    </row>
    <row r="255" spans="1:12" ht="22.5">
      <c r="A255" s="137" t="s">
        <v>103</v>
      </c>
      <c r="B255" s="85" t="s">
        <v>107</v>
      </c>
      <c r="C255" s="85" t="s">
        <v>16</v>
      </c>
      <c r="D255" s="85" t="s">
        <v>68</v>
      </c>
      <c r="E255" s="85" t="s">
        <v>246</v>
      </c>
      <c r="F255" s="162" t="s">
        <v>217</v>
      </c>
      <c r="G255" s="59"/>
      <c r="H255" s="59"/>
      <c r="I255" s="59"/>
      <c r="J255" s="61">
        <f>J256</f>
        <v>350.7</v>
      </c>
      <c r="K255" s="61">
        <f t="shared" si="74"/>
        <v>665.8</v>
      </c>
      <c r="L255" s="61">
        <f t="shared" si="74"/>
        <v>663.2</v>
      </c>
    </row>
    <row r="256" spans="1:12" ht="22.5">
      <c r="A256" s="137" t="s">
        <v>120</v>
      </c>
      <c r="B256" s="85" t="s">
        <v>107</v>
      </c>
      <c r="C256" s="85" t="s">
        <v>16</v>
      </c>
      <c r="D256" s="85" t="s">
        <v>68</v>
      </c>
      <c r="E256" s="85" t="s">
        <v>246</v>
      </c>
      <c r="F256" s="162" t="s">
        <v>221</v>
      </c>
      <c r="G256" s="59"/>
      <c r="H256" s="59"/>
      <c r="I256" s="59"/>
      <c r="J256" s="61">
        <f>J257</f>
        <v>350.7</v>
      </c>
      <c r="K256" s="61">
        <f t="shared" si="74"/>
        <v>665.8</v>
      </c>
      <c r="L256" s="61">
        <f t="shared" si="74"/>
        <v>663.2</v>
      </c>
    </row>
    <row r="257" spans="1:12">
      <c r="A257" s="137" t="s">
        <v>117</v>
      </c>
      <c r="B257" s="85" t="s">
        <v>107</v>
      </c>
      <c r="C257" s="85" t="s">
        <v>16</v>
      </c>
      <c r="D257" s="85" t="s">
        <v>68</v>
      </c>
      <c r="E257" s="85" t="s">
        <v>246</v>
      </c>
      <c r="F257" s="162" t="s">
        <v>221</v>
      </c>
      <c r="G257" s="59" t="s">
        <v>17</v>
      </c>
      <c r="H257" s="59"/>
      <c r="I257" s="59"/>
      <c r="J257" s="61">
        <f>J258</f>
        <v>350.7</v>
      </c>
      <c r="K257" s="61">
        <f t="shared" si="74"/>
        <v>665.8</v>
      </c>
      <c r="L257" s="61">
        <f t="shared" si="74"/>
        <v>663.2</v>
      </c>
    </row>
    <row r="258" spans="1:12">
      <c r="A258" s="137" t="s">
        <v>121</v>
      </c>
      <c r="B258" s="85" t="s">
        <v>107</v>
      </c>
      <c r="C258" s="85" t="s">
        <v>16</v>
      </c>
      <c r="D258" s="85" t="s">
        <v>68</v>
      </c>
      <c r="E258" s="85" t="s">
        <v>246</v>
      </c>
      <c r="F258" s="162" t="s">
        <v>221</v>
      </c>
      <c r="G258" s="59" t="s">
        <v>17</v>
      </c>
      <c r="H258" s="59" t="s">
        <v>98</v>
      </c>
      <c r="I258" s="59"/>
      <c r="J258" s="61">
        <f>J259</f>
        <v>350.7</v>
      </c>
      <c r="K258" s="61">
        <f t="shared" si="74"/>
        <v>665.8</v>
      </c>
      <c r="L258" s="61">
        <f t="shared" si="74"/>
        <v>663.2</v>
      </c>
    </row>
    <row r="259" spans="1:12" ht="33.75">
      <c r="A259" s="137" t="s">
        <v>291</v>
      </c>
      <c r="B259" s="85" t="s">
        <v>107</v>
      </c>
      <c r="C259" s="85" t="s">
        <v>16</v>
      </c>
      <c r="D259" s="85" t="s">
        <v>68</v>
      </c>
      <c r="E259" s="85" t="s">
        <v>246</v>
      </c>
      <c r="F259" s="162" t="s">
        <v>221</v>
      </c>
      <c r="G259" s="59" t="s">
        <v>17</v>
      </c>
      <c r="H259" s="59" t="s">
        <v>98</v>
      </c>
      <c r="I259" s="59" t="s">
        <v>66</v>
      </c>
      <c r="J259" s="280">
        <f>'Приложение 3'!J176</f>
        <v>350.7</v>
      </c>
      <c r="K259" s="280">
        <f>'Приложение 3'!K176</f>
        <v>665.8</v>
      </c>
      <c r="L259" s="280">
        <f>'Приложение 3'!L176</f>
        <v>663.2</v>
      </c>
    </row>
    <row r="260" spans="1:12" ht="210.75" customHeight="1">
      <c r="A260" s="137" t="s">
        <v>375</v>
      </c>
      <c r="B260" s="85" t="s">
        <v>107</v>
      </c>
      <c r="C260" s="85" t="s">
        <v>16</v>
      </c>
      <c r="D260" s="85" t="s">
        <v>68</v>
      </c>
      <c r="E260" s="85" t="s">
        <v>247</v>
      </c>
      <c r="F260" s="162"/>
      <c r="G260" s="59"/>
      <c r="H260" s="59"/>
      <c r="I260" s="59"/>
      <c r="J260" s="61">
        <f>J261</f>
        <v>306.7</v>
      </c>
      <c r="K260" s="61">
        <f t="shared" ref="K260:L264" si="75">K261</f>
        <v>471.6</v>
      </c>
      <c r="L260" s="61">
        <f t="shared" si="75"/>
        <v>662.7</v>
      </c>
    </row>
    <row r="261" spans="1:12" ht="22.5">
      <c r="A261" s="137" t="s">
        <v>103</v>
      </c>
      <c r="B261" s="85" t="s">
        <v>107</v>
      </c>
      <c r="C261" s="85" t="s">
        <v>16</v>
      </c>
      <c r="D261" s="85" t="s">
        <v>68</v>
      </c>
      <c r="E261" s="85" t="s">
        <v>247</v>
      </c>
      <c r="F261" s="162" t="s">
        <v>217</v>
      </c>
      <c r="G261" s="59"/>
      <c r="H261" s="59"/>
      <c r="I261" s="59"/>
      <c r="J261" s="61">
        <f>J262</f>
        <v>306.7</v>
      </c>
      <c r="K261" s="61">
        <f t="shared" si="75"/>
        <v>471.6</v>
      </c>
      <c r="L261" s="61">
        <f t="shared" si="75"/>
        <v>662.7</v>
      </c>
    </row>
    <row r="262" spans="1:12">
      <c r="A262" s="137" t="s">
        <v>104</v>
      </c>
      <c r="B262" s="85" t="s">
        <v>107</v>
      </c>
      <c r="C262" s="85" t="s">
        <v>16</v>
      </c>
      <c r="D262" s="85" t="s">
        <v>68</v>
      </c>
      <c r="E262" s="85" t="s">
        <v>247</v>
      </c>
      <c r="F262" s="162" t="s">
        <v>218</v>
      </c>
      <c r="G262" s="59"/>
      <c r="H262" s="59"/>
      <c r="I262" s="59"/>
      <c r="J262" s="61">
        <f>J263</f>
        <v>306.7</v>
      </c>
      <c r="K262" s="61">
        <f t="shared" si="75"/>
        <v>471.6</v>
      </c>
      <c r="L262" s="61">
        <f t="shared" si="75"/>
        <v>662.7</v>
      </c>
    </row>
    <row r="263" spans="1:12">
      <c r="A263" s="137" t="s">
        <v>100</v>
      </c>
      <c r="B263" s="85" t="s">
        <v>107</v>
      </c>
      <c r="C263" s="85" t="s">
        <v>16</v>
      </c>
      <c r="D263" s="85" t="s">
        <v>68</v>
      </c>
      <c r="E263" s="85" t="s">
        <v>247</v>
      </c>
      <c r="F263" s="162" t="s">
        <v>218</v>
      </c>
      <c r="G263" s="59" t="s">
        <v>75</v>
      </c>
      <c r="H263" s="59"/>
      <c r="I263" s="59"/>
      <c r="J263" s="61">
        <f>J264</f>
        <v>306.7</v>
      </c>
      <c r="K263" s="61">
        <f t="shared" si="75"/>
        <v>471.6</v>
      </c>
      <c r="L263" s="61">
        <f t="shared" si="75"/>
        <v>662.7</v>
      </c>
    </row>
    <row r="264" spans="1:12">
      <c r="A264" s="137" t="s">
        <v>101</v>
      </c>
      <c r="B264" s="85" t="s">
        <v>107</v>
      </c>
      <c r="C264" s="85" t="s">
        <v>16</v>
      </c>
      <c r="D264" s="85" t="s">
        <v>68</v>
      </c>
      <c r="E264" s="85" t="s">
        <v>247</v>
      </c>
      <c r="F264" s="162" t="s">
        <v>218</v>
      </c>
      <c r="G264" s="59" t="s">
        <v>75</v>
      </c>
      <c r="H264" s="59" t="s">
        <v>90</v>
      </c>
      <c r="I264" s="59"/>
      <c r="J264" s="61">
        <f>J265</f>
        <v>306.7</v>
      </c>
      <c r="K264" s="61">
        <f t="shared" si="75"/>
        <v>471.6</v>
      </c>
      <c r="L264" s="61">
        <f t="shared" si="75"/>
        <v>662.7</v>
      </c>
    </row>
    <row r="265" spans="1:12" ht="33.75">
      <c r="A265" s="137" t="s">
        <v>291</v>
      </c>
      <c r="B265" s="85" t="s">
        <v>107</v>
      </c>
      <c r="C265" s="85" t="s">
        <v>16</v>
      </c>
      <c r="D265" s="85" t="s">
        <v>68</v>
      </c>
      <c r="E265" s="85" t="s">
        <v>247</v>
      </c>
      <c r="F265" s="162" t="s">
        <v>218</v>
      </c>
      <c r="G265" s="59" t="s">
        <v>75</v>
      </c>
      <c r="H265" s="59" t="s">
        <v>90</v>
      </c>
      <c r="I265" s="59" t="s">
        <v>66</v>
      </c>
      <c r="J265" s="280">
        <f>'Приложение 3'!J119</f>
        <v>306.7</v>
      </c>
      <c r="K265" s="280">
        <f>'Приложение 3'!K119</f>
        <v>471.6</v>
      </c>
      <c r="L265" s="280">
        <f>'Приложение 3'!L119</f>
        <v>662.7</v>
      </c>
    </row>
    <row r="266" spans="1:12" ht="63.75">
      <c r="A266" s="308" t="s">
        <v>522</v>
      </c>
      <c r="B266" s="86" t="s">
        <v>96</v>
      </c>
      <c r="C266" s="86" t="s">
        <v>243</v>
      </c>
      <c r="D266" s="86"/>
      <c r="E266" s="86"/>
      <c r="F266" s="87"/>
      <c r="G266" s="59"/>
      <c r="H266" s="59"/>
      <c r="I266" s="59"/>
      <c r="J266" s="280">
        <f>J267</f>
        <v>17327.8</v>
      </c>
      <c r="K266" s="280">
        <f t="shared" ref="K266:L266" si="76">K267</f>
        <v>17948.8</v>
      </c>
      <c r="L266" s="280">
        <f t="shared" si="76"/>
        <v>23920.2</v>
      </c>
    </row>
    <row r="267" spans="1:12" ht="33" customHeight="1">
      <c r="A267" s="137" t="s">
        <v>110</v>
      </c>
      <c r="B267" s="86" t="s">
        <v>96</v>
      </c>
      <c r="C267" s="86" t="s">
        <v>243</v>
      </c>
      <c r="D267" s="86" t="s">
        <v>98</v>
      </c>
      <c r="E267" s="86"/>
      <c r="F267" s="87"/>
      <c r="G267" s="59"/>
      <c r="H267" s="59"/>
      <c r="I267" s="59"/>
      <c r="J267" s="280">
        <f>J268+J280+J274+J286</f>
        <v>17327.8</v>
      </c>
      <c r="K267" s="280">
        <f t="shared" ref="K267:L267" si="77">K268+K280+K274+K286</f>
        <v>17948.8</v>
      </c>
      <c r="L267" s="280">
        <f t="shared" si="77"/>
        <v>23920.2</v>
      </c>
    </row>
    <row r="268" spans="1:12" ht="33.75">
      <c r="A268" s="137" t="s">
        <v>416</v>
      </c>
      <c r="B268" s="86" t="s">
        <v>96</v>
      </c>
      <c r="C268" s="86" t="s">
        <v>243</v>
      </c>
      <c r="D268" s="86" t="s">
        <v>98</v>
      </c>
      <c r="E268" s="86" t="s">
        <v>520</v>
      </c>
      <c r="F268" s="87"/>
      <c r="G268" s="59"/>
      <c r="H268" s="59"/>
      <c r="I268" s="59"/>
      <c r="J268" s="61">
        <f>J269</f>
        <v>3215.4</v>
      </c>
      <c r="K268" s="61">
        <f t="shared" ref="K268:L272" si="78">K269</f>
        <v>7878.8</v>
      </c>
      <c r="L268" s="61">
        <f t="shared" si="78"/>
        <v>13447.2</v>
      </c>
    </row>
    <row r="269" spans="1:12" ht="33.75">
      <c r="A269" s="137" t="s">
        <v>79</v>
      </c>
      <c r="B269" s="86" t="s">
        <v>96</v>
      </c>
      <c r="C269" s="86" t="s">
        <v>243</v>
      </c>
      <c r="D269" s="86" t="s">
        <v>98</v>
      </c>
      <c r="E269" s="86" t="s">
        <v>520</v>
      </c>
      <c r="F269" s="87" t="s">
        <v>212</v>
      </c>
      <c r="G269" s="59"/>
      <c r="H269" s="59"/>
      <c r="I269" s="59"/>
      <c r="J269" s="61">
        <f>J270</f>
        <v>3215.4</v>
      </c>
      <c r="K269" s="61">
        <f t="shared" si="78"/>
        <v>7878.8</v>
      </c>
      <c r="L269" s="61">
        <f t="shared" si="78"/>
        <v>13447.2</v>
      </c>
    </row>
    <row r="270" spans="1:12" ht="33.75">
      <c r="A270" s="137" t="s">
        <v>80</v>
      </c>
      <c r="B270" s="86" t="s">
        <v>96</v>
      </c>
      <c r="C270" s="86" t="s">
        <v>243</v>
      </c>
      <c r="D270" s="86" t="s">
        <v>98</v>
      </c>
      <c r="E270" s="86" t="s">
        <v>520</v>
      </c>
      <c r="F270" s="87" t="s">
        <v>213</v>
      </c>
      <c r="G270" s="59"/>
      <c r="H270" s="59"/>
      <c r="I270" s="59"/>
      <c r="J270" s="61">
        <f>J271</f>
        <v>3215.4</v>
      </c>
      <c r="K270" s="61">
        <f t="shared" si="78"/>
        <v>7878.8</v>
      </c>
      <c r="L270" s="61">
        <f t="shared" si="78"/>
        <v>13447.2</v>
      </c>
    </row>
    <row r="271" spans="1:12">
      <c r="A271" s="137" t="s">
        <v>100</v>
      </c>
      <c r="B271" s="86" t="s">
        <v>96</v>
      </c>
      <c r="C271" s="86" t="s">
        <v>243</v>
      </c>
      <c r="D271" s="86" t="s">
        <v>98</v>
      </c>
      <c r="E271" s="86" t="s">
        <v>520</v>
      </c>
      <c r="F271" s="87" t="s">
        <v>213</v>
      </c>
      <c r="G271" s="59" t="s">
        <v>75</v>
      </c>
      <c r="H271" s="59"/>
      <c r="I271" s="59"/>
      <c r="J271" s="61">
        <f>J272</f>
        <v>3215.4</v>
      </c>
      <c r="K271" s="61">
        <f t="shared" si="78"/>
        <v>7878.8</v>
      </c>
      <c r="L271" s="61">
        <f t="shared" si="78"/>
        <v>13447.2</v>
      </c>
    </row>
    <row r="272" spans="1:12">
      <c r="A272" s="137" t="s">
        <v>106</v>
      </c>
      <c r="B272" s="86" t="s">
        <v>96</v>
      </c>
      <c r="C272" s="86" t="s">
        <v>243</v>
      </c>
      <c r="D272" s="86" t="s">
        <v>98</v>
      </c>
      <c r="E272" s="86" t="s">
        <v>520</v>
      </c>
      <c r="F272" s="87" t="s">
        <v>213</v>
      </c>
      <c r="G272" s="59" t="s">
        <v>75</v>
      </c>
      <c r="H272" s="59" t="s">
        <v>107</v>
      </c>
      <c r="I272" s="59"/>
      <c r="J272" s="61">
        <f>J273</f>
        <v>3215.4</v>
      </c>
      <c r="K272" s="61">
        <f t="shared" si="78"/>
        <v>7878.8</v>
      </c>
      <c r="L272" s="61">
        <f t="shared" si="78"/>
        <v>13447.2</v>
      </c>
    </row>
    <row r="273" spans="1:12" ht="33.75">
      <c r="A273" s="137" t="s">
        <v>291</v>
      </c>
      <c r="B273" s="86" t="s">
        <v>96</v>
      </c>
      <c r="C273" s="86" t="s">
        <v>243</v>
      </c>
      <c r="D273" s="86" t="s">
        <v>98</v>
      </c>
      <c r="E273" s="86" t="s">
        <v>520</v>
      </c>
      <c r="F273" s="87" t="s">
        <v>213</v>
      </c>
      <c r="G273" s="59" t="s">
        <v>75</v>
      </c>
      <c r="H273" s="59" t="s">
        <v>107</v>
      </c>
      <c r="I273" s="59" t="s">
        <v>66</v>
      </c>
      <c r="J273" s="280">
        <f>'Приложение 3'!J130</f>
        <v>3215.4</v>
      </c>
      <c r="K273" s="280">
        <f>'Приложение 3'!K133</f>
        <v>7878.8</v>
      </c>
      <c r="L273" s="280">
        <f>'Приложение 3'!L133</f>
        <v>13447.2</v>
      </c>
    </row>
    <row r="274" spans="1:12" ht="37.5" customHeight="1">
      <c r="A274" s="177" t="s">
        <v>111</v>
      </c>
      <c r="B274" s="86" t="s">
        <v>96</v>
      </c>
      <c r="C274" s="86" t="s">
        <v>243</v>
      </c>
      <c r="D274" s="86" t="s">
        <v>98</v>
      </c>
      <c r="E274" s="86" t="s">
        <v>521</v>
      </c>
      <c r="F274" s="87"/>
      <c r="G274" s="59"/>
      <c r="H274" s="59"/>
      <c r="I274" s="59"/>
      <c r="J274" s="280">
        <f>J275</f>
        <v>4012.4</v>
      </c>
      <c r="K274" s="280">
        <f t="shared" ref="K274:L278" si="79">K275</f>
        <v>0</v>
      </c>
      <c r="L274" s="280">
        <f t="shared" si="79"/>
        <v>0</v>
      </c>
    </row>
    <row r="275" spans="1:12" ht="33.75">
      <c r="A275" s="137" t="s">
        <v>79</v>
      </c>
      <c r="B275" s="86" t="s">
        <v>96</v>
      </c>
      <c r="C275" s="86" t="s">
        <v>243</v>
      </c>
      <c r="D275" s="86" t="s">
        <v>98</v>
      </c>
      <c r="E275" s="86" t="s">
        <v>521</v>
      </c>
      <c r="F275" s="87" t="s">
        <v>212</v>
      </c>
      <c r="G275" s="59"/>
      <c r="H275" s="59"/>
      <c r="I275" s="59"/>
      <c r="J275" s="280">
        <f>J276</f>
        <v>4012.4</v>
      </c>
      <c r="K275" s="280">
        <f t="shared" si="79"/>
        <v>0</v>
      </c>
      <c r="L275" s="280">
        <f t="shared" si="79"/>
        <v>0</v>
      </c>
    </row>
    <row r="276" spans="1:12" ht="33.75">
      <c r="A276" s="137" t="s">
        <v>80</v>
      </c>
      <c r="B276" s="86" t="s">
        <v>96</v>
      </c>
      <c r="C276" s="86" t="s">
        <v>243</v>
      </c>
      <c r="D276" s="86" t="s">
        <v>98</v>
      </c>
      <c r="E276" s="86" t="s">
        <v>521</v>
      </c>
      <c r="F276" s="87" t="s">
        <v>213</v>
      </c>
      <c r="G276" s="59"/>
      <c r="H276" s="59"/>
      <c r="I276" s="59"/>
      <c r="J276" s="280">
        <f>J277</f>
        <v>4012.4</v>
      </c>
      <c r="K276" s="280">
        <f t="shared" si="79"/>
        <v>0</v>
      </c>
      <c r="L276" s="280">
        <f t="shared" si="79"/>
        <v>0</v>
      </c>
    </row>
    <row r="277" spans="1:12">
      <c r="A277" s="137" t="s">
        <v>100</v>
      </c>
      <c r="B277" s="86" t="s">
        <v>96</v>
      </c>
      <c r="C277" s="86" t="s">
        <v>243</v>
      </c>
      <c r="D277" s="86" t="s">
        <v>98</v>
      </c>
      <c r="E277" s="86" t="s">
        <v>521</v>
      </c>
      <c r="F277" s="87" t="s">
        <v>213</v>
      </c>
      <c r="G277" s="59" t="s">
        <v>75</v>
      </c>
      <c r="H277" s="59"/>
      <c r="I277" s="59"/>
      <c r="J277" s="280">
        <f>J278</f>
        <v>4012.4</v>
      </c>
      <c r="K277" s="280">
        <f t="shared" si="79"/>
        <v>0</v>
      </c>
      <c r="L277" s="280">
        <f t="shared" si="79"/>
        <v>0</v>
      </c>
    </row>
    <row r="278" spans="1:12">
      <c r="A278" s="137" t="s">
        <v>106</v>
      </c>
      <c r="B278" s="86" t="s">
        <v>96</v>
      </c>
      <c r="C278" s="86" t="s">
        <v>243</v>
      </c>
      <c r="D278" s="86" t="s">
        <v>98</v>
      </c>
      <c r="E278" s="86" t="s">
        <v>521</v>
      </c>
      <c r="F278" s="87" t="s">
        <v>213</v>
      </c>
      <c r="G278" s="59" t="s">
        <v>75</v>
      </c>
      <c r="H278" s="59" t="s">
        <v>107</v>
      </c>
      <c r="I278" s="59"/>
      <c r="J278" s="280">
        <f>J279</f>
        <v>4012.4</v>
      </c>
      <c r="K278" s="280">
        <f t="shared" si="79"/>
        <v>0</v>
      </c>
      <c r="L278" s="280">
        <f t="shared" si="79"/>
        <v>0</v>
      </c>
    </row>
    <row r="279" spans="1:12" ht="33.75">
      <c r="A279" s="137" t="s">
        <v>291</v>
      </c>
      <c r="B279" s="86" t="s">
        <v>96</v>
      </c>
      <c r="C279" s="86" t="s">
        <v>243</v>
      </c>
      <c r="D279" s="86" t="s">
        <v>98</v>
      </c>
      <c r="E279" s="86" t="s">
        <v>521</v>
      </c>
      <c r="F279" s="87" t="s">
        <v>213</v>
      </c>
      <c r="G279" s="59" t="s">
        <v>75</v>
      </c>
      <c r="H279" s="59" t="s">
        <v>107</v>
      </c>
      <c r="I279" s="59" t="s">
        <v>66</v>
      </c>
      <c r="J279" s="280">
        <f>'Приложение 3'!J133</f>
        <v>4012.4</v>
      </c>
      <c r="K279" s="280">
        <f>'Приложение 3'!K130</f>
        <v>0</v>
      </c>
      <c r="L279" s="280">
        <f>'Приложение 3'!L130</f>
        <v>0</v>
      </c>
    </row>
    <row r="280" spans="1:12" ht="225">
      <c r="A280" s="137" t="s">
        <v>477</v>
      </c>
      <c r="B280" s="86" t="s">
        <v>96</v>
      </c>
      <c r="C280" s="86" t="s">
        <v>243</v>
      </c>
      <c r="D280" s="86" t="s">
        <v>98</v>
      </c>
      <c r="E280" s="86" t="s">
        <v>525</v>
      </c>
      <c r="F280" s="87"/>
      <c r="G280" s="59"/>
      <c r="H280" s="59"/>
      <c r="I280" s="59"/>
      <c r="J280" s="61">
        <f>J281</f>
        <v>9500</v>
      </c>
      <c r="K280" s="61">
        <f t="shared" ref="K280:L284" si="80">K281</f>
        <v>10070</v>
      </c>
      <c r="L280" s="61">
        <f t="shared" si="80"/>
        <v>10473</v>
      </c>
    </row>
    <row r="281" spans="1:12">
      <c r="A281" s="137" t="s">
        <v>141</v>
      </c>
      <c r="B281" s="86" t="s">
        <v>96</v>
      </c>
      <c r="C281" s="86" t="s">
        <v>243</v>
      </c>
      <c r="D281" s="86" t="s">
        <v>98</v>
      </c>
      <c r="E281" s="86" t="s">
        <v>525</v>
      </c>
      <c r="F281" s="87" t="s">
        <v>225</v>
      </c>
      <c r="G281" s="59"/>
      <c r="H281" s="59"/>
      <c r="I281" s="59"/>
      <c r="J281" s="61">
        <f>J282</f>
        <v>9500</v>
      </c>
      <c r="K281" s="61">
        <f t="shared" si="80"/>
        <v>10070</v>
      </c>
      <c r="L281" s="61">
        <f t="shared" si="80"/>
        <v>10473</v>
      </c>
    </row>
    <row r="282" spans="1:12">
      <c r="A282" s="137" t="s">
        <v>65</v>
      </c>
      <c r="B282" s="86" t="s">
        <v>96</v>
      </c>
      <c r="C282" s="86" t="s">
        <v>243</v>
      </c>
      <c r="D282" s="86" t="s">
        <v>98</v>
      </c>
      <c r="E282" s="86" t="s">
        <v>525</v>
      </c>
      <c r="F282" s="87" t="s">
        <v>226</v>
      </c>
      <c r="G282" s="59"/>
      <c r="H282" s="59"/>
      <c r="I282" s="59"/>
      <c r="J282" s="61">
        <f>J283</f>
        <v>9500</v>
      </c>
      <c r="K282" s="61">
        <f t="shared" si="80"/>
        <v>10070</v>
      </c>
      <c r="L282" s="61">
        <f t="shared" si="80"/>
        <v>10473</v>
      </c>
    </row>
    <row r="283" spans="1:12">
      <c r="A283" s="137" t="s">
        <v>100</v>
      </c>
      <c r="B283" s="86" t="s">
        <v>96</v>
      </c>
      <c r="C283" s="86" t="s">
        <v>243</v>
      </c>
      <c r="D283" s="86" t="s">
        <v>98</v>
      </c>
      <c r="E283" s="86" t="s">
        <v>525</v>
      </c>
      <c r="F283" s="87" t="s">
        <v>226</v>
      </c>
      <c r="G283" s="59" t="s">
        <v>75</v>
      </c>
      <c r="H283" s="59"/>
      <c r="I283" s="59"/>
      <c r="J283" s="61">
        <f>J284</f>
        <v>9500</v>
      </c>
      <c r="K283" s="61">
        <f t="shared" si="80"/>
        <v>10070</v>
      </c>
      <c r="L283" s="61">
        <f t="shared" si="80"/>
        <v>10473</v>
      </c>
    </row>
    <row r="284" spans="1:12">
      <c r="A284" s="137" t="s">
        <v>106</v>
      </c>
      <c r="B284" s="86" t="s">
        <v>96</v>
      </c>
      <c r="C284" s="86" t="s">
        <v>243</v>
      </c>
      <c r="D284" s="86" t="s">
        <v>98</v>
      </c>
      <c r="E284" s="86" t="s">
        <v>525</v>
      </c>
      <c r="F284" s="87" t="s">
        <v>226</v>
      </c>
      <c r="G284" s="59" t="s">
        <v>75</v>
      </c>
      <c r="H284" s="59" t="s">
        <v>107</v>
      </c>
      <c r="I284" s="59"/>
      <c r="J284" s="61">
        <f>J285</f>
        <v>9500</v>
      </c>
      <c r="K284" s="61">
        <f t="shared" si="80"/>
        <v>10070</v>
      </c>
      <c r="L284" s="61">
        <f t="shared" si="80"/>
        <v>10473</v>
      </c>
    </row>
    <row r="285" spans="1:12" ht="45">
      <c r="A285" s="137" t="s">
        <v>316</v>
      </c>
      <c r="B285" s="86" t="s">
        <v>96</v>
      </c>
      <c r="C285" s="86" t="s">
        <v>243</v>
      </c>
      <c r="D285" s="86" t="s">
        <v>98</v>
      </c>
      <c r="E285" s="86" t="s">
        <v>525</v>
      </c>
      <c r="F285" s="87" t="s">
        <v>226</v>
      </c>
      <c r="G285" s="59" t="s">
        <v>75</v>
      </c>
      <c r="H285" s="59" t="s">
        <v>107</v>
      </c>
      <c r="I285" s="59" t="s">
        <v>133</v>
      </c>
      <c r="J285" s="311">
        <f>'Приложение 3'!J223</f>
        <v>9500</v>
      </c>
      <c r="K285" s="311">
        <f>'Приложение 3'!K223</f>
        <v>10070</v>
      </c>
      <c r="L285" s="311">
        <f>'Приложение 3'!L223</f>
        <v>10473</v>
      </c>
    </row>
    <row r="286" spans="1:12" ht="63.75">
      <c r="A286" s="295" t="s">
        <v>527</v>
      </c>
      <c r="B286" s="404" t="s">
        <v>96</v>
      </c>
      <c r="C286" s="404" t="s">
        <v>243</v>
      </c>
      <c r="D286" s="404" t="s">
        <v>98</v>
      </c>
      <c r="E286" s="405" t="s">
        <v>526</v>
      </c>
      <c r="F286" s="87"/>
      <c r="G286" s="393"/>
      <c r="H286" s="393"/>
      <c r="I286" s="393"/>
      <c r="J286" s="311">
        <f>J287</f>
        <v>600</v>
      </c>
      <c r="K286" s="311">
        <f t="shared" ref="K286:L290" si="81">K287</f>
        <v>0</v>
      </c>
      <c r="L286" s="311">
        <f t="shared" si="81"/>
        <v>0</v>
      </c>
    </row>
    <row r="287" spans="1:12" ht="33.75">
      <c r="A287" s="137" t="s">
        <v>108</v>
      </c>
      <c r="B287" s="404" t="s">
        <v>96</v>
      </c>
      <c r="C287" s="404" t="s">
        <v>243</v>
      </c>
      <c r="D287" s="404" t="s">
        <v>98</v>
      </c>
      <c r="E287" s="405" t="s">
        <v>526</v>
      </c>
      <c r="F287" s="87" t="s">
        <v>219</v>
      </c>
      <c r="G287" s="393"/>
      <c r="H287" s="393"/>
      <c r="I287" s="393"/>
      <c r="J287" s="311">
        <f>J288</f>
        <v>600</v>
      </c>
      <c r="K287" s="311">
        <f t="shared" si="81"/>
        <v>0</v>
      </c>
      <c r="L287" s="311">
        <f t="shared" si="81"/>
        <v>0</v>
      </c>
    </row>
    <row r="288" spans="1:12">
      <c r="A288" s="137" t="s">
        <v>109</v>
      </c>
      <c r="B288" s="404" t="s">
        <v>96</v>
      </c>
      <c r="C288" s="404" t="s">
        <v>243</v>
      </c>
      <c r="D288" s="404" t="s">
        <v>98</v>
      </c>
      <c r="E288" s="405" t="s">
        <v>526</v>
      </c>
      <c r="F288" s="87" t="s">
        <v>220</v>
      </c>
      <c r="G288" s="393"/>
      <c r="H288" s="393"/>
      <c r="I288" s="393"/>
      <c r="J288" s="311">
        <f>J289</f>
        <v>600</v>
      </c>
      <c r="K288" s="311">
        <f t="shared" si="81"/>
        <v>0</v>
      </c>
      <c r="L288" s="311">
        <f t="shared" si="81"/>
        <v>0</v>
      </c>
    </row>
    <row r="289" spans="1:12">
      <c r="A289" s="137" t="s">
        <v>100</v>
      </c>
      <c r="B289" s="404" t="s">
        <v>96</v>
      </c>
      <c r="C289" s="404" t="s">
        <v>243</v>
      </c>
      <c r="D289" s="404" t="s">
        <v>98</v>
      </c>
      <c r="E289" s="405" t="s">
        <v>526</v>
      </c>
      <c r="F289" s="87" t="s">
        <v>220</v>
      </c>
      <c r="G289" s="393" t="s">
        <v>75</v>
      </c>
      <c r="H289" s="393"/>
      <c r="I289" s="393"/>
      <c r="J289" s="311">
        <f>J290</f>
        <v>600</v>
      </c>
      <c r="K289" s="311">
        <f t="shared" si="81"/>
        <v>0</v>
      </c>
      <c r="L289" s="311">
        <f t="shared" si="81"/>
        <v>0</v>
      </c>
    </row>
    <row r="290" spans="1:12">
      <c r="A290" s="137" t="s">
        <v>106</v>
      </c>
      <c r="B290" s="404" t="s">
        <v>96</v>
      </c>
      <c r="C290" s="404" t="s">
        <v>243</v>
      </c>
      <c r="D290" s="404" t="s">
        <v>98</v>
      </c>
      <c r="E290" s="405" t="s">
        <v>526</v>
      </c>
      <c r="F290" s="87" t="s">
        <v>220</v>
      </c>
      <c r="G290" s="393" t="s">
        <v>75</v>
      </c>
      <c r="H290" s="393" t="s">
        <v>107</v>
      </c>
      <c r="I290" s="393"/>
      <c r="J290" s="311">
        <f>J291</f>
        <v>600</v>
      </c>
      <c r="K290" s="311">
        <f t="shared" si="81"/>
        <v>0</v>
      </c>
      <c r="L290" s="311">
        <f t="shared" si="81"/>
        <v>0</v>
      </c>
    </row>
    <row r="291" spans="1:12" ht="33.75">
      <c r="A291" s="137" t="s">
        <v>291</v>
      </c>
      <c r="B291" s="404" t="s">
        <v>96</v>
      </c>
      <c r="C291" s="404" t="s">
        <v>243</v>
      </c>
      <c r="D291" s="404" t="s">
        <v>98</v>
      </c>
      <c r="E291" s="405" t="s">
        <v>526</v>
      </c>
      <c r="F291" s="87" t="s">
        <v>220</v>
      </c>
      <c r="G291" s="393" t="s">
        <v>75</v>
      </c>
      <c r="H291" s="393" t="s">
        <v>107</v>
      </c>
      <c r="I291" s="393" t="s">
        <v>66</v>
      </c>
      <c r="J291" s="311">
        <f>'Приложение 3'!J136</f>
        <v>600</v>
      </c>
      <c r="K291" s="311">
        <f>'Приложение 3'!K136</f>
        <v>0</v>
      </c>
      <c r="L291" s="311">
        <f>'Приложение 3'!L136</f>
        <v>0</v>
      </c>
    </row>
    <row r="292" spans="1:12" ht="49.5" customHeight="1">
      <c r="A292" s="137" t="s">
        <v>136</v>
      </c>
      <c r="B292" s="88" t="s">
        <v>255</v>
      </c>
      <c r="C292" s="88" t="s">
        <v>243</v>
      </c>
      <c r="D292" s="88"/>
      <c r="E292" s="88"/>
      <c r="F292" s="164"/>
      <c r="G292" s="59"/>
      <c r="H292" s="59"/>
      <c r="I292" s="59"/>
      <c r="J292" s="280">
        <f>J293+J312+J320</f>
        <v>7915.9</v>
      </c>
      <c r="K292" s="280">
        <f>K293+K312+K320</f>
        <v>5844.3</v>
      </c>
      <c r="L292" s="280">
        <f>L293+L312+L320</f>
        <v>6437.4000000000005</v>
      </c>
    </row>
    <row r="293" spans="1:12" ht="22.5">
      <c r="A293" s="137" t="s">
        <v>137</v>
      </c>
      <c r="B293" s="88" t="s">
        <v>255</v>
      </c>
      <c r="C293" s="88" t="s">
        <v>8</v>
      </c>
      <c r="D293" s="88"/>
      <c r="E293" s="88"/>
      <c r="F293" s="164"/>
      <c r="G293" s="59"/>
      <c r="H293" s="59"/>
      <c r="I293" s="59"/>
      <c r="J293" s="280">
        <f>J294</f>
        <v>7255.1</v>
      </c>
      <c r="K293" s="280">
        <f t="shared" ref="K293:L293" si="82">K294</f>
        <v>5773.8</v>
      </c>
      <c r="L293" s="280">
        <f t="shared" si="82"/>
        <v>6366.5</v>
      </c>
    </row>
    <row r="294" spans="1:12" ht="67.5">
      <c r="A294" s="137" t="s">
        <v>138</v>
      </c>
      <c r="B294" s="88" t="s">
        <v>255</v>
      </c>
      <c r="C294" s="88" t="s">
        <v>8</v>
      </c>
      <c r="D294" s="88" t="s">
        <v>68</v>
      </c>
      <c r="E294" s="88"/>
      <c r="F294" s="164"/>
      <c r="G294" s="59"/>
      <c r="H294" s="59"/>
      <c r="I294" s="59"/>
      <c r="J294" s="280">
        <f>J295+J301</f>
        <v>7255.1</v>
      </c>
      <c r="K294" s="280">
        <f>K295+K301</f>
        <v>5773.8</v>
      </c>
      <c r="L294" s="280">
        <f>L295+L301</f>
        <v>6366.5</v>
      </c>
    </row>
    <row r="295" spans="1:12" ht="33.75">
      <c r="A295" s="137" t="s">
        <v>139</v>
      </c>
      <c r="B295" s="88" t="s">
        <v>255</v>
      </c>
      <c r="C295" s="88" t="s">
        <v>8</v>
      </c>
      <c r="D295" s="88" t="s">
        <v>68</v>
      </c>
      <c r="E295" s="88" t="s">
        <v>234</v>
      </c>
      <c r="F295" s="164"/>
      <c r="G295" s="59"/>
      <c r="H295" s="59"/>
      <c r="I295" s="59"/>
      <c r="J295" s="61">
        <f>J296</f>
        <v>6744.1</v>
      </c>
      <c r="K295" s="61">
        <f t="shared" ref="K295:L299" si="83">K296</f>
        <v>5449.2</v>
      </c>
      <c r="L295" s="61">
        <f t="shared" si="83"/>
        <v>5899.2</v>
      </c>
    </row>
    <row r="296" spans="1:12" ht="67.5">
      <c r="A296" s="137" t="s">
        <v>73</v>
      </c>
      <c r="B296" s="88" t="s">
        <v>255</v>
      </c>
      <c r="C296" s="88" t="s">
        <v>8</v>
      </c>
      <c r="D296" s="88" t="s">
        <v>68</v>
      </c>
      <c r="E296" s="88" t="s">
        <v>234</v>
      </c>
      <c r="F296" s="164" t="s">
        <v>210</v>
      </c>
      <c r="G296" s="59"/>
      <c r="H296" s="59"/>
      <c r="I296" s="59"/>
      <c r="J296" s="61">
        <f>J297</f>
        <v>6744.1</v>
      </c>
      <c r="K296" s="61">
        <f t="shared" si="83"/>
        <v>5449.2</v>
      </c>
      <c r="L296" s="61">
        <f t="shared" si="83"/>
        <v>5899.2</v>
      </c>
    </row>
    <row r="297" spans="1:12" ht="26.25" customHeight="1">
      <c r="A297" s="137" t="s">
        <v>74</v>
      </c>
      <c r="B297" s="88" t="s">
        <v>255</v>
      </c>
      <c r="C297" s="88" t="s">
        <v>8</v>
      </c>
      <c r="D297" s="88" t="s">
        <v>68</v>
      </c>
      <c r="E297" s="88" t="s">
        <v>234</v>
      </c>
      <c r="F297" s="164" t="s">
        <v>211</v>
      </c>
      <c r="G297" s="59"/>
      <c r="H297" s="59"/>
      <c r="I297" s="59"/>
      <c r="J297" s="61">
        <f>J298</f>
        <v>6744.1</v>
      </c>
      <c r="K297" s="61">
        <f t="shared" si="83"/>
        <v>5449.2</v>
      </c>
      <c r="L297" s="61">
        <f t="shared" si="83"/>
        <v>5899.2</v>
      </c>
    </row>
    <row r="298" spans="1:12">
      <c r="A298" s="137" t="s">
        <v>67</v>
      </c>
      <c r="B298" s="88" t="s">
        <v>255</v>
      </c>
      <c r="C298" s="88" t="s">
        <v>8</v>
      </c>
      <c r="D298" s="88" t="s">
        <v>68</v>
      </c>
      <c r="E298" s="88" t="s">
        <v>234</v>
      </c>
      <c r="F298" s="164" t="s">
        <v>211</v>
      </c>
      <c r="G298" s="59" t="s">
        <v>68</v>
      </c>
      <c r="H298" s="59"/>
      <c r="I298" s="59"/>
      <c r="J298" s="61">
        <f>J299</f>
        <v>6744.1</v>
      </c>
      <c r="K298" s="61">
        <f t="shared" si="83"/>
        <v>5449.2</v>
      </c>
      <c r="L298" s="61">
        <f t="shared" si="83"/>
        <v>5899.2</v>
      </c>
    </row>
    <row r="299" spans="1:12" ht="45">
      <c r="A299" s="137" t="s">
        <v>134</v>
      </c>
      <c r="B299" s="88" t="s">
        <v>255</v>
      </c>
      <c r="C299" s="88" t="s">
        <v>8</v>
      </c>
      <c r="D299" s="88" t="s">
        <v>68</v>
      </c>
      <c r="E299" s="88" t="s">
        <v>234</v>
      </c>
      <c r="F299" s="164" t="s">
        <v>211</v>
      </c>
      <c r="G299" s="59" t="s">
        <v>68</v>
      </c>
      <c r="H299" s="59" t="s">
        <v>135</v>
      </c>
      <c r="I299" s="59"/>
      <c r="J299" s="61">
        <f>J300</f>
        <v>6744.1</v>
      </c>
      <c r="K299" s="61">
        <f t="shared" si="83"/>
        <v>5449.2</v>
      </c>
      <c r="L299" s="61">
        <f t="shared" si="83"/>
        <v>5899.2</v>
      </c>
    </row>
    <row r="300" spans="1:12" ht="45">
      <c r="A300" s="137" t="s">
        <v>316</v>
      </c>
      <c r="B300" s="88" t="s">
        <v>255</v>
      </c>
      <c r="C300" s="88" t="s">
        <v>8</v>
      </c>
      <c r="D300" s="88" t="s">
        <v>68</v>
      </c>
      <c r="E300" s="88" t="s">
        <v>234</v>
      </c>
      <c r="F300" s="164" t="s">
        <v>211</v>
      </c>
      <c r="G300" s="59" t="s">
        <v>68</v>
      </c>
      <c r="H300" s="59" t="s">
        <v>135</v>
      </c>
      <c r="I300" s="59" t="s">
        <v>133</v>
      </c>
      <c r="J300" s="311">
        <f>'Приложение 3'!J211</f>
        <v>6744.1</v>
      </c>
      <c r="K300" s="311">
        <f>'Приложение 3'!K211</f>
        <v>5449.2</v>
      </c>
      <c r="L300" s="311">
        <f>'Приложение 3'!L211</f>
        <v>5899.2</v>
      </c>
    </row>
    <row r="301" spans="1:12" ht="33.75">
      <c r="A301" s="137" t="s">
        <v>517</v>
      </c>
      <c r="B301" s="88" t="s">
        <v>255</v>
      </c>
      <c r="C301" s="88" t="s">
        <v>8</v>
      </c>
      <c r="D301" s="88" t="s">
        <v>68</v>
      </c>
      <c r="E301" s="88" t="s">
        <v>235</v>
      </c>
      <c r="F301" s="164"/>
      <c r="G301" s="59"/>
      <c r="H301" s="59"/>
      <c r="I301" s="59"/>
      <c r="J301" s="280">
        <f>J307+J302</f>
        <v>511</v>
      </c>
      <c r="K301" s="280">
        <f t="shared" ref="K301:L301" si="84">K307+K302</f>
        <v>324.60000000000002</v>
      </c>
      <c r="L301" s="280">
        <f t="shared" si="84"/>
        <v>467.3</v>
      </c>
    </row>
    <row r="302" spans="1:12" ht="67.5">
      <c r="A302" s="137" t="s">
        <v>73</v>
      </c>
      <c r="B302" s="88" t="s">
        <v>255</v>
      </c>
      <c r="C302" s="88" t="s">
        <v>8</v>
      </c>
      <c r="D302" s="88" t="s">
        <v>68</v>
      </c>
      <c r="E302" s="88" t="s">
        <v>235</v>
      </c>
      <c r="F302" s="164" t="s">
        <v>210</v>
      </c>
      <c r="G302" s="59"/>
      <c r="H302" s="59"/>
      <c r="I302" s="59"/>
      <c r="J302" s="61">
        <f t="shared" ref="J302:J305" si="85">J303</f>
        <v>1.5</v>
      </c>
      <c r="K302" s="61">
        <f t="shared" ref="K302:K305" si="86">K303</f>
        <v>0</v>
      </c>
      <c r="L302" s="61">
        <f t="shared" ref="L302:L305" si="87">L303</f>
        <v>0</v>
      </c>
    </row>
    <row r="303" spans="1:12" ht="33.75">
      <c r="A303" s="137" t="s">
        <v>74</v>
      </c>
      <c r="B303" s="88" t="s">
        <v>255</v>
      </c>
      <c r="C303" s="88" t="s">
        <v>8</v>
      </c>
      <c r="D303" s="88" t="s">
        <v>68</v>
      </c>
      <c r="E303" s="88" t="s">
        <v>235</v>
      </c>
      <c r="F303" s="164" t="s">
        <v>211</v>
      </c>
      <c r="G303" s="59"/>
      <c r="H303" s="59"/>
      <c r="I303" s="59"/>
      <c r="J303" s="61">
        <f t="shared" si="85"/>
        <v>1.5</v>
      </c>
      <c r="K303" s="61">
        <f t="shared" si="86"/>
        <v>0</v>
      </c>
      <c r="L303" s="61">
        <f t="shared" si="87"/>
        <v>0</v>
      </c>
    </row>
    <row r="304" spans="1:12">
      <c r="A304" s="137" t="s">
        <v>67</v>
      </c>
      <c r="B304" s="88" t="s">
        <v>255</v>
      </c>
      <c r="C304" s="88" t="s">
        <v>8</v>
      </c>
      <c r="D304" s="88" t="s">
        <v>68</v>
      </c>
      <c r="E304" s="88" t="s">
        <v>235</v>
      </c>
      <c r="F304" s="164" t="s">
        <v>211</v>
      </c>
      <c r="G304" s="59" t="s">
        <v>68</v>
      </c>
      <c r="H304" s="59"/>
      <c r="I304" s="59"/>
      <c r="J304" s="61">
        <f t="shared" si="85"/>
        <v>1.5</v>
      </c>
      <c r="K304" s="61">
        <f t="shared" si="86"/>
        <v>0</v>
      </c>
      <c r="L304" s="61">
        <f t="shared" si="87"/>
        <v>0</v>
      </c>
    </row>
    <row r="305" spans="1:12" ht="45">
      <c r="A305" s="137" t="s">
        <v>134</v>
      </c>
      <c r="B305" s="88" t="s">
        <v>255</v>
      </c>
      <c r="C305" s="88" t="s">
        <v>8</v>
      </c>
      <c r="D305" s="88" t="s">
        <v>68</v>
      </c>
      <c r="E305" s="88" t="s">
        <v>235</v>
      </c>
      <c r="F305" s="164" t="s">
        <v>211</v>
      </c>
      <c r="G305" s="59" t="s">
        <v>68</v>
      </c>
      <c r="H305" s="59" t="s">
        <v>135</v>
      </c>
      <c r="I305" s="59"/>
      <c r="J305" s="61">
        <f t="shared" si="85"/>
        <v>1.5</v>
      </c>
      <c r="K305" s="61">
        <f t="shared" si="86"/>
        <v>0</v>
      </c>
      <c r="L305" s="61">
        <f t="shared" si="87"/>
        <v>0</v>
      </c>
    </row>
    <row r="306" spans="1:12" ht="45">
      <c r="A306" s="137" t="s">
        <v>316</v>
      </c>
      <c r="B306" s="88" t="s">
        <v>255</v>
      </c>
      <c r="C306" s="88" t="s">
        <v>8</v>
      </c>
      <c r="D306" s="88" t="s">
        <v>68</v>
      </c>
      <c r="E306" s="88" t="s">
        <v>235</v>
      </c>
      <c r="F306" s="164" t="s">
        <v>211</v>
      </c>
      <c r="G306" s="59" t="s">
        <v>68</v>
      </c>
      <c r="H306" s="59" t="s">
        <v>135</v>
      </c>
      <c r="I306" s="59" t="s">
        <v>133</v>
      </c>
      <c r="J306" s="280">
        <f>'Приложение 3'!J214</f>
        <v>1.5</v>
      </c>
      <c r="K306" s="280">
        <f>'Приложение 3'!K214</f>
        <v>0</v>
      </c>
      <c r="L306" s="280">
        <f>'Приложение 3'!L214</f>
        <v>0</v>
      </c>
    </row>
    <row r="307" spans="1:12" ht="33.75">
      <c r="A307" s="137" t="s">
        <v>79</v>
      </c>
      <c r="B307" s="88" t="s">
        <v>255</v>
      </c>
      <c r="C307" s="88" t="s">
        <v>8</v>
      </c>
      <c r="D307" s="88" t="s">
        <v>68</v>
      </c>
      <c r="E307" s="88" t="s">
        <v>235</v>
      </c>
      <c r="F307" s="164" t="s">
        <v>212</v>
      </c>
      <c r="G307" s="59"/>
      <c r="H307" s="59"/>
      <c r="I307" s="59"/>
      <c r="J307" s="61">
        <f>J308</f>
        <v>509.5</v>
      </c>
      <c r="K307" s="61">
        <f t="shared" ref="K307:L310" si="88">K308</f>
        <v>324.60000000000002</v>
      </c>
      <c r="L307" s="61">
        <f t="shared" si="88"/>
        <v>467.3</v>
      </c>
    </row>
    <row r="308" spans="1:12" ht="33.75">
      <c r="A308" s="137" t="s">
        <v>80</v>
      </c>
      <c r="B308" s="88" t="s">
        <v>255</v>
      </c>
      <c r="C308" s="88" t="s">
        <v>8</v>
      </c>
      <c r="D308" s="88" t="s">
        <v>68</v>
      </c>
      <c r="E308" s="88" t="s">
        <v>235</v>
      </c>
      <c r="F308" s="164" t="s">
        <v>213</v>
      </c>
      <c r="G308" s="59"/>
      <c r="H308" s="59"/>
      <c r="I308" s="59"/>
      <c r="J308" s="61">
        <f>J309</f>
        <v>509.5</v>
      </c>
      <c r="K308" s="61">
        <f t="shared" si="88"/>
        <v>324.60000000000002</v>
      </c>
      <c r="L308" s="61">
        <f t="shared" si="88"/>
        <v>467.3</v>
      </c>
    </row>
    <row r="309" spans="1:12">
      <c r="A309" s="137" t="s">
        <v>67</v>
      </c>
      <c r="B309" s="88" t="s">
        <v>255</v>
      </c>
      <c r="C309" s="88" t="s">
        <v>8</v>
      </c>
      <c r="D309" s="88" t="s">
        <v>68</v>
      </c>
      <c r="E309" s="88" t="s">
        <v>235</v>
      </c>
      <c r="F309" s="164" t="s">
        <v>213</v>
      </c>
      <c r="G309" s="59" t="s">
        <v>68</v>
      </c>
      <c r="H309" s="59"/>
      <c r="I309" s="59"/>
      <c r="J309" s="61">
        <f>J310</f>
        <v>509.5</v>
      </c>
      <c r="K309" s="61">
        <f t="shared" si="88"/>
        <v>324.60000000000002</v>
      </c>
      <c r="L309" s="61">
        <f t="shared" si="88"/>
        <v>467.3</v>
      </c>
    </row>
    <row r="310" spans="1:12" ht="45">
      <c r="A310" s="137" t="s">
        <v>134</v>
      </c>
      <c r="B310" s="88" t="s">
        <v>255</v>
      </c>
      <c r="C310" s="88" t="s">
        <v>8</v>
      </c>
      <c r="D310" s="88" t="s">
        <v>68</v>
      </c>
      <c r="E310" s="88" t="s">
        <v>235</v>
      </c>
      <c r="F310" s="164" t="s">
        <v>213</v>
      </c>
      <c r="G310" s="59" t="s">
        <v>68</v>
      </c>
      <c r="H310" s="59" t="s">
        <v>135</v>
      </c>
      <c r="I310" s="59"/>
      <c r="J310" s="61">
        <f>J311</f>
        <v>509.5</v>
      </c>
      <c r="K310" s="61">
        <f t="shared" si="88"/>
        <v>324.60000000000002</v>
      </c>
      <c r="L310" s="61">
        <f t="shared" si="88"/>
        <v>467.3</v>
      </c>
    </row>
    <row r="311" spans="1:12" ht="45">
      <c r="A311" s="137" t="s">
        <v>316</v>
      </c>
      <c r="B311" s="88" t="s">
        <v>255</v>
      </c>
      <c r="C311" s="88" t="s">
        <v>8</v>
      </c>
      <c r="D311" s="88" t="s">
        <v>68</v>
      </c>
      <c r="E311" s="88" t="s">
        <v>235</v>
      </c>
      <c r="F311" s="164" t="s">
        <v>213</v>
      </c>
      <c r="G311" s="59" t="s">
        <v>68</v>
      </c>
      <c r="H311" s="59" t="s">
        <v>135</v>
      </c>
      <c r="I311" s="59" t="s">
        <v>133</v>
      </c>
      <c r="J311" s="311">
        <f>'Приложение 3'!J216</f>
        <v>509.5</v>
      </c>
      <c r="K311" s="311">
        <f>'Приложение 3'!K216</f>
        <v>324.60000000000002</v>
      </c>
      <c r="L311" s="311">
        <f>'Приложение 3'!L216</f>
        <v>467.3</v>
      </c>
    </row>
    <row r="312" spans="1:12" ht="33.75">
      <c r="A312" s="137" t="s">
        <v>146</v>
      </c>
      <c r="B312" s="89" t="s">
        <v>255</v>
      </c>
      <c r="C312" s="89" t="s">
        <v>9</v>
      </c>
      <c r="D312" s="89"/>
      <c r="E312" s="89"/>
      <c r="F312" s="165"/>
      <c r="G312" s="59"/>
      <c r="H312" s="59"/>
      <c r="I312" s="59"/>
      <c r="J312" s="280">
        <f t="shared" ref="J312:J318" si="89">J313</f>
        <v>42.4</v>
      </c>
      <c r="K312" s="280">
        <f t="shared" ref="K312:L318" si="90">K313</f>
        <v>41.1</v>
      </c>
      <c r="L312" s="280">
        <f t="shared" si="90"/>
        <v>39.299999999999997</v>
      </c>
    </row>
    <row r="313" spans="1:12" ht="45">
      <c r="A313" s="137" t="s">
        <v>147</v>
      </c>
      <c r="B313" s="89" t="s">
        <v>255</v>
      </c>
      <c r="C313" s="89" t="s">
        <v>9</v>
      </c>
      <c r="D313" s="89" t="s">
        <v>70</v>
      </c>
      <c r="E313" s="89"/>
      <c r="F313" s="165"/>
      <c r="G313" s="59"/>
      <c r="H313" s="59"/>
      <c r="I313" s="59"/>
      <c r="J313" s="280">
        <f t="shared" si="89"/>
        <v>42.4</v>
      </c>
      <c r="K313" s="280">
        <f t="shared" si="90"/>
        <v>41.1</v>
      </c>
      <c r="L313" s="280">
        <f t="shared" si="90"/>
        <v>39.299999999999997</v>
      </c>
    </row>
    <row r="314" spans="1:12" ht="22.5">
      <c r="A314" s="137" t="s">
        <v>148</v>
      </c>
      <c r="B314" s="89" t="s">
        <v>255</v>
      </c>
      <c r="C314" s="89" t="s">
        <v>9</v>
      </c>
      <c r="D314" s="89" t="s">
        <v>70</v>
      </c>
      <c r="E314" s="89" t="s">
        <v>256</v>
      </c>
      <c r="F314" s="165"/>
      <c r="G314" s="59"/>
      <c r="H314" s="59"/>
      <c r="I314" s="59"/>
      <c r="J314" s="61">
        <f t="shared" si="89"/>
        <v>42.4</v>
      </c>
      <c r="K314" s="61">
        <f t="shared" si="90"/>
        <v>41.1</v>
      </c>
      <c r="L314" s="61">
        <f t="shared" si="90"/>
        <v>39.299999999999997</v>
      </c>
    </row>
    <row r="315" spans="1:12" ht="22.5">
      <c r="A315" s="137" t="s">
        <v>144</v>
      </c>
      <c r="B315" s="89" t="s">
        <v>255</v>
      </c>
      <c r="C315" s="89" t="s">
        <v>9</v>
      </c>
      <c r="D315" s="89" t="s">
        <v>70</v>
      </c>
      <c r="E315" s="89" t="s">
        <v>256</v>
      </c>
      <c r="F315" s="165" t="s">
        <v>227</v>
      </c>
      <c r="G315" s="59"/>
      <c r="H315" s="59"/>
      <c r="I315" s="59"/>
      <c r="J315" s="61">
        <f t="shared" si="89"/>
        <v>42.4</v>
      </c>
      <c r="K315" s="61">
        <f t="shared" si="90"/>
        <v>41.1</v>
      </c>
      <c r="L315" s="61">
        <f t="shared" si="90"/>
        <v>39.299999999999997</v>
      </c>
    </row>
    <row r="316" spans="1:12">
      <c r="A316" s="137" t="s">
        <v>149</v>
      </c>
      <c r="B316" s="89" t="s">
        <v>255</v>
      </c>
      <c r="C316" s="89" t="s">
        <v>9</v>
      </c>
      <c r="D316" s="89" t="s">
        <v>70</v>
      </c>
      <c r="E316" s="89" t="s">
        <v>256</v>
      </c>
      <c r="F316" s="165" t="s">
        <v>228</v>
      </c>
      <c r="G316" s="59"/>
      <c r="H316" s="59"/>
      <c r="I316" s="59"/>
      <c r="J316" s="61">
        <f t="shared" si="89"/>
        <v>42.4</v>
      </c>
      <c r="K316" s="61">
        <f t="shared" si="90"/>
        <v>41.1</v>
      </c>
      <c r="L316" s="61">
        <f t="shared" si="90"/>
        <v>39.299999999999997</v>
      </c>
    </row>
    <row r="317" spans="1:12" ht="22.5">
      <c r="A317" s="137" t="s">
        <v>144</v>
      </c>
      <c r="B317" s="89" t="s">
        <v>255</v>
      </c>
      <c r="C317" s="89" t="s">
        <v>9</v>
      </c>
      <c r="D317" s="89" t="s">
        <v>70</v>
      </c>
      <c r="E317" s="89" t="s">
        <v>256</v>
      </c>
      <c r="F317" s="165" t="s">
        <v>228</v>
      </c>
      <c r="G317" s="59" t="s">
        <v>96</v>
      </c>
      <c r="H317" s="59"/>
      <c r="I317" s="59"/>
      <c r="J317" s="61">
        <f t="shared" si="89"/>
        <v>42.4</v>
      </c>
      <c r="K317" s="61">
        <f t="shared" si="90"/>
        <v>41.1</v>
      </c>
      <c r="L317" s="61">
        <f t="shared" si="90"/>
        <v>39.299999999999997</v>
      </c>
    </row>
    <row r="318" spans="1:12" ht="22.5">
      <c r="A318" s="137" t="s">
        <v>289</v>
      </c>
      <c r="B318" s="89" t="s">
        <v>255</v>
      </c>
      <c r="C318" s="89" t="s">
        <v>9</v>
      </c>
      <c r="D318" s="89" t="s">
        <v>70</v>
      </c>
      <c r="E318" s="89" t="s">
        <v>256</v>
      </c>
      <c r="F318" s="165" t="s">
        <v>228</v>
      </c>
      <c r="G318" s="59" t="s">
        <v>96</v>
      </c>
      <c r="H318" s="59" t="s">
        <v>68</v>
      </c>
      <c r="I318" s="59"/>
      <c r="J318" s="61">
        <f t="shared" si="89"/>
        <v>42.4</v>
      </c>
      <c r="K318" s="61">
        <f t="shared" si="90"/>
        <v>41.1</v>
      </c>
      <c r="L318" s="61">
        <f t="shared" si="90"/>
        <v>39.299999999999997</v>
      </c>
    </row>
    <row r="319" spans="1:12" ht="45">
      <c r="A319" s="137" t="s">
        <v>316</v>
      </c>
      <c r="B319" s="89" t="s">
        <v>255</v>
      </c>
      <c r="C319" s="89" t="s">
        <v>9</v>
      </c>
      <c r="D319" s="89" t="s">
        <v>70</v>
      </c>
      <c r="E319" s="89" t="s">
        <v>256</v>
      </c>
      <c r="F319" s="165" t="s">
        <v>228</v>
      </c>
      <c r="G319" s="59" t="s">
        <v>96</v>
      </c>
      <c r="H319" s="59" t="s">
        <v>68</v>
      </c>
      <c r="I319" s="59" t="s">
        <v>133</v>
      </c>
      <c r="J319" s="311">
        <f>'Приложение 3'!J231</f>
        <v>42.4</v>
      </c>
      <c r="K319" s="311">
        <f>'Приложение 3'!K231</f>
        <v>41.1</v>
      </c>
      <c r="L319" s="311">
        <f>'Приложение 3'!L231</f>
        <v>39.299999999999997</v>
      </c>
    </row>
    <row r="320" spans="1:12" ht="33.75">
      <c r="A320" s="137" t="s">
        <v>152</v>
      </c>
      <c r="B320" s="89" t="s">
        <v>255</v>
      </c>
      <c r="C320" s="89" t="s">
        <v>10</v>
      </c>
      <c r="D320" s="89"/>
      <c r="E320" s="89"/>
      <c r="F320" s="165"/>
      <c r="G320" s="59"/>
      <c r="H320" s="59"/>
      <c r="I320" s="59"/>
      <c r="J320" s="280">
        <f>J321+J328</f>
        <v>618.4</v>
      </c>
      <c r="K320" s="280">
        <f>K321+K328</f>
        <v>29.4</v>
      </c>
      <c r="L320" s="280">
        <f>L321+L328</f>
        <v>31.6</v>
      </c>
    </row>
    <row r="321" spans="1:12" ht="45">
      <c r="A321" s="137" t="s">
        <v>153</v>
      </c>
      <c r="B321" s="90" t="s">
        <v>255</v>
      </c>
      <c r="C321" s="90" t="s">
        <v>10</v>
      </c>
      <c r="D321" s="90" t="s">
        <v>68</v>
      </c>
      <c r="E321" s="90"/>
      <c r="F321" s="166"/>
      <c r="G321" s="59"/>
      <c r="H321" s="59"/>
      <c r="I321" s="59"/>
      <c r="J321" s="280">
        <f t="shared" ref="J321:J326" si="91">J322</f>
        <v>20.6</v>
      </c>
      <c r="K321" s="280">
        <f t="shared" ref="K321:L326" si="92">K322</f>
        <v>29.4</v>
      </c>
      <c r="L321" s="280">
        <f t="shared" si="92"/>
        <v>31.6</v>
      </c>
    </row>
    <row r="322" spans="1:12" ht="22.5">
      <c r="A322" s="137" t="s">
        <v>154</v>
      </c>
      <c r="B322" s="90" t="s">
        <v>255</v>
      </c>
      <c r="C322" s="90" t="s">
        <v>10</v>
      </c>
      <c r="D322" s="90" t="s">
        <v>68</v>
      </c>
      <c r="E322" s="90" t="s">
        <v>257</v>
      </c>
      <c r="F322" s="166"/>
      <c r="G322" s="59"/>
      <c r="H322" s="59"/>
      <c r="I322" s="59"/>
      <c r="J322" s="61">
        <f t="shared" si="91"/>
        <v>20.6</v>
      </c>
      <c r="K322" s="61">
        <f t="shared" si="92"/>
        <v>29.4</v>
      </c>
      <c r="L322" s="61">
        <f t="shared" si="92"/>
        <v>31.6</v>
      </c>
    </row>
    <row r="323" spans="1:12">
      <c r="A323" s="137" t="s">
        <v>141</v>
      </c>
      <c r="B323" s="90" t="s">
        <v>255</v>
      </c>
      <c r="C323" s="90" t="s">
        <v>10</v>
      </c>
      <c r="D323" s="90" t="s">
        <v>68</v>
      </c>
      <c r="E323" s="90" t="s">
        <v>257</v>
      </c>
      <c r="F323" s="166" t="s">
        <v>225</v>
      </c>
      <c r="G323" s="59"/>
      <c r="H323" s="59"/>
      <c r="I323" s="59"/>
      <c r="J323" s="61">
        <f t="shared" si="91"/>
        <v>20.6</v>
      </c>
      <c r="K323" s="61">
        <f t="shared" si="92"/>
        <v>29.4</v>
      </c>
      <c r="L323" s="61">
        <f t="shared" si="92"/>
        <v>31.6</v>
      </c>
    </row>
    <row r="324" spans="1:12">
      <c r="A324" s="137" t="s">
        <v>155</v>
      </c>
      <c r="B324" s="90" t="s">
        <v>255</v>
      </c>
      <c r="C324" s="90" t="s">
        <v>10</v>
      </c>
      <c r="D324" s="90" t="s">
        <v>68</v>
      </c>
      <c r="E324" s="90" t="s">
        <v>257</v>
      </c>
      <c r="F324" s="166" t="s">
        <v>229</v>
      </c>
      <c r="G324" s="59"/>
      <c r="H324" s="59"/>
      <c r="I324" s="59"/>
      <c r="J324" s="61">
        <f t="shared" si="91"/>
        <v>20.6</v>
      </c>
      <c r="K324" s="61">
        <f t="shared" si="92"/>
        <v>29.4</v>
      </c>
      <c r="L324" s="61">
        <f t="shared" si="92"/>
        <v>31.6</v>
      </c>
    </row>
    <row r="325" spans="1:12" ht="33.75">
      <c r="A325" s="137" t="s">
        <v>287</v>
      </c>
      <c r="B325" s="90" t="s">
        <v>255</v>
      </c>
      <c r="C325" s="90" t="s">
        <v>10</v>
      </c>
      <c r="D325" s="90" t="s">
        <v>68</v>
      </c>
      <c r="E325" s="90" t="s">
        <v>257</v>
      </c>
      <c r="F325" s="166" t="s">
        <v>229</v>
      </c>
      <c r="G325" s="59" t="s">
        <v>151</v>
      </c>
      <c r="H325" s="59"/>
      <c r="I325" s="59"/>
      <c r="J325" s="61">
        <f t="shared" si="91"/>
        <v>20.6</v>
      </c>
      <c r="K325" s="61">
        <f t="shared" si="92"/>
        <v>29.4</v>
      </c>
      <c r="L325" s="61">
        <f t="shared" si="92"/>
        <v>31.6</v>
      </c>
    </row>
    <row r="326" spans="1:12" ht="45">
      <c r="A326" s="137" t="s">
        <v>288</v>
      </c>
      <c r="B326" s="90" t="s">
        <v>255</v>
      </c>
      <c r="C326" s="90" t="s">
        <v>10</v>
      </c>
      <c r="D326" s="90" t="s">
        <v>68</v>
      </c>
      <c r="E326" s="90" t="s">
        <v>257</v>
      </c>
      <c r="F326" s="166" t="s">
        <v>229</v>
      </c>
      <c r="G326" s="59" t="s">
        <v>151</v>
      </c>
      <c r="H326" s="59" t="s">
        <v>68</v>
      </c>
      <c r="I326" s="59"/>
      <c r="J326" s="61">
        <f t="shared" si="91"/>
        <v>20.6</v>
      </c>
      <c r="K326" s="61">
        <f t="shared" si="92"/>
        <v>29.4</v>
      </c>
      <c r="L326" s="61">
        <f t="shared" si="92"/>
        <v>31.6</v>
      </c>
    </row>
    <row r="327" spans="1:12" ht="45">
      <c r="A327" s="137" t="s">
        <v>316</v>
      </c>
      <c r="B327" s="90" t="s">
        <v>255</v>
      </c>
      <c r="C327" s="90" t="s">
        <v>10</v>
      </c>
      <c r="D327" s="90" t="s">
        <v>68</v>
      </c>
      <c r="E327" s="90" t="s">
        <v>257</v>
      </c>
      <c r="F327" s="166" t="s">
        <v>229</v>
      </c>
      <c r="G327" s="59" t="s">
        <v>151</v>
      </c>
      <c r="H327" s="59" t="s">
        <v>68</v>
      </c>
      <c r="I327" s="59" t="s">
        <v>133</v>
      </c>
      <c r="J327" s="311">
        <f>'Приложение 3'!J239</f>
        <v>20.6</v>
      </c>
      <c r="K327" s="311">
        <f>'Приложение 3'!K239</f>
        <v>29.4</v>
      </c>
      <c r="L327" s="311">
        <f>'Приложение 3'!L239</f>
        <v>31.6</v>
      </c>
    </row>
    <row r="328" spans="1:12" ht="67.5">
      <c r="A328" s="137" t="s">
        <v>534</v>
      </c>
      <c r="B328" s="90" t="s">
        <v>255</v>
      </c>
      <c r="C328" s="90" t="s">
        <v>10</v>
      </c>
      <c r="D328" s="90" t="s">
        <v>70</v>
      </c>
      <c r="E328" s="90"/>
      <c r="F328" s="166"/>
      <c r="G328" s="59"/>
      <c r="H328" s="59"/>
      <c r="I328" s="59"/>
      <c r="J328" s="311">
        <f t="shared" ref="J328:J333" si="93">J329</f>
        <v>597.79999999999995</v>
      </c>
      <c r="K328" s="311">
        <f t="shared" ref="K328:L333" si="94">K329</f>
        <v>0</v>
      </c>
      <c r="L328" s="311">
        <f t="shared" si="94"/>
        <v>0</v>
      </c>
    </row>
    <row r="329" spans="1:12" ht="56.25">
      <c r="A329" s="137" t="s">
        <v>529</v>
      </c>
      <c r="B329" s="90" t="s">
        <v>255</v>
      </c>
      <c r="C329" s="90" t="s">
        <v>10</v>
      </c>
      <c r="D329" s="90" t="s">
        <v>70</v>
      </c>
      <c r="E329" s="90" t="s">
        <v>530</v>
      </c>
      <c r="F329" s="166"/>
      <c r="G329" s="59"/>
      <c r="H329" s="59"/>
      <c r="I329" s="59"/>
      <c r="J329" s="311">
        <f t="shared" si="93"/>
        <v>597.79999999999995</v>
      </c>
      <c r="K329" s="311">
        <f t="shared" si="94"/>
        <v>0</v>
      </c>
      <c r="L329" s="311">
        <f t="shared" si="94"/>
        <v>0</v>
      </c>
    </row>
    <row r="330" spans="1:12">
      <c r="A330" s="137" t="s">
        <v>141</v>
      </c>
      <c r="B330" s="90" t="s">
        <v>255</v>
      </c>
      <c r="C330" s="90" t="s">
        <v>10</v>
      </c>
      <c r="D330" s="90" t="s">
        <v>70</v>
      </c>
      <c r="E330" s="90" t="s">
        <v>530</v>
      </c>
      <c r="F330" s="166" t="s">
        <v>225</v>
      </c>
      <c r="G330" s="59"/>
      <c r="H330" s="59"/>
      <c r="I330" s="59"/>
      <c r="J330" s="311">
        <f t="shared" si="93"/>
        <v>597.79999999999995</v>
      </c>
      <c r="K330" s="311">
        <f t="shared" si="94"/>
        <v>0</v>
      </c>
      <c r="L330" s="311">
        <f t="shared" si="94"/>
        <v>0</v>
      </c>
    </row>
    <row r="331" spans="1:12">
      <c r="A331" s="137" t="s">
        <v>531</v>
      </c>
      <c r="B331" s="90" t="s">
        <v>255</v>
      </c>
      <c r="C331" s="90" t="s">
        <v>10</v>
      </c>
      <c r="D331" s="90" t="s">
        <v>70</v>
      </c>
      <c r="E331" s="90" t="s">
        <v>530</v>
      </c>
      <c r="F331" s="166" t="s">
        <v>532</v>
      </c>
      <c r="G331" s="59"/>
      <c r="H331" s="59"/>
      <c r="I331" s="59"/>
      <c r="J331" s="311">
        <f t="shared" si="93"/>
        <v>597.79999999999995</v>
      </c>
      <c r="K331" s="311">
        <f t="shared" si="94"/>
        <v>0</v>
      </c>
      <c r="L331" s="311">
        <f t="shared" si="94"/>
        <v>0</v>
      </c>
    </row>
    <row r="332" spans="1:12" ht="33.75">
      <c r="A332" s="137" t="s">
        <v>287</v>
      </c>
      <c r="B332" s="90" t="s">
        <v>255</v>
      </c>
      <c r="C332" s="90" t="s">
        <v>10</v>
      </c>
      <c r="D332" s="90" t="s">
        <v>70</v>
      </c>
      <c r="E332" s="90" t="s">
        <v>530</v>
      </c>
      <c r="F332" s="166" t="s">
        <v>532</v>
      </c>
      <c r="G332" s="59" t="s">
        <v>151</v>
      </c>
      <c r="H332" s="59"/>
      <c r="I332" s="59"/>
      <c r="J332" s="311">
        <f t="shared" si="93"/>
        <v>597.79999999999995</v>
      </c>
      <c r="K332" s="311">
        <f t="shared" si="94"/>
        <v>0</v>
      </c>
      <c r="L332" s="311">
        <f t="shared" si="94"/>
        <v>0</v>
      </c>
    </row>
    <row r="333" spans="1:12" ht="22.5">
      <c r="A333" s="137" t="s">
        <v>528</v>
      </c>
      <c r="B333" s="90" t="s">
        <v>255</v>
      </c>
      <c r="C333" s="90" t="s">
        <v>10</v>
      </c>
      <c r="D333" s="90" t="s">
        <v>70</v>
      </c>
      <c r="E333" s="90" t="s">
        <v>530</v>
      </c>
      <c r="F333" s="166" t="s">
        <v>532</v>
      </c>
      <c r="G333" s="59" t="s">
        <v>151</v>
      </c>
      <c r="H333" s="59" t="s">
        <v>98</v>
      </c>
      <c r="I333" s="59"/>
      <c r="J333" s="311">
        <f t="shared" si="93"/>
        <v>597.79999999999995</v>
      </c>
      <c r="K333" s="311">
        <f t="shared" si="94"/>
        <v>0</v>
      </c>
      <c r="L333" s="311">
        <f t="shared" si="94"/>
        <v>0</v>
      </c>
    </row>
    <row r="334" spans="1:12" ht="45">
      <c r="A334" s="137" t="s">
        <v>316</v>
      </c>
      <c r="B334" s="90" t="s">
        <v>255</v>
      </c>
      <c r="C334" s="90" t="s">
        <v>10</v>
      </c>
      <c r="D334" s="90" t="s">
        <v>70</v>
      </c>
      <c r="E334" s="90" t="s">
        <v>530</v>
      </c>
      <c r="F334" s="166" t="s">
        <v>532</v>
      </c>
      <c r="G334" s="59" t="s">
        <v>151</v>
      </c>
      <c r="H334" s="59" t="s">
        <v>98</v>
      </c>
      <c r="I334" s="59" t="s">
        <v>133</v>
      </c>
      <c r="J334" s="311">
        <f>'Приложение 3'!J246</f>
        <v>597.79999999999995</v>
      </c>
      <c r="K334" s="311">
        <f>'Приложение 3'!K246</f>
        <v>0</v>
      </c>
      <c r="L334" s="311">
        <f>'Приложение 3'!L246</f>
        <v>0</v>
      </c>
    </row>
    <row r="335" spans="1:12" ht="45">
      <c r="A335" s="137" t="s">
        <v>295</v>
      </c>
      <c r="B335" s="392" t="s">
        <v>513</v>
      </c>
      <c r="C335" s="392" t="s">
        <v>243</v>
      </c>
      <c r="D335" s="392"/>
      <c r="E335" s="392"/>
      <c r="F335" s="82"/>
      <c r="G335" s="393"/>
      <c r="H335" s="393"/>
      <c r="I335" s="393"/>
      <c r="J335" s="311">
        <f>J336+J343+J350+J368+J375+J382</f>
        <v>2678.9</v>
      </c>
      <c r="K335" s="311">
        <f t="shared" ref="K335:L335" si="95">K336+K343+K350+K368+K375+K382</f>
        <v>2738.9</v>
      </c>
      <c r="L335" s="311">
        <f t="shared" si="95"/>
        <v>2730.6</v>
      </c>
    </row>
    <row r="336" spans="1:12" ht="25.5">
      <c r="A336" s="177" t="s">
        <v>446</v>
      </c>
      <c r="B336" s="392" t="s">
        <v>513</v>
      </c>
      <c r="C336" s="392" t="s">
        <v>243</v>
      </c>
      <c r="D336" s="392" t="s">
        <v>68</v>
      </c>
      <c r="E336" s="392"/>
      <c r="F336" s="82"/>
      <c r="G336" s="393"/>
      <c r="H336" s="393"/>
      <c r="I336" s="393"/>
      <c r="J336" s="311">
        <f t="shared" ref="J336:L341" si="96">J337</f>
        <v>0</v>
      </c>
      <c r="K336" s="311">
        <f t="shared" si="96"/>
        <v>36</v>
      </c>
      <c r="L336" s="311">
        <f t="shared" si="96"/>
        <v>0</v>
      </c>
    </row>
    <row r="337" spans="1:12" ht="89.25">
      <c r="A337" s="177" t="s">
        <v>447</v>
      </c>
      <c r="B337" s="392" t="s">
        <v>513</v>
      </c>
      <c r="C337" s="392" t="s">
        <v>243</v>
      </c>
      <c r="D337" s="392" t="s">
        <v>68</v>
      </c>
      <c r="E337" s="372" t="s">
        <v>448</v>
      </c>
      <c r="F337" s="82"/>
      <c r="G337" s="393"/>
      <c r="H337" s="393"/>
      <c r="I337" s="393"/>
      <c r="J337" s="311">
        <f t="shared" si="96"/>
        <v>0</v>
      </c>
      <c r="K337" s="311">
        <f t="shared" si="96"/>
        <v>36</v>
      </c>
      <c r="L337" s="311">
        <f t="shared" si="96"/>
        <v>0</v>
      </c>
    </row>
    <row r="338" spans="1:12" ht="38.25">
      <c r="A338" s="172" t="s">
        <v>79</v>
      </c>
      <c r="B338" s="392" t="s">
        <v>513</v>
      </c>
      <c r="C338" s="392" t="s">
        <v>243</v>
      </c>
      <c r="D338" s="392" t="s">
        <v>68</v>
      </c>
      <c r="E338" s="392" t="s">
        <v>448</v>
      </c>
      <c r="F338" s="29" t="s">
        <v>212</v>
      </c>
      <c r="G338" s="393"/>
      <c r="H338" s="393"/>
      <c r="I338" s="393"/>
      <c r="J338" s="311">
        <f t="shared" si="96"/>
        <v>0</v>
      </c>
      <c r="K338" s="311">
        <f t="shared" si="96"/>
        <v>36</v>
      </c>
      <c r="L338" s="311">
        <f t="shared" si="96"/>
        <v>0</v>
      </c>
    </row>
    <row r="339" spans="1:12" ht="38.25">
      <c r="A339" s="172" t="s">
        <v>80</v>
      </c>
      <c r="B339" s="392" t="s">
        <v>513</v>
      </c>
      <c r="C339" s="392" t="s">
        <v>243</v>
      </c>
      <c r="D339" s="392" t="s">
        <v>68</v>
      </c>
      <c r="E339" s="392" t="s">
        <v>448</v>
      </c>
      <c r="F339" s="29" t="s">
        <v>213</v>
      </c>
      <c r="G339" s="393"/>
      <c r="H339" s="393"/>
      <c r="I339" s="393"/>
      <c r="J339" s="311">
        <f t="shared" si="96"/>
        <v>0</v>
      </c>
      <c r="K339" s="311">
        <f t="shared" si="96"/>
        <v>36</v>
      </c>
      <c r="L339" s="311">
        <f t="shared" si="96"/>
        <v>0</v>
      </c>
    </row>
    <row r="340" spans="1:12">
      <c r="A340" s="137" t="s">
        <v>67</v>
      </c>
      <c r="B340" s="392" t="s">
        <v>513</v>
      </c>
      <c r="C340" s="392" t="s">
        <v>243</v>
      </c>
      <c r="D340" s="392" t="s">
        <v>68</v>
      </c>
      <c r="E340" s="392" t="s">
        <v>448</v>
      </c>
      <c r="F340" s="82" t="s">
        <v>213</v>
      </c>
      <c r="G340" s="393" t="s">
        <v>68</v>
      </c>
      <c r="H340" s="393"/>
      <c r="I340" s="393"/>
      <c r="J340" s="311">
        <f t="shared" si="96"/>
        <v>0</v>
      </c>
      <c r="K340" s="311">
        <f t="shared" si="96"/>
        <v>36</v>
      </c>
      <c r="L340" s="311">
        <f t="shared" si="96"/>
        <v>0</v>
      </c>
    </row>
    <row r="341" spans="1:12">
      <c r="A341" s="177" t="s">
        <v>445</v>
      </c>
      <c r="B341" s="392" t="s">
        <v>513</v>
      </c>
      <c r="C341" s="392" t="s">
        <v>243</v>
      </c>
      <c r="D341" s="392" t="s">
        <v>68</v>
      </c>
      <c r="E341" s="392" t="s">
        <v>448</v>
      </c>
      <c r="F341" s="82" t="s">
        <v>213</v>
      </c>
      <c r="G341" s="393" t="s">
        <v>68</v>
      </c>
      <c r="H341" s="393" t="s">
        <v>90</v>
      </c>
      <c r="I341" s="393"/>
      <c r="J341" s="311">
        <f t="shared" si="96"/>
        <v>0</v>
      </c>
      <c r="K341" s="311">
        <f t="shared" si="96"/>
        <v>36</v>
      </c>
      <c r="L341" s="311">
        <f t="shared" si="96"/>
        <v>0</v>
      </c>
    </row>
    <row r="342" spans="1:12" ht="33.75">
      <c r="A342" s="137" t="s">
        <v>291</v>
      </c>
      <c r="B342" s="392" t="s">
        <v>513</v>
      </c>
      <c r="C342" s="392" t="s">
        <v>243</v>
      </c>
      <c r="D342" s="392" t="s">
        <v>68</v>
      </c>
      <c r="E342" s="392" t="s">
        <v>448</v>
      </c>
      <c r="F342" s="82" t="s">
        <v>213</v>
      </c>
      <c r="G342" s="393" t="s">
        <v>68</v>
      </c>
      <c r="H342" s="393" t="s">
        <v>90</v>
      </c>
      <c r="I342" s="393" t="s">
        <v>66</v>
      </c>
      <c r="J342" s="311">
        <f>'Приложение 3'!J64</f>
        <v>0</v>
      </c>
      <c r="K342" s="311">
        <f>'Приложение 3'!K64</f>
        <v>36</v>
      </c>
      <c r="L342" s="311">
        <f>'Приложение 3'!L64</f>
        <v>0</v>
      </c>
    </row>
    <row r="343" spans="1:12" ht="56.25">
      <c r="A343" s="137" t="s">
        <v>167</v>
      </c>
      <c r="B343" s="394" t="s">
        <v>513</v>
      </c>
      <c r="C343" s="394" t="s">
        <v>243</v>
      </c>
      <c r="D343" s="394" t="s">
        <v>70</v>
      </c>
      <c r="E343" s="394"/>
      <c r="F343" s="158"/>
      <c r="G343" s="393"/>
      <c r="H343" s="393"/>
      <c r="I343" s="393"/>
      <c r="J343" s="311">
        <f t="shared" ref="J343:J348" si="97">J344</f>
        <v>2001</v>
      </c>
      <c r="K343" s="311">
        <f t="shared" ref="K343:L348" si="98">K344</f>
        <v>2001</v>
      </c>
      <c r="L343" s="311">
        <f t="shared" si="98"/>
        <v>2001</v>
      </c>
    </row>
    <row r="344" spans="1:12" ht="33.75">
      <c r="A344" s="137" t="s">
        <v>78</v>
      </c>
      <c r="B344" s="394" t="s">
        <v>513</v>
      </c>
      <c r="C344" s="394" t="s">
        <v>243</v>
      </c>
      <c r="D344" s="394" t="s">
        <v>70</v>
      </c>
      <c r="E344" s="394" t="s">
        <v>233</v>
      </c>
      <c r="F344" s="158"/>
      <c r="G344" s="393"/>
      <c r="H344" s="393"/>
      <c r="I344" s="393"/>
      <c r="J344" s="311">
        <f t="shared" si="97"/>
        <v>2001</v>
      </c>
      <c r="K344" s="311">
        <f t="shared" si="98"/>
        <v>2001</v>
      </c>
      <c r="L344" s="311">
        <f t="shared" si="98"/>
        <v>2001</v>
      </c>
    </row>
    <row r="345" spans="1:12" ht="33.75">
      <c r="A345" s="137" t="s">
        <v>79</v>
      </c>
      <c r="B345" s="395" t="s">
        <v>513</v>
      </c>
      <c r="C345" s="395">
        <v>0</v>
      </c>
      <c r="D345" s="395" t="s">
        <v>70</v>
      </c>
      <c r="E345" s="395" t="s">
        <v>233</v>
      </c>
      <c r="F345" s="159" t="s">
        <v>212</v>
      </c>
      <c r="G345" s="393"/>
      <c r="H345" s="393"/>
      <c r="I345" s="393"/>
      <c r="J345" s="311">
        <f t="shared" si="97"/>
        <v>2001</v>
      </c>
      <c r="K345" s="311">
        <f t="shared" si="98"/>
        <v>2001</v>
      </c>
      <c r="L345" s="311">
        <f t="shared" si="98"/>
        <v>2001</v>
      </c>
    </row>
    <row r="346" spans="1:12" ht="33.75">
      <c r="A346" s="137" t="s">
        <v>80</v>
      </c>
      <c r="B346" s="395" t="s">
        <v>513</v>
      </c>
      <c r="C346" s="395">
        <v>0</v>
      </c>
      <c r="D346" s="395" t="s">
        <v>70</v>
      </c>
      <c r="E346" s="395" t="s">
        <v>233</v>
      </c>
      <c r="F346" s="159" t="s">
        <v>213</v>
      </c>
      <c r="G346" s="393"/>
      <c r="H346" s="393"/>
      <c r="I346" s="393"/>
      <c r="J346" s="311">
        <f t="shared" si="97"/>
        <v>2001</v>
      </c>
      <c r="K346" s="311">
        <f t="shared" si="98"/>
        <v>2001</v>
      </c>
      <c r="L346" s="311">
        <f t="shared" si="98"/>
        <v>2001</v>
      </c>
    </row>
    <row r="347" spans="1:12">
      <c r="A347" s="137" t="s">
        <v>67</v>
      </c>
      <c r="B347" s="395" t="s">
        <v>513</v>
      </c>
      <c r="C347" s="395">
        <v>0</v>
      </c>
      <c r="D347" s="395" t="s">
        <v>70</v>
      </c>
      <c r="E347" s="395" t="s">
        <v>233</v>
      </c>
      <c r="F347" s="159" t="s">
        <v>213</v>
      </c>
      <c r="G347" s="393" t="s">
        <v>68</v>
      </c>
      <c r="H347" s="393"/>
      <c r="I347" s="393"/>
      <c r="J347" s="311">
        <f t="shared" si="97"/>
        <v>2001</v>
      </c>
      <c r="K347" s="311">
        <f t="shared" si="98"/>
        <v>2001</v>
      </c>
      <c r="L347" s="311">
        <f t="shared" si="98"/>
        <v>2001</v>
      </c>
    </row>
    <row r="348" spans="1:12">
      <c r="A348" s="137" t="s">
        <v>95</v>
      </c>
      <c r="B348" s="395" t="s">
        <v>513</v>
      </c>
      <c r="C348" s="395">
        <v>0</v>
      </c>
      <c r="D348" s="395" t="s">
        <v>70</v>
      </c>
      <c r="E348" s="395" t="s">
        <v>233</v>
      </c>
      <c r="F348" s="159" t="s">
        <v>213</v>
      </c>
      <c r="G348" s="393" t="s">
        <v>68</v>
      </c>
      <c r="H348" s="393" t="s">
        <v>96</v>
      </c>
      <c r="I348" s="393"/>
      <c r="J348" s="311">
        <f t="shared" si="97"/>
        <v>2001</v>
      </c>
      <c r="K348" s="311">
        <f t="shared" si="98"/>
        <v>2001</v>
      </c>
      <c r="L348" s="311">
        <f t="shared" si="98"/>
        <v>2001</v>
      </c>
    </row>
    <row r="349" spans="1:12" ht="33.75">
      <c r="A349" s="137" t="s">
        <v>291</v>
      </c>
      <c r="B349" s="395" t="s">
        <v>513</v>
      </c>
      <c r="C349" s="395">
        <v>0</v>
      </c>
      <c r="D349" s="395" t="s">
        <v>70</v>
      </c>
      <c r="E349" s="395" t="s">
        <v>233</v>
      </c>
      <c r="F349" s="159" t="s">
        <v>213</v>
      </c>
      <c r="G349" s="393" t="s">
        <v>68</v>
      </c>
      <c r="H349" s="393" t="s">
        <v>96</v>
      </c>
      <c r="I349" s="393" t="s">
        <v>66</v>
      </c>
      <c r="J349" s="311">
        <f>'Приложение 3'!J76</f>
        <v>2001</v>
      </c>
      <c r="K349" s="311">
        <f>'Приложение 3'!K76</f>
        <v>2001</v>
      </c>
      <c r="L349" s="311">
        <f>'Приложение 3'!L76</f>
        <v>2001</v>
      </c>
    </row>
    <row r="350" spans="1:12" ht="78.75">
      <c r="A350" s="137" t="s">
        <v>77</v>
      </c>
      <c r="B350" s="395" t="s">
        <v>513</v>
      </c>
      <c r="C350" s="395">
        <v>0</v>
      </c>
      <c r="D350" s="395" t="s">
        <v>90</v>
      </c>
      <c r="E350" s="395"/>
      <c r="F350" s="159"/>
      <c r="G350" s="393"/>
      <c r="H350" s="393"/>
      <c r="I350" s="393"/>
      <c r="J350" s="311">
        <f>J351+J357</f>
        <v>406.4</v>
      </c>
      <c r="K350" s="311">
        <f t="shared" ref="K350:L350" si="99">K351+K357</f>
        <v>422.59999999999997</v>
      </c>
      <c r="L350" s="311">
        <f t="shared" si="99"/>
        <v>439.40000000000003</v>
      </c>
    </row>
    <row r="351" spans="1:12" ht="33.75">
      <c r="A351" s="137" t="s">
        <v>78</v>
      </c>
      <c r="B351" s="395" t="s">
        <v>513</v>
      </c>
      <c r="C351" s="395">
        <v>0</v>
      </c>
      <c r="D351" s="395" t="s">
        <v>90</v>
      </c>
      <c r="E351" s="395" t="s">
        <v>233</v>
      </c>
      <c r="F351" s="159"/>
      <c r="G351" s="393"/>
      <c r="H351" s="393"/>
      <c r="I351" s="393"/>
      <c r="J351" s="311">
        <f>J352</f>
        <v>2</v>
      </c>
      <c r="K351" s="311">
        <f t="shared" ref="K351:L355" si="100">K352</f>
        <v>2</v>
      </c>
      <c r="L351" s="311">
        <f t="shared" si="100"/>
        <v>2</v>
      </c>
    </row>
    <row r="352" spans="1:12" ht="33.75">
      <c r="A352" s="137" t="s">
        <v>79</v>
      </c>
      <c r="B352" s="395" t="s">
        <v>513</v>
      </c>
      <c r="C352" s="395">
        <v>0</v>
      </c>
      <c r="D352" s="395" t="s">
        <v>90</v>
      </c>
      <c r="E352" s="395" t="s">
        <v>233</v>
      </c>
      <c r="F352" s="159" t="s">
        <v>212</v>
      </c>
      <c r="G352" s="393"/>
      <c r="H352" s="393"/>
      <c r="I352" s="393"/>
      <c r="J352" s="311">
        <f>J353</f>
        <v>2</v>
      </c>
      <c r="K352" s="311">
        <f t="shared" si="100"/>
        <v>2</v>
      </c>
      <c r="L352" s="311">
        <f t="shared" si="100"/>
        <v>2</v>
      </c>
    </row>
    <row r="353" spans="1:12" ht="33.75">
      <c r="A353" s="137" t="s">
        <v>80</v>
      </c>
      <c r="B353" s="395" t="s">
        <v>513</v>
      </c>
      <c r="C353" s="395">
        <v>0</v>
      </c>
      <c r="D353" s="395" t="s">
        <v>90</v>
      </c>
      <c r="E353" s="395" t="s">
        <v>233</v>
      </c>
      <c r="F353" s="159" t="s">
        <v>213</v>
      </c>
      <c r="G353" s="393"/>
      <c r="H353" s="393"/>
      <c r="I353" s="393"/>
      <c r="J353" s="311">
        <f>J354</f>
        <v>2</v>
      </c>
      <c r="K353" s="311">
        <f t="shared" si="100"/>
        <v>2</v>
      </c>
      <c r="L353" s="311">
        <f t="shared" si="100"/>
        <v>2</v>
      </c>
    </row>
    <row r="354" spans="1:12">
      <c r="A354" s="137" t="s">
        <v>67</v>
      </c>
      <c r="B354" s="395" t="s">
        <v>513</v>
      </c>
      <c r="C354" s="395">
        <v>0</v>
      </c>
      <c r="D354" s="395" t="s">
        <v>90</v>
      </c>
      <c r="E354" s="395" t="s">
        <v>233</v>
      </c>
      <c r="F354" s="159" t="s">
        <v>213</v>
      </c>
      <c r="G354" s="393" t="s">
        <v>68</v>
      </c>
      <c r="H354" s="393"/>
      <c r="I354" s="393"/>
      <c r="J354" s="311">
        <f>J355</f>
        <v>2</v>
      </c>
      <c r="K354" s="311">
        <f t="shared" si="100"/>
        <v>2</v>
      </c>
      <c r="L354" s="311">
        <f t="shared" si="100"/>
        <v>2</v>
      </c>
    </row>
    <row r="355" spans="1:12">
      <c r="A355" s="137" t="s">
        <v>95</v>
      </c>
      <c r="B355" s="395" t="s">
        <v>513</v>
      </c>
      <c r="C355" s="395">
        <v>0</v>
      </c>
      <c r="D355" s="395" t="s">
        <v>90</v>
      </c>
      <c r="E355" s="395" t="s">
        <v>233</v>
      </c>
      <c r="F355" s="159" t="s">
        <v>213</v>
      </c>
      <c r="G355" s="393" t="s">
        <v>68</v>
      </c>
      <c r="H355" s="393" t="s">
        <v>96</v>
      </c>
      <c r="I355" s="393"/>
      <c r="J355" s="311">
        <f>J356</f>
        <v>2</v>
      </c>
      <c r="K355" s="311">
        <f t="shared" si="100"/>
        <v>2</v>
      </c>
      <c r="L355" s="311">
        <f t="shared" si="100"/>
        <v>2</v>
      </c>
    </row>
    <row r="356" spans="1:12" ht="33.75">
      <c r="A356" s="137" t="s">
        <v>291</v>
      </c>
      <c r="B356" s="395" t="s">
        <v>513</v>
      </c>
      <c r="C356" s="395">
        <v>0</v>
      </c>
      <c r="D356" s="395" t="s">
        <v>90</v>
      </c>
      <c r="E356" s="395" t="s">
        <v>233</v>
      </c>
      <c r="F356" s="159" t="s">
        <v>213</v>
      </c>
      <c r="G356" s="393" t="s">
        <v>68</v>
      </c>
      <c r="H356" s="393" t="s">
        <v>96</v>
      </c>
      <c r="I356" s="393" t="s">
        <v>66</v>
      </c>
      <c r="J356" s="311">
        <f>'Приложение 3'!J80</f>
        <v>2</v>
      </c>
      <c r="K356" s="311">
        <f>'Приложение 3'!K80</f>
        <v>2</v>
      </c>
      <c r="L356" s="311">
        <f>'Приложение 3'!L80</f>
        <v>2</v>
      </c>
    </row>
    <row r="357" spans="1:12" ht="165.75">
      <c r="A357" s="172" t="s">
        <v>52</v>
      </c>
      <c r="B357" s="372" t="s">
        <v>513</v>
      </c>
      <c r="C357" s="372" t="s">
        <v>243</v>
      </c>
      <c r="D357" s="372" t="s">
        <v>90</v>
      </c>
      <c r="E357" s="372" t="s">
        <v>237</v>
      </c>
      <c r="F357" s="159"/>
      <c r="G357" s="393"/>
      <c r="H357" s="393"/>
      <c r="I357" s="393"/>
      <c r="J357" s="311">
        <f>J363+J358</f>
        <v>404.4</v>
      </c>
      <c r="K357" s="311">
        <f t="shared" ref="K357:L357" si="101">K363+K358</f>
        <v>420.59999999999997</v>
      </c>
      <c r="L357" s="311">
        <f t="shared" si="101"/>
        <v>437.40000000000003</v>
      </c>
    </row>
    <row r="358" spans="1:12" ht="89.25">
      <c r="A358" s="172" t="s">
        <v>73</v>
      </c>
      <c r="B358" s="372" t="s">
        <v>513</v>
      </c>
      <c r="C358" s="372" t="s">
        <v>243</v>
      </c>
      <c r="D358" s="372" t="s">
        <v>90</v>
      </c>
      <c r="E358" s="372" t="s">
        <v>237</v>
      </c>
      <c r="F358" s="159" t="s">
        <v>210</v>
      </c>
      <c r="G358" s="393"/>
      <c r="H358" s="393"/>
      <c r="I358" s="393"/>
      <c r="J358" s="311">
        <f>J359</f>
        <v>400.2</v>
      </c>
      <c r="K358" s="311">
        <f t="shared" ref="K358:L361" si="102">K359</f>
        <v>416.2</v>
      </c>
      <c r="L358" s="311">
        <f t="shared" si="102"/>
        <v>432.8</v>
      </c>
    </row>
    <row r="359" spans="1:12" ht="38.25">
      <c r="A359" s="172" t="s">
        <v>74</v>
      </c>
      <c r="B359" s="372" t="s">
        <v>513</v>
      </c>
      <c r="C359" s="372" t="s">
        <v>243</v>
      </c>
      <c r="D359" s="372" t="s">
        <v>90</v>
      </c>
      <c r="E359" s="372" t="s">
        <v>237</v>
      </c>
      <c r="F359" s="159" t="s">
        <v>211</v>
      </c>
      <c r="G359" s="393"/>
      <c r="H359" s="393"/>
      <c r="I359" s="393"/>
      <c r="J359" s="311">
        <f>J360</f>
        <v>400.2</v>
      </c>
      <c r="K359" s="311">
        <f t="shared" si="102"/>
        <v>416.2</v>
      </c>
      <c r="L359" s="311">
        <f t="shared" si="102"/>
        <v>432.8</v>
      </c>
    </row>
    <row r="360" spans="1:12">
      <c r="A360" s="137" t="s">
        <v>67</v>
      </c>
      <c r="B360" s="372" t="s">
        <v>513</v>
      </c>
      <c r="C360" s="372" t="s">
        <v>243</v>
      </c>
      <c r="D360" s="372" t="s">
        <v>90</v>
      </c>
      <c r="E360" s="372" t="s">
        <v>237</v>
      </c>
      <c r="F360" s="159" t="s">
        <v>211</v>
      </c>
      <c r="G360" s="393" t="s">
        <v>68</v>
      </c>
      <c r="H360" s="393"/>
      <c r="I360" s="393"/>
      <c r="J360" s="311">
        <f>J361</f>
        <v>400.2</v>
      </c>
      <c r="K360" s="311">
        <f t="shared" si="102"/>
        <v>416.2</v>
      </c>
      <c r="L360" s="311">
        <f t="shared" si="102"/>
        <v>432.8</v>
      </c>
    </row>
    <row r="361" spans="1:12" ht="56.25">
      <c r="A361" s="137" t="s">
        <v>482</v>
      </c>
      <c r="B361" s="372" t="s">
        <v>513</v>
      </c>
      <c r="C361" s="372" t="s">
        <v>243</v>
      </c>
      <c r="D361" s="372" t="s">
        <v>90</v>
      </c>
      <c r="E361" s="372" t="s">
        <v>237</v>
      </c>
      <c r="F361" s="159" t="s">
        <v>211</v>
      </c>
      <c r="G361" s="393" t="s">
        <v>68</v>
      </c>
      <c r="H361" s="393" t="s">
        <v>75</v>
      </c>
      <c r="I361" s="393"/>
      <c r="J361" s="311">
        <f>J362</f>
        <v>400.2</v>
      </c>
      <c r="K361" s="311">
        <f t="shared" si="102"/>
        <v>416.2</v>
      </c>
      <c r="L361" s="311">
        <f t="shared" si="102"/>
        <v>432.8</v>
      </c>
    </row>
    <row r="362" spans="1:12" ht="33.75">
      <c r="A362" s="137" t="s">
        <v>291</v>
      </c>
      <c r="B362" s="395" t="s">
        <v>513</v>
      </c>
      <c r="C362" s="395">
        <v>0</v>
      </c>
      <c r="D362" s="395" t="s">
        <v>90</v>
      </c>
      <c r="E362" s="372" t="s">
        <v>237</v>
      </c>
      <c r="F362" s="159" t="s">
        <v>211</v>
      </c>
      <c r="G362" s="393" t="s">
        <v>68</v>
      </c>
      <c r="H362" s="393" t="s">
        <v>75</v>
      </c>
      <c r="I362" s="393" t="s">
        <v>66</v>
      </c>
      <c r="J362" s="311">
        <f>'Приложение 3'!J21</f>
        <v>400.2</v>
      </c>
      <c r="K362" s="311">
        <f>'Приложение 3'!K21</f>
        <v>416.2</v>
      </c>
      <c r="L362" s="311">
        <f>'Приложение 3'!L21</f>
        <v>432.8</v>
      </c>
    </row>
    <row r="363" spans="1:12" ht="33.75">
      <c r="A363" s="137" t="s">
        <v>79</v>
      </c>
      <c r="B363" s="395" t="s">
        <v>513</v>
      </c>
      <c r="C363" s="395">
        <v>0</v>
      </c>
      <c r="D363" s="395" t="s">
        <v>90</v>
      </c>
      <c r="E363" s="372" t="s">
        <v>237</v>
      </c>
      <c r="F363" s="159" t="s">
        <v>212</v>
      </c>
      <c r="G363" s="393"/>
      <c r="H363" s="393"/>
      <c r="I363" s="393"/>
      <c r="J363" s="311">
        <f>J364</f>
        <v>4.2</v>
      </c>
      <c r="K363" s="311">
        <f t="shared" ref="K363:L366" si="103">K364</f>
        <v>4.4000000000000004</v>
      </c>
      <c r="L363" s="311">
        <f t="shared" si="103"/>
        <v>4.5999999999999996</v>
      </c>
    </row>
    <row r="364" spans="1:12" ht="33.75">
      <c r="A364" s="137" t="s">
        <v>80</v>
      </c>
      <c r="B364" s="395" t="s">
        <v>513</v>
      </c>
      <c r="C364" s="395">
        <v>0</v>
      </c>
      <c r="D364" s="395" t="s">
        <v>90</v>
      </c>
      <c r="E364" s="372" t="s">
        <v>237</v>
      </c>
      <c r="F364" s="159" t="s">
        <v>213</v>
      </c>
      <c r="G364" s="393"/>
      <c r="H364" s="393"/>
      <c r="I364" s="393"/>
      <c r="J364" s="311">
        <f>J365</f>
        <v>4.2</v>
      </c>
      <c r="K364" s="311">
        <f t="shared" si="103"/>
        <v>4.4000000000000004</v>
      </c>
      <c r="L364" s="311">
        <f t="shared" si="103"/>
        <v>4.5999999999999996</v>
      </c>
    </row>
    <row r="365" spans="1:12">
      <c r="A365" s="137" t="s">
        <v>67</v>
      </c>
      <c r="B365" s="395" t="s">
        <v>513</v>
      </c>
      <c r="C365" s="395">
        <v>0</v>
      </c>
      <c r="D365" s="395" t="s">
        <v>90</v>
      </c>
      <c r="E365" s="372" t="s">
        <v>237</v>
      </c>
      <c r="F365" s="159" t="s">
        <v>213</v>
      </c>
      <c r="G365" s="393" t="s">
        <v>68</v>
      </c>
      <c r="H365" s="393"/>
      <c r="I365" s="393"/>
      <c r="J365" s="311">
        <f>J366</f>
        <v>4.2</v>
      </c>
      <c r="K365" s="311">
        <f t="shared" si="103"/>
        <v>4.4000000000000004</v>
      </c>
      <c r="L365" s="311">
        <f t="shared" si="103"/>
        <v>4.5999999999999996</v>
      </c>
    </row>
    <row r="366" spans="1:12" ht="56.25">
      <c r="A366" s="137" t="s">
        <v>482</v>
      </c>
      <c r="B366" s="395" t="s">
        <v>513</v>
      </c>
      <c r="C366" s="395">
        <v>0</v>
      </c>
      <c r="D366" s="395" t="s">
        <v>90</v>
      </c>
      <c r="E366" s="372" t="s">
        <v>237</v>
      </c>
      <c r="F366" s="159" t="s">
        <v>213</v>
      </c>
      <c r="G366" s="393" t="s">
        <v>68</v>
      </c>
      <c r="H366" s="393" t="s">
        <v>75</v>
      </c>
      <c r="I366" s="393"/>
      <c r="J366" s="311">
        <f>J367</f>
        <v>4.2</v>
      </c>
      <c r="K366" s="311">
        <f t="shared" si="103"/>
        <v>4.4000000000000004</v>
      </c>
      <c r="L366" s="311">
        <f t="shared" si="103"/>
        <v>4.5999999999999996</v>
      </c>
    </row>
    <row r="367" spans="1:12" ht="33.75">
      <c r="A367" s="137" t="s">
        <v>291</v>
      </c>
      <c r="B367" s="395" t="s">
        <v>513</v>
      </c>
      <c r="C367" s="395">
        <v>0</v>
      </c>
      <c r="D367" s="395" t="s">
        <v>90</v>
      </c>
      <c r="E367" s="372" t="s">
        <v>237</v>
      </c>
      <c r="F367" s="159" t="s">
        <v>213</v>
      </c>
      <c r="G367" s="393" t="s">
        <v>68</v>
      </c>
      <c r="H367" s="393" t="s">
        <v>75</v>
      </c>
      <c r="I367" s="393" t="s">
        <v>66</v>
      </c>
      <c r="J367" s="311">
        <f>'Приложение 3'!J23</f>
        <v>4.2</v>
      </c>
      <c r="K367" s="311">
        <f>'Приложение 3'!K23</f>
        <v>4.4000000000000004</v>
      </c>
      <c r="L367" s="311">
        <f>'Приложение 3'!L23</f>
        <v>4.5999999999999996</v>
      </c>
    </row>
    <row r="368" spans="1:12" ht="56.25">
      <c r="A368" s="137" t="s">
        <v>81</v>
      </c>
      <c r="B368" s="396" t="s">
        <v>513</v>
      </c>
      <c r="C368" s="396">
        <v>0</v>
      </c>
      <c r="D368" s="396" t="s">
        <v>91</v>
      </c>
      <c r="E368" s="396"/>
      <c r="F368" s="160"/>
      <c r="G368" s="393"/>
      <c r="H368" s="393"/>
      <c r="I368" s="393"/>
      <c r="J368" s="311">
        <f t="shared" ref="J368:J373" si="104">J369</f>
        <v>5</v>
      </c>
      <c r="K368" s="311">
        <f t="shared" ref="K368:L373" si="105">K369</f>
        <v>2</v>
      </c>
      <c r="L368" s="311">
        <f t="shared" si="105"/>
        <v>2</v>
      </c>
    </row>
    <row r="369" spans="1:12" ht="33.75">
      <c r="A369" s="137" t="s">
        <v>78</v>
      </c>
      <c r="B369" s="396" t="s">
        <v>513</v>
      </c>
      <c r="C369" s="396">
        <v>0</v>
      </c>
      <c r="D369" s="396" t="s">
        <v>91</v>
      </c>
      <c r="E369" s="396" t="s">
        <v>233</v>
      </c>
      <c r="F369" s="160"/>
      <c r="G369" s="393"/>
      <c r="H369" s="393"/>
      <c r="I369" s="393"/>
      <c r="J369" s="311">
        <f t="shared" si="104"/>
        <v>5</v>
      </c>
      <c r="K369" s="311">
        <f t="shared" si="105"/>
        <v>2</v>
      </c>
      <c r="L369" s="311">
        <f t="shared" si="105"/>
        <v>2</v>
      </c>
    </row>
    <row r="370" spans="1:12" ht="33.75">
      <c r="A370" s="137" t="s">
        <v>79</v>
      </c>
      <c r="B370" s="396" t="s">
        <v>513</v>
      </c>
      <c r="C370" s="396">
        <v>0</v>
      </c>
      <c r="D370" s="396" t="s">
        <v>91</v>
      </c>
      <c r="E370" s="396" t="s">
        <v>233</v>
      </c>
      <c r="F370" s="160" t="s">
        <v>212</v>
      </c>
      <c r="G370" s="393"/>
      <c r="H370" s="393"/>
      <c r="I370" s="393"/>
      <c r="J370" s="311">
        <f t="shared" si="104"/>
        <v>5</v>
      </c>
      <c r="K370" s="311">
        <f t="shared" si="105"/>
        <v>2</v>
      </c>
      <c r="L370" s="311">
        <f t="shared" si="105"/>
        <v>2</v>
      </c>
    </row>
    <row r="371" spans="1:12" ht="33.75">
      <c r="A371" s="137" t="s">
        <v>80</v>
      </c>
      <c r="B371" s="396" t="s">
        <v>513</v>
      </c>
      <c r="C371" s="396">
        <v>0</v>
      </c>
      <c r="D371" s="396" t="s">
        <v>91</v>
      </c>
      <c r="E371" s="396" t="s">
        <v>233</v>
      </c>
      <c r="F371" s="160" t="s">
        <v>213</v>
      </c>
      <c r="G371" s="393"/>
      <c r="H371" s="393"/>
      <c r="I371" s="393"/>
      <c r="J371" s="311">
        <f t="shared" si="104"/>
        <v>5</v>
      </c>
      <c r="K371" s="311">
        <f t="shared" si="105"/>
        <v>2</v>
      </c>
      <c r="L371" s="311">
        <f t="shared" si="105"/>
        <v>2</v>
      </c>
    </row>
    <row r="372" spans="1:12">
      <c r="A372" s="137" t="s">
        <v>67</v>
      </c>
      <c r="B372" s="396" t="s">
        <v>513</v>
      </c>
      <c r="C372" s="396">
        <v>0</v>
      </c>
      <c r="D372" s="396" t="s">
        <v>91</v>
      </c>
      <c r="E372" s="396" t="s">
        <v>233</v>
      </c>
      <c r="F372" s="160" t="s">
        <v>213</v>
      </c>
      <c r="G372" s="393" t="s">
        <v>68</v>
      </c>
      <c r="H372" s="393"/>
      <c r="I372" s="393"/>
      <c r="J372" s="311">
        <f t="shared" si="104"/>
        <v>5</v>
      </c>
      <c r="K372" s="311">
        <f t="shared" si="105"/>
        <v>2</v>
      </c>
      <c r="L372" s="311">
        <f t="shared" si="105"/>
        <v>2</v>
      </c>
    </row>
    <row r="373" spans="1:12">
      <c r="A373" s="137" t="s">
        <v>95</v>
      </c>
      <c r="B373" s="396" t="s">
        <v>513</v>
      </c>
      <c r="C373" s="396">
        <v>0</v>
      </c>
      <c r="D373" s="396" t="s">
        <v>91</v>
      </c>
      <c r="E373" s="396" t="s">
        <v>233</v>
      </c>
      <c r="F373" s="160" t="s">
        <v>213</v>
      </c>
      <c r="G373" s="393" t="s">
        <v>68</v>
      </c>
      <c r="H373" s="393" t="s">
        <v>96</v>
      </c>
      <c r="I373" s="393"/>
      <c r="J373" s="311">
        <f t="shared" si="104"/>
        <v>5</v>
      </c>
      <c r="K373" s="311">
        <f t="shared" si="105"/>
        <v>2</v>
      </c>
      <c r="L373" s="311">
        <f t="shared" si="105"/>
        <v>2</v>
      </c>
    </row>
    <row r="374" spans="1:12" ht="33.75">
      <c r="A374" s="137" t="s">
        <v>291</v>
      </c>
      <c r="B374" s="396" t="s">
        <v>513</v>
      </c>
      <c r="C374" s="396">
        <v>0</v>
      </c>
      <c r="D374" s="396" t="s">
        <v>91</v>
      </c>
      <c r="E374" s="396" t="s">
        <v>233</v>
      </c>
      <c r="F374" s="160" t="s">
        <v>213</v>
      </c>
      <c r="G374" s="393" t="s">
        <v>68</v>
      </c>
      <c r="H374" s="393" t="s">
        <v>96</v>
      </c>
      <c r="I374" s="393" t="s">
        <v>66</v>
      </c>
      <c r="J374" s="311">
        <f>'Приложение 3'!J84</f>
        <v>5</v>
      </c>
      <c r="K374" s="311">
        <f>'Приложение 3'!K84</f>
        <v>2</v>
      </c>
      <c r="L374" s="311">
        <f>'Приложение 3'!L84</f>
        <v>2</v>
      </c>
    </row>
    <row r="375" spans="1:12" ht="45">
      <c r="A375" s="137" t="s">
        <v>82</v>
      </c>
      <c r="B375" s="397" t="s">
        <v>513</v>
      </c>
      <c r="C375" s="397">
        <v>0</v>
      </c>
      <c r="D375" s="397" t="s">
        <v>105</v>
      </c>
      <c r="E375" s="397"/>
      <c r="F375" s="161"/>
      <c r="G375" s="393"/>
      <c r="H375" s="393"/>
      <c r="I375" s="393"/>
      <c r="J375" s="311">
        <f t="shared" ref="J375:J380" si="106">J376</f>
        <v>2</v>
      </c>
      <c r="K375" s="311">
        <f t="shared" ref="K375:L380" si="107">K376</f>
        <v>2</v>
      </c>
      <c r="L375" s="311">
        <f t="shared" si="107"/>
        <v>2</v>
      </c>
    </row>
    <row r="376" spans="1:12" ht="33.75">
      <c r="A376" s="137" t="s">
        <v>78</v>
      </c>
      <c r="B376" s="397" t="s">
        <v>513</v>
      </c>
      <c r="C376" s="398">
        <v>0</v>
      </c>
      <c r="D376" s="398" t="s">
        <v>105</v>
      </c>
      <c r="E376" s="397" t="s">
        <v>233</v>
      </c>
      <c r="F376" s="161"/>
      <c r="G376" s="393"/>
      <c r="H376" s="393"/>
      <c r="I376" s="393"/>
      <c r="J376" s="311">
        <f t="shared" si="106"/>
        <v>2</v>
      </c>
      <c r="K376" s="311">
        <f t="shared" si="107"/>
        <v>2</v>
      </c>
      <c r="L376" s="311">
        <f t="shared" si="107"/>
        <v>2</v>
      </c>
    </row>
    <row r="377" spans="1:12" ht="33.75">
      <c r="A377" s="137" t="s">
        <v>79</v>
      </c>
      <c r="B377" s="397" t="s">
        <v>513</v>
      </c>
      <c r="C377" s="398">
        <v>0</v>
      </c>
      <c r="D377" s="398" t="s">
        <v>105</v>
      </c>
      <c r="E377" s="397" t="s">
        <v>233</v>
      </c>
      <c r="F377" s="161" t="s">
        <v>212</v>
      </c>
      <c r="G377" s="393"/>
      <c r="H377" s="393"/>
      <c r="I377" s="393"/>
      <c r="J377" s="311">
        <f t="shared" si="106"/>
        <v>2</v>
      </c>
      <c r="K377" s="311">
        <f t="shared" si="107"/>
        <v>2</v>
      </c>
      <c r="L377" s="311">
        <f t="shared" si="107"/>
        <v>2</v>
      </c>
    </row>
    <row r="378" spans="1:12" ht="33.75">
      <c r="A378" s="137" t="s">
        <v>80</v>
      </c>
      <c r="B378" s="397" t="s">
        <v>513</v>
      </c>
      <c r="C378" s="398">
        <v>0</v>
      </c>
      <c r="D378" s="398" t="s">
        <v>105</v>
      </c>
      <c r="E378" s="397" t="s">
        <v>233</v>
      </c>
      <c r="F378" s="161" t="s">
        <v>213</v>
      </c>
      <c r="G378" s="393"/>
      <c r="H378" s="393"/>
      <c r="I378" s="393"/>
      <c r="J378" s="311">
        <f t="shared" si="106"/>
        <v>2</v>
      </c>
      <c r="K378" s="311">
        <f t="shared" si="107"/>
        <v>2</v>
      </c>
      <c r="L378" s="311">
        <f t="shared" si="107"/>
        <v>2</v>
      </c>
    </row>
    <row r="379" spans="1:12">
      <c r="A379" s="137" t="s">
        <v>67</v>
      </c>
      <c r="B379" s="397" t="s">
        <v>513</v>
      </c>
      <c r="C379" s="398">
        <v>0</v>
      </c>
      <c r="D379" s="398" t="s">
        <v>105</v>
      </c>
      <c r="E379" s="397" t="s">
        <v>233</v>
      </c>
      <c r="F379" s="161" t="s">
        <v>213</v>
      </c>
      <c r="G379" s="393" t="s">
        <v>68</v>
      </c>
      <c r="H379" s="393"/>
      <c r="I379" s="393"/>
      <c r="J379" s="311">
        <f t="shared" si="106"/>
        <v>2</v>
      </c>
      <c r="K379" s="311">
        <f t="shared" si="107"/>
        <v>2</v>
      </c>
      <c r="L379" s="311">
        <f t="shared" si="107"/>
        <v>2</v>
      </c>
    </row>
    <row r="380" spans="1:12">
      <c r="A380" s="137" t="s">
        <v>95</v>
      </c>
      <c r="B380" s="397" t="s">
        <v>513</v>
      </c>
      <c r="C380" s="398">
        <v>0</v>
      </c>
      <c r="D380" s="398" t="s">
        <v>105</v>
      </c>
      <c r="E380" s="397" t="s">
        <v>233</v>
      </c>
      <c r="F380" s="161" t="s">
        <v>213</v>
      </c>
      <c r="G380" s="393" t="s">
        <v>68</v>
      </c>
      <c r="H380" s="393" t="s">
        <v>96</v>
      </c>
      <c r="I380" s="393"/>
      <c r="J380" s="311">
        <f t="shared" si="106"/>
        <v>2</v>
      </c>
      <c r="K380" s="311">
        <f t="shared" si="107"/>
        <v>2</v>
      </c>
      <c r="L380" s="311">
        <f t="shared" si="107"/>
        <v>2</v>
      </c>
    </row>
    <row r="381" spans="1:12" ht="33.75">
      <c r="A381" s="137" t="s">
        <v>291</v>
      </c>
      <c r="B381" s="397" t="s">
        <v>513</v>
      </c>
      <c r="C381" s="398">
        <v>0</v>
      </c>
      <c r="D381" s="398" t="s">
        <v>105</v>
      </c>
      <c r="E381" s="397" t="s">
        <v>233</v>
      </c>
      <c r="F381" s="161" t="s">
        <v>213</v>
      </c>
      <c r="G381" s="393" t="s">
        <v>68</v>
      </c>
      <c r="H381" s="393" t="s">
        <v>96</v>
      </c>
      <c r="I381" s="393" t="s">
        <v>66</v>
      </c>
      <c r="J381" s="311">
        <f>'Приложение 3'!J88</f>
        <v>2</v>
      </c>
      <c r="K381" s="311">
        <f>'Приложение 3'!K88</f>
        <v>2</v>
      </c>
      <c r="L381" s="311">
        <f>'Приложение 3'!L88</f>
        <v>2</v>
      </c>
    </row>
    <row r="382" spans="1:12" ht="38.25">
      <c r="A382" s="172" t="s">
        <v>514</v>
      </c>
      <c r="B382" s="372" t="s">
        <v>513</v>
      </c>
      <c r="C382" s="372" t="s">
        <v>243</v>
      </c>
      <c r="D382" s="372" t="s">
        <v>107</v>
      </c>
      <c r="E382" s="399"/>
      <c r="F382" s="161"/>
      <c r="G382" s="393"/>
      <c r="H382" s="393"/>
      <c r="I382" s="393"/>
      <c r="J382" s="311">
        <f>J383+J389</f>
        <v>264.5</v>
      </c>
      <c r="K382" s="311">
        <f t="shared" ref="K382:L382" si="108">K383+K389</f>
        <v>275.3</v>
      </c>
      <c r="L382" s="311">
        <f t="shared" si="108"/>
        <v>286.2</v>
      </c>
    </row>
    <row r="383" spans="1:12" ht="76.5">
      <c r="A383" s="172" t="s">
        <v>51</v>
      </c>
      <c r="B383" s="372" t="s">
        <v>513</v>
      </c>
      <c r="C383" s="372" t="s">
        <v>243</v>
      </c>
      <c r="D383" s="372" t="s">
        <v>107</v>
      </c>
      <c r="E383" s="372" t="s">
        <v>236</v>
      </c>
      <c r="F383" s="372"/>
      <c r="G383" s="372"/>
      <c r="H383" s="372"/>
      <c r="I383" s="393"/>
      <c r="J383" s="311">
        <f>J384</f>
        <v>260.2</v>
      </c>
      <c r="K383" s="311">
        <f t="shared" ref="K383:L387" si="109">K384</f>
        <v>270.7</v>
      </c>
      <c r="L383" s="311">
        <f t="shared" si="109"/>
        <v>281.5</v>
      </c>
    </row>
    <row r="384" spans="1:12" ht="89.25">
      <c r="A384" s="172" t="s">
        <v>73</v>
      </c>
      <c r="B384" s="372" t="s">
        <v>513</v>
      </c>
      <c r="C384" s="372" t="s">
        <v>243</v>
      </c>
      <c r="D384" s="372" t="s">
        <v>107</v>
      </c>
      <c r="E384" s="372" t="s">
        <v>236</v>
      </c>
      <c r="F384" s="159" t="s">
        <v>210</v>
      </c>
      <c r="G384" s="393"/>
      <c r="H384" s="393"/>
      <c r="I384" s="393"/>
      <c r="J384" s="311">
        <f>J385</f>
        <v>260.2</v>
      </c>
      <c r="K384" s="311">
        <f t="shared" si="109"/>
        <v>270.7</v>
      </c>
      <c r="L384" s="311">
        <f t="shared" si="109"/>
        <v>281.5</v>
      </c>
    </row>
    <row r="385" spans="1:12" ht="38.25">
      <c r="A385" s="172" t="s">
        <v>74</v>
      </c>
      <c r="B385" s="372" t="s">
        <v>513</v>
      </c>
      <c r="C385" s="372" t="s">
        <v>243</v>
      </c>
      <c r="D385" s="372" t="s">
        <v>107</v>
      </c>
      <c r="E385" s="372" t="s">
        <v>236</v>
      </c>
      <c r="F385" s="159" t="s">
        <v>211</v>
      </c>
      <c r="G385" s="393"/>
      <c r="H385" s="393"/>
      <c r="I385" s="393"/>
      <c r="J385" s="311">
        <f>J386</f>
        <v>260.2</v>
      </c>
      <c r="K385" s="311">
        <f t="shared" si="109"/>
        <v>270.7</v>
      </c>
      <c r="L385" s="311">
        <f t="shared" si="109"/>
        <v>281.5</v>
      </c>
    </row>
    <row r="386" spans="1:12">
      <c r="A386" s="137" t="s">
        <v>67</v>
      </c>
      <c r="B386" s="372" t="s">
        <v>513</v>
      </c>
      <c r="C386" s="372" t="s">
        <v>243</v>
      </c>
      <c r="D386" s="372" t="s">
        <v>107</v>
      </c>
      <c r="E386" s="372" t="s">
        <v>236</v>
      </c>
      <c r="F386" s="159" t="s">
        <v>211</v>
      </c>
      <c r="G386" s="393" t="s">
        <v>68</v>
      </c>
      <c r="H386" s="393"/>
      <c r="I386" s="393"/>
      <c r="J386" s="311">
        <f>J387</f>
        <v>260.2</v>
      </c>
      <c r="K386" s="311">
        <f t="shared" si="109"/>
        <v>270.7</v>
      </c>
      <c r="L386" s="311">
        <f t="shared" si="109"/>
        <v>281.5</v>
      </c>
    </row>
    <row r="387" spans="1:12" ht="56.25">
      <c r="A387" s="137" t="s">
        <v>482</v>
      </c>
      <c r="B387" s="372" t="s">
        <v>513</v>
      </c>
      <c r="C387" s="372" t="s">
        <v>243</v>
      </c>
      <c r="D387" s="372" t="s">
        <v>107</v>
      </c>
      <c r="E387" s="372" t="s">
        <v>236</v>
      </c>
      <c r="F387" s="159" t="s">
        <v>211</v>
      </c>
      <c r="G387" s="393" t="s">
        <v>68</v>
      </c>
      <c r="H387" s="393" t="s">
        <v>75</v>
      </c>
      <c r="I387" s="393"/>
      <c r="J387" s="311">
        <f>J388</f>
        <v>260.2</v>
      </c>
      <c r="K387" s="311">
        <f t="shared" si="109"/>
        <v>270.7</v>
      </c>
      <c r="L387" s="311">
        <f t="shared" si="109"/>
        <v>281.5</v>
      </c>
    </row>
    <row r="388" spans="1:12" ht="33.75">
      <c r="A388" s="137" t="s">
        <v>291</v>
      </c>
      <c r="B388" s="372" t="s">
        <v>513</v>
      </c>
      <c r="C388" s="372" t="s">
        <v>243</v>
      </c>
      <c r="D388" s="372" t="s">
        <v>107</v>
      </c>
      <c r="E388" s="372" t="s">
        <v>236</v>
      </c>
      <c r="F388" s="159" t="s">
        <v>211</v>
      </c>
      <c r="G388" s="393" t="s">
        <v>68</v>
      </c>
      <c r="H388" s="393" t="s">
        <v>75</v>
      </c>
      <c r="I388" s="393" t="s">
        <v>66</v>
      </c>
      <c r="J388" s="311">
        <f>'Приложение 3'!J27</f>
        <v>260.2</v>
      </c>
      <c r="K388" s="311">
        <f>'Приложение 3'!K27</f>
        <v>270.7</v>
      </c>
      <c r="L388" s="311">
        <f>'Приложение 3'!L27</f>
        <v>281.5</v>
      </c>
    </row>
    <row r="389" spans="1:12" ht="133.5" customHeight="1">
      <c r="A389" s="172" t="s">
        <v>45</v>
      </c>
      <c r="B389" s="372" t="s">
        <v>513</v>
      </c>
      <c r="C389" s="372" t="s">
        <v>243</v>
      </c>
      <c r="D389" s="372" t="s">
        <v>107</v>
      </c>
      <c r="E389" s="372" t="s">
        <v>238</v>
      </c>
      <c r="F389" s="161"/>
      <c r="G389" s="393"/>
      <c r="H389" s="393"/>
      <c r="I389" s="393"/>
      <c r="J389" s="311">
        <f>J390</f>
        <v>4.3</v>
      </c>
      <c r="K389" s="311">
        <f t="shared" ref="K389:L393" si="110">K390</f>
        <v>4.5999999999999996</v>
      </c>
      <c r="L389" s="311">
        <f t="shared" si="110"/>
        <v>4.7</v>
      </c>
    </row>
    <row r="390" spans="1:12" ht="33.75">
      <c r="A390" s="137" t="s">
        <v>79</v>
      </c>
      <c r="B390" s="372" t="s">
        <v>513</v>
      </c>
      <c r="C390" s="372" t="s">
        <v>243</v>
      </c>
      <c r="D390" s="372" t="s">
        <v>107</v>
      </c>
      <c r="E390" s="372" t="s">
        <v>238</v>
      </c>
      <c r="F390" s="159" t="s">
        <v>212</v>
      </c>
      <c r="G390" s="393"/>
      <c r="H390" s="393"/>
      <c r="I390" s="393"/>
      <c r="J390" s="311">
        <f>J391</f>
        <v>4.3</v>
      </c>
      <c r="K390" s="311">
        <f t="shared" si="110"/>
        <v>4.5999999999999996</v>
      </c>
      <c r="L390" s="311">
        <f t="shared" si="110"/>
        <v>4.7</v>
      </c>
    </row>
    <row r="391" spans="1:12" ht="33.75">
      <c r="A391" s="137" t="s">
        <v>80</v>
      </c>
      <c r="B391" s="372" t="s">
        <v>513</v>
      </c>
      <c r="C391" s="372" t="s">
        <v>243</v>
      </c>
      <c r="D391" s="372" t="s">
        <v>107</v>
      </c>
      <c r="E391" s="372" t="s">
        <v>238</v>
      </c>
      <c r="F391" s="159" t="s">
        <v>213</v>
      </c>
      <c r="G391" s="393"/>
      <c r="H391" s="393"/>
      <c r="I391" s="393"/>
      <c r="J391" s="311">
        <f>J392</f>
        <v>4.3</v>
      </c>
      <c r="K391" s="311">
        <f t="shared" si="110"/>
        <v>4.5999999999999996</v>
      </c>
      <c r="L391" s="311">
        <f t="shared" si="110"/>
        <v>4.7</v>
      </c>
    </row>
    <row r="392" spans="1:12">
      <c r="A392" s="137" t="s">
        <v>67</v>
      </c>
      <c r="B392" s="372" t="s">
        <v>513</v>
      </c>
      <c r="C392" s="372" t="s">
        <v>243</v>
      </c>
      <c r="D392" s="372" t="s">
        <v>107</v>
      </c>
      <c r="E392" s="372" t="s">
        <v>238</v>
      </c>
      <c r="F392" s="159" t="s">
        <v>213</v>
      </c>
      <c r="G392" s="393" t="s">
        <v>68</v>
      </c>
      <c r="H392" s="393"/>
      <c r="I392" s="393"/>
      <c r="J392" s="311">
        <f>J393</f>
        <v>4.3</v>
      </c>
      <c r="K392" s="311">
        <f t="shared" si="110"/>
        <v>4.5999999999999996</v>
      </c>
      <c r="L392" s="311">
        <f t="shared" si="110"/>
        <v>4.7</v>
      </c>
    </row>
    <row r="393" spans="1:12" ht="56.25">
      <c r="A393" s="137" t="s">
        <v>482</v>
      </c>
      <c r="B393" s="372" t="s">
        <v>513</v>
      </c>
      <c r="C393" s="372" t="s">
        <v>243</v>
      </c>
      <c r="D393" s="372" t="s">
        <v>107</v>
      </c>
      <c r="E393" s="372" t="s">
        <v>238</v>
      </c>
      <c r="F393" s="159" t="s">
        <v>213</v>
      </c>
      <c r="G393" s="393" t="s">
        <v>68</v>
      </c>
      <c r="H393" s="393" t="s">
        <v>75</v>
      </c>
      <c r="I393" s="393"/>
      <c r="J393" s="311">
        <f>J394</f>
        <v>4.3</v>
      </c>
      <c r="K393" s="311">
        <f t="shared" si="110"/>
        <v>4.5999999999999996</v>
      </c>
      <c r="L393" s="311">
        <f t="shared" si="110"/>
        <v>4.7</v>
      </c>
    </row>
    <row r="394" spans="1:12" ht="33.75">
      <c r="A394" s="137" t="s">
        <v>291</v>
      </c>
      <c r="B394" s="372" t="s">
        <v>513</v>
      </c>
      <c r="C394" s="372" t="s">
        <v>243</v>
      </c>
      <c r="D394" s="372" t="s">
        <v>107</v>
      </c>
      <c r="E394" s="372" t="s">
        <v>238</v>
      </c>
      <c r="F394" s="159" t="s">
        <v>213</v>
      </c>
      <c r="G394" s="393" t="s">
        <v>68</v>
      </c>
      <c r="H394" s="393" t="s">
        <v>75</v>
      </c>
      <c r="I394" s="393" t="s">
        <v>66</v>
      </c>
      <c r="J394" s="311">
        <f>'Приложение 3'!J30</f>
        <v>4.3</v>
      </c>
      <c r="K394" s="311">
        <f>'Приложение 3'!K30</f>
        <v>4.5999999999999996</v>
      </c>
      <c r="L394" s="311">
        <f>'Приложение 3'!L30</f>
        <v>4.7</v>
      </c>
    </row>
    <row r="395" spans="1:12" ht="45">
      <c r="A395" s="137" t="s">
        <v>114</v>
      </c>
      <c r="B395" s="92" t="s">
        <v>249</v>
      </c>
      <c r="C395" s="92" t="s">
        <v>243</v>
      </c>
      <c r="D395" s="92"/>
      <c r="E395" s="92"/>
      <c r="F395" s="112"/>
      <c r="G395" s="59"/>
      <c r="H395" s="59"/>
      <c r="I395" s="59"/>
      <c r="J395" s="280">
        <f t="shared" ref="J395:L395" si="111">J396</f>
        <v>30.8</v>
      </c>
      <c r="K395" s="280">
        <f t="shared" si="111"/>
        <v>30.8</v>
      </c>
      <c r="L395" s="280">
        <f t="shared" si="111"/>
        <v>0</v>
      </c>
    </row>
    <row r="396" spans="1:12" ht="33.75">
      <c r="A396" s="137" t="s">
        <v>312</v>
      </c>
      <c r="B396" s="293" t="s">
        <v>249</v>
      </c>
      <c r="C396" s="92" t="s">
        <v>8</v>
      </c>
      <c r="D396" s="92"/>
      <c r="E396" s="92"/>
      <c r="F396" s="112"/>
      <c r="G396" s="59"/>
      <c r="H396" s="59"/>
      <c r="I396" s="59"/>
      <c r="J396" s="61">
        <f>J397</f>
        <v>30.8</v>
      </c>
      <c r="K396" s="61">
        <f>K397</f>
        <v>30.8</v>
      </c>
      <c r="L396" s="61">
        <f>L397</f>
        <v>0</v>
      </c>
    </row>
    <row r="397" spans="1:12" ht="33.75">
      <c r="A397" s="137" t="s">
        <v>313</v>
      </c>
      <c r="B397" s="293" t="s">
        <v>249</v>
      </c>
      <c r="C397" s="92" t="s">
        <v>8</v>
      </c>
      <c r="D397" s="92" t="s">
        <v>68</v>
      </c>
      <c r="E397" s="92"/>
      <c r="F397" s="112"/>
      <c r="G397" s="59"/>
      <c r="H397" s="59"/>
      <c r="I397" s="59"/>
      <c r="J397" s="61">
        <f t="shared" ref="J397:L402" si="112">J398</f>
        <v>30.8</v>
      </c>
      <c r="K397" s="61">
        <f t="shared" si="112"/>
        <v>30.8</v>
      </c>
      <c r="L397" s="61">
        <f t="shared" si="112"/>
        <v>0</v>
      </c>
    </row>
    <row r="398" spans="1:12" ht="22.5">
      <c r="A398" s="137" t="s">
        <v>311</v>
      </c>
      <c r="B398" s="92" t="s">
        <v>249</v>
      </c>
      <c r="C398" s="92" t="s">
        <v>8</v>
      </c>
      <c r="D398" s="92" t="s">
        <v>68</v>
      </c>
      <c r="E398" s="92" t="s">
        <v>310</v>
      </c>
      <c r="F398" s="112"/>
      <c r="G398" s="59"/>
      <c r="H398" s="59"/>
      <c r="I398" s="59"/>
      <c r="J398" s="61">
        <f t="shared" si="112"/>
        <v>30.8</v>
      </c>
      <c r="K398" s="61">
        <f t="shared" si="112"/>
        <v>30.8</v>
      </c>
      <c r="L398" s="61">
        <f t="shared" si="112"/>
        <v>0</v>
      </c>
    </row>
    <row r="399" spans="1:12" ht="22.5">
      <c r="A399" s="137" t="s">
        <v>103</v>
      </c>
      <c r="B399" s="92" t="s">
        <v>249</v>
      </c>
      <c r="C399" s="92" t="s">
        <v>8</v>
      </c>
      <c r="D399" s="92" t="s">
        <v>68</v>
      </c>
      <c r="E399" s="92" t="s">
        <v>310</v>
      </c>
      <c r="F399" s="112" t="s">
        <v>217</v>
      </c>
      <c r="G399" s="59"/>
      <c r="H399" s="59"/>
      <c r="I399" s="59"/>
      <c r="J399" s="61">
        <f t="shared" si="112"/>
        <v>30.8</v>
      </c>
      <c r="K399" s="61">
        <f t="shared" si="112"/>
        <v>30.8</v>
      </c>
      <c r="L399" s="61">
        <f t="shared" si="112"/>
        <v>0</v>
      </c>
    </row>
    <row r="400" spans="1:12" ht="33.75">
      <c r="A400" s="137" t="s">
        <v>122</v>
      </c>
      <c r="B400" s="92" t="s">
        <v>249</v>
      </c>
      <c r="C400" s="92" t="s">
        <v>8</v>
      </c>
      <c r="D400" s="92" t="s">
        <v>68</v>
      </c>
      <c r="E400" s="92" t="s">
        <v>310</v>
      </c>
      <c r="F400" s="112" t="s">
        <v>222</v>
      </c>
      <c r="G400" s="59"/>
      <c r="H400" s="59"/>
      <c r="I400" s="59"/>
      <c r="J400" s="61">
        <f t="shared" si="112"/>
        <v>30.8</v>
      </c>
      <c r="K400" s="61">
        <f t="shared" si="112"/>
        <v>30.8</v>
      </c>
      <c r="L400" s="61">
        <f t="shared" si="112"/>
        <v>0</v>
      </c>
    </row>
    <row r="401" spans="1:12">
      <c r="A401" s="137" t="s">
        <v>117</v>
      </c>
      <c r="B401" s="92" t="s">
        <v>249</v>
      </c>
      <c r="C401" s="92" t="s">
        <v>8</v>
      </c>
      <c r="D401" s="92" t="s">
        <v>68</v>
      </c>
      <c r="E401" s="92" t="s">
        <v>310</v>
      </c>
      <c r="F401" s="112" t="s">
        <v>222</v>
      </c>
      <c r="G401" s="59" t="s">
        <v>17</v>
      </c>
      <c r="H401" s="59"/>
      <c r="I401" s="59"/>
      <c r="J401" s="61">
        <f t="shared" si="112"/>
        <v>30.8</v>
      </c>
      <c r="K401" s="61">
        <f t="shared" si="112"/>
        <v>30.8</v>
      </c>
      <c r="L401" s="61">
        <f t="shared" si="112"/>
        <v>0</v>
      </c>
    </row>
    <row r="402" spans="1:12">
      <c r="A402" s="137" t="s">
        <v>121</v>
      </c>
      <c r="B402" s="92" t="s">
        <v>249</v>
      </c>
      <c r="C402" s="92" t="s">
        <v>8</v>
      </c>
      <c r="D402" s="92" t="s">
        <v>68</v>
      </c>
      <c r="E402" s="92" t="s">
        <v>310</v>
      </c>
      <c r="F402" s="112" t="s">
        <v>222</v>
      </c>
      <c r="G402" s="59" t="s">
        <v>17</v>
      </c>
      <c r="H402" s="59" t="s">
        <v>98</v>
      </c>
      <c r="I402" s="59"/>
      <c r="J402" s="61">
        <f t="shared" si="112"/>
        <v>30.8</v>
      </c>
      <c r="K402" s="61">
        <f t="shared" si="112"/>
        <v>30.8</v>
      </c>
      <c r="L402" s="61">
        <f t="shared" si="112"/>
        <v>0</v>
      </c>
    </row>
    <row r="403" spans="1:12" ht="33.75">
      <c r="A403" s="137" t="s">
        <v>291</v>
      </c>
      <c r="B403" s="92" t="s">
        <v>249</v>
      </c>
      <c r="C403" s="92" t="s">
        <v>8</v>
      </c>
      <c r="D403" s="92" t="s">
        <v>68</v>
      </c>
      <c r="E403" s="92" t="s">
        <v>310</v>
      </c>
      <c r="F403" s="112" t="s">
        <v>222</v>
      </c>
      <c r="G403" s="59" t="s">
        <v>17</v>
      </c>
      <c r="H403" s="59" t="s">
        <v>98</v>
      </c>
      <c r="I403" s="59" t="s">
        <v>66</v>
      </c>
      <c r="J403" s="280">
        <f>'Приложение 3'!J182</f>
        <v>30.8</v>
      </c>
      <c r="K403" s="280">
        <f>'Приложение 3'!K182</f>
        <v>30.8</v>
      </c>
      <c r="L403" s="280">
        <f>'Приложение 3'!L182</f>
        <v>0</v>
      </c>
    </row>
    <row r="404" spans="1:12" ht="63.75">
      <c r="A404" s="173" t="s">
        <v>536</v>
      </c>
      <c r="B404" s="93" t="s">
        <v>250</v>
      </c>
      <c r="C404" s="93" t="s">
        <v>243</v>
      </c>
      <c r="D404" s="93"/>
      <c r="E404" s="93"/>
      <c r="F404" s="94"/>
      <c r="G404" s="59"/>
      <c r="H404" s="59"/>
      <c r="I404" s="59"/>
      <c r="J404" s="311">
        <f t="shared" ref="J404:J410" si="113">J405</f>
        <v>703.9</v>
      </c>
      <c r="K404" s="311">
        <f t="shared" ref="K404:L410" si="114">K405</f>
        <v>703.9</v>
      </c>
      <c r="L404" s="311">
        <f t="shared" si="114"/>
        <v>703.9</v>
      </c>
    </row>
    <row r="405" spans="1:12" ht="45">
      <c r="A405" s="137" t="s">
        <v>115</v>
      </c>
      <c r="B405" s="93" t="s">
        <v>250</v>
      </c>
      <c r="C405" s="93" t="s">
        <v>243</v>
      </c>
      <c r="D405" s="93" t="s">
        <v>98</v>
      </c>
      <c r="E405" s="93"/>
      <c r="F405" s="94"/>
      <c r="G405" s="59"/>
      <c r="H405" s="59"/>
      <c r="I405" s="59"/>
      <c r="J405" s="311">
        <f t="shared" si="113"/>
        <v>703.9</v>
      </c>
      <c r="K405" s="311">
        <f t="shared" si="114"/>
        <v>703.9</v>
      </c>
      <c r="L405" s="311">
        <f t="shared" si="114"/>
        <v>703.9</v>
      </c>
    </row>
    <row r="406" spans="1:12" ht="22.5">
      <c r="A406" s="137" t="s">
        <v>116</v>
      </c>
      <c r="B406" s="93" t="s">
        <v>250</v>
      </c>
      <c r="C406" s="93" t="s">
        <v>243</v>
      </c>
      <c r="D406" s="93" t="s">
        <v>98</v>
      </c>
      <c r="E406" s="93" t="s">
        <v>251</v>
      </c>
      <c r="F406" s="94"/>
      <c r="G406" s="59"/>
      <c r="H406" s="59"/>
      <c r="I406" s="59"/>
      <c r="J406" s="95">
        <f t="shared" si="113"/>
        <v>703.9</v>
      </c>
      <c r="K406" s="95">
        <f t="shared" si="114"/>
        <v>703.9</v>
      </c>
      <c r="L406" s="95">
        <f t="shared" si="114"/>
        <v>703.9</v>
      </c>
    </row>
    <row r="407" spans="1:12" ht="33.75">
      <c r="A407" s="137" t="s">
        <v>79</v>
      </c>
      <c r="B407" s="93" t="s">
        <v>250</v>
      </c>
      <c r="C407" s="93" t="s">
        <v>243</v>
      </c>
      <c r="D407" s="93" t="s">
        <v>98</v>
      </c>
      <c r="E407" s="93" t="s">
        <v>251</v>
      </c>
      <c r="F407" s="94" t="s">
        <v>212</v>
      </c>
      <c r="G407" s="59"/>
      <c r="H407" s="59"/>
      <c r="I407" s="59"/>
      <c r="J407" s="95">
        <f t="shared" si="113"/>
        <v>703.9</v>
      </c>
      <c r="K407" s="95">
        <f t="shared" si="114"/>
        <v>703.9</v>
      </c>
      <c r="L407" s="95">
        <f t="shared" si="114"/>
        <v>703.9</v>
      </c>
    </row>
    <row r="408" spans="1:12" ht="33.75">
      <c r="A408" s="137" t="s">
        <v>80</v>
      </c>
      <c r="B408" s="93" t="s">
        <v>250</v>
      </c>
      <c r="C408" s="93" t="s">
        <v>243</v>
      </c>
      <c r="D408" s="93" t="s">
        <v>98</v>
      </c>
      <c r="E408" s="93" t="s">
        <v>251</v>
      </c>
      <c r="F408" s="94" t="s">
        <v>213</v>
      </c>
      <c r="G408" s="59"/>
      <c r="H408" s="59"/>
      <c r="I408" s="59"/>
      <c r="J408" s="95">
        <f t="shared" si="113"/>
        <v>703.9</v>
      </c>
      <c r="K408" s="95">
        <f t="shared" si="114"/>
        <v>703.9</v>
      </c>
      <c r="L408" s="95">
        <f t="shared" si="114"/>
        <v>703.9</v>
      </c>
    </row>
    <row r="409" spans="1:12">
      <c r="A409" s="137" t="s">
        <v>286</v>
      </c>
      <c r="B409" s="93" t="s">
        <v>250</v>
      </c>
      <c r="C409" s="93" t="s">
        <v>243</v>
      </c>
      <c r="D409" s="93" t="s">
        <v>98</v>
      </c>
      <c r="E409" s="93" t="s">
        <v>251</v>
      </c>
      <c r="F409" s="94" t="s">
        <v>213</v>
      </c>
      <c r="G409" s="59" t="s">
        <v>90</v>
      </c>
      <c r="H409" s="59"/>
      <c r="I409" s="59"/>
      <c r="J409" s="95">
        <f t="shared" si="113"/>
        <v>703.9</v>
      </c>
      <c r="K409" s="95">
        <f t="shared" si="114"/>
        <v>703.9</v>
      </c>
      <c r="L409" s="95">
        <f t="shared" si="114"/>
        <v>703.9</v>
      </c>
    </row>
    <row r="410" spans="1:12">
      <c r="A410" s="137" t="s">
        <v>113</v>
      </c>
      <c r="B410" s="93" t="s">
        <v>250</v>
      </c>
      <c r="C410" s="93" t="s">
        <v>243</v>
      </c>
      <c r="D410" s="93" t="s">
        <v>98</v>
      </c>
      <c r="E410" s="93" t="s">
        <v>251</v>
      </c>
      <c r="F410" s="94" t="s">
        <v>213</v>
      </c>
      <c r="G410" s="59" t="s">
        <v>90</v>
      </c>
      <c r="H410" s="59" t="s">
        <v>68</v>
      </c>
      <c r="I410" s="59"/>
      <c r="J410" s="95">
        <f t="shared" si="113"/>
        <v>703.9</v>
      </c>
      <c r="K410" s="95">
        <f t="shared" si="114"/>
        <v>703.9</v>
      </c>
      <c r="L410" s="95">
        <f t="shared" si="114"/>
        <v>703.9</v>
      </c>
    </row>
    <row r="411" spans="1:12" ht="33.75">
      <c r="A411" s="137" t="s">
        <v>291</v>
      </c>
      <c r="B411" s="93" t="s">
        <v>250</v>
      </c>
      <c r="C411" s="93" t="s">
        <v>243</v>
      </c>
      <c r="D411" s="93" t="s">
        <v>98</v>
      </c>
      <c r="E411" s="93" t="s">
        <v>251</v>
      </c>
      <c r="F411" s="94" t="s">
        <v>213</v>
      </c>
      <c r="G411" s="59" t="s">
        <v>90</v>
      </c>
      <c r="H411" s="59" t="s">
        <v>68</v>
      </c>
      <c r="I411" s="59" t="s">
        <v>66</v>
      </c>
      <c r="J411" s="311">
        <f>'Приложение 3'!J149</f>
        <v>703.9</v>
      </c>
      <c r="K411" s="311">
        <f>'Приложение 3'!K149</f>
        <v>703.9</v>
      </c>
      <c r="L411" s="311">
        <f>'Приложение 3'!L149</f>
        <v>703.9</v>
      </c>
    </row>
    <row r="412" spans="1:12" ht="45">
      <c r="A412" s="137" t="s">
        <v>293</v>
      </c>
      <c r="B412" s="96">
        <v>65</v>
      </c>
      <c r="C412" s="96">
        <v>0</v>
      </c>
      <c r="D412" s="96"/>
      <c r="E412" s="96"/>
      <c r="F412" s="167"/>
      <c r="G412" s="59"/>
      <c r="H412" s="59"/>
      <c r="I412" s="59"/>
      <c r="J412" s="311">
        <f>J413+J420+J443</f>
        <v>33672.6</v>
      </c>
      <c r="K412" s="311">
        <f>K413+K420+K443</f>
        <v>27368.499999999996</v>
      </c>
      <c r="L412" s="311">
        <f>L413+L420+L443</f>
        <v>27999</v>
      </c>
    </row>
    <row r="413" spans="1:12">
      <c r="A413" s="137" t="s">
        <v>71</v>
      </c>
      <c r="B413" s="96">
        <v>65</v>
      </c>
      <c r="C413" s="96">
        <v>1</v>
      </c>
      <c r="D413" s="96"/>
      <c r="E413" s="96"/>
      <c r="F413" s="167"/>
      <c r="G413" s="59"/>
      <c r="H413" s="59"/>
      <c r="I413" s="59"/>
      <c r="J413" s="311">
        <f>J414</f>
        <v>2588</v>
      </c>
      <c r="K413" s="311">
        <f>K414</f>
        <v>2181.1</v>
      </c>
      <c r="L413" s="311">
        <f>L414</f>
        <v>2143.9</v>
      </c>
    </row>
    <row r="414" spans="1:12" ht="22.5">
      <c r="A414" s="137" t="s">
        <v>72</v>
      </c>
      <c r="B414" s="96">
        <v>65</v>
      </c>
      <c r="C414" s="96">
        <v>1</v>
      </c>
      <c r="D414" s="96" t="s">
        <v>140</v>
      </c>
      <c r="E414" s="96" t="s">
        <v>232</v>
      </c>
      <c r="F414" s="167"/>
      <c r="G414" s="59"/>
      <c r="H414" s="59"/>
      <c r="I414" s="59"/>
      <c r="J414" s="95">
        <f t="shared" ref="J414:J418" si="115">J415</f>
        <v>2588</v>
      </c>
      <c r="K414" s="95">
        <f t="shared" ref="K414:L418" si="116">K415</f>
        <v>2181.1</v>
      </c>
      <c r="L414" s="95">
        <f t="shared" si="116"/>
        <v>2143.9</v>
      </c>
    </row>
    <row r="415" spans="1:12" ht="67.5">
      <c r="A415" s="137" t="s">
        <v>73</v>
      </c>
      <c r="B415" s="96">
        <v>65</v>
      </c>
      <c r="C415" s="96">
        <v>1</v>
      </c>
      <c r="D415" s="96" t="s">
        <v>140</v>
      </c>
      <c r="E415" s="96" t="s">
        <v>232</v>
      </c>
      <c r="F415" s="167" t="s">
        <v>210</v>
      </c>
      <c r="G415" s="59"/>
      <c r="H415" s="59"/>
      <c r="I415" s="59"/>
      <c r="J415" s="95">
        <f t="shared" si="115"/>
        <v>2588</v>
      </c>
      <c r="K415" s="95">
        <f t="shared" si="116"/>
        <v>2181.1</v>
      </c>
      <c r="L415" s="95">
        <f t="shared" si="116"/>
        <v>2143.9</v>
      </c>
    </row>
    <row r="416" spans="1:12" ht="33.75">
      <c r="A416" s="137" t="s">
        <v>74</v>
      </c>
      <c r="B416" s="96">
        <v>65</v>
      </c>
      <c r="C416" s="96">
        <v>1</v>
      </c>
      <c r="D416" s="96" t="s">
        <v>140</v>
      </c>
      <c r="E416" s="96" t="s">
        <v>232</v>
      </c>
      <c r="F416" s="167" t="s">
        <v>211</v>
      </c>
      <c r="G416" s="59"/>
      <c r="H416" s="59"/>
      <c r="I416" s="59"/>
      <c r="J416" s="95">
        <f t="shared" si="115"/>
        <v>2588</v>
      </c>
      <c r="K416" s="95">
        <f t="shared" si="116"/>
        <v>2181.1</v>
      </c>
      <c r="L416" s="95">
        <f t="shared" si="116"/>
        <v>2143.9</v>
      </c>
    </row>
    <row r="417" spans="1:12">
      <c r="A417" s="137" t="s">
        <v>67</v>
      </c>
      <c r="B417" s="96">
        <v>65</v>
      </c>
      <c r="C417" s="96">
        <v>1</v>
      </c>
      <c r="D417" s="96" t="s">
        <v>140</v>
      </c>
      <c r="E417" s="96" t="s">
        <v>232</v>
      </c>
      <c r="F417" s="167" t="s">
        <v>211</v>
      </c>
      <c r="G417" s="59" t="s">
        <v>68</v>
      </c>
      <c r="H417" s="59"/>
      <c r="I417" s="59"/>
      <c r="J417" s="95">
        <f t="shared" si="115"/>
        <v>2588</v>
      </c>
      <c r="K417" s="95">
        <f t="shared" si="116"/>
        <v>2181.1</v>
      </c>
      <c r="L417" s="95">
        <f t="shared" si="116"/>
        <v>2143.9</v>
      </c>
    </row>
    <row r="418" spans="1:12" ht="33.75">
      <c r="A418" s="137" t="s">
        <v>69</v>
      </c>
      <c r="B418" s="96">
        <v>65</v>
      </c>
      <c r="C418" s="96">
        <v>1</v>
      </c>
      <c r="D418" s="96" t="s">
        <v>140</v>
      </c>
      <c r="E418" s="96" t="s">
        <v>232</v>
      </c>
      <c r="F418" s="167" t="s">
        <v>211</v>
      </c>
      <c r="G418" s="59" t="s">
        <v>68</v>
      </c>
      <c r="H418" s="59" t="s">
        <v>70</v>
      </c>
      <c r="I418" s="59"/>
      <c r="J418" s="95">
        <f t="shared" si="115"/>
        <v>2588</v>
      </c>
      <c r="K418" s="95">
        <f t="shared" si="116"/>
        <v>2181.1</v>
      </c>
      <c r="L418" s="95">
        <f t="shared" si="116"/>
        <v>2143.9</v>
      </c>
    </row>
    <row r="419" spans="1:12" ht="33.75">
      <c r="A419" s="137" t="s">
        <v>291</v>
      </c>
      <c r="B419" s="96">
        <v>65</v>
      </c>
      <c r="C419" s="96">
        <v>1</v>
      </c>
      <c r="D419" s="96" t="s">
        <v>140</v>
      </c>
      <c r="E419" s="96" t="s">
        <v>232</v>
      </c>
      <c r="F419" s="167" t="s">
        <v>211</v>
      </c>
      <c r="G419" s="59" t="s">
        <v>68</v>
      </c>
      <c r="H419" s="59" t="s">
        <v>70</v>
      </c>
      <c r="I419" s="59" t="s">
        <v>66</v>
      </c>
      <c r="J419" s="311">
        <f>'Приложение 3'!J15</f>
        <v>2588</v>
      </c>
      <c r="K419" s="311">
        <f>'Приложение 3'!K15</f>
        <v>2181.1</v>
      </c>
      <c r="L419" s="311">
        <f>'Приложение 3'!L15</f>
        <v>2143.9</v>
      </c>
    </row>
    <row r="420" spans="1:12" ht="22.5">
      <c r="A420" s="137" t="s">
        <v>83</v>
      </c>
      <c r="B420" s="97">
        <v>65</v>
      </c>
      <c r="C420" s="97">
        <v>2</v>
      </c>
      <c r="D420" s="97"/>
      <c r="E420" s="97"/>
      <c r="F420" s="168"/>
      <c r="G420" s="59"/>
      <c r="H420" s="59"/>
      <c r="I420" s="59"/>
      <c r="J420" s="311">
        <f>J421+J427</f>
        <v>26360.5</v>
      </c>
      <c r="K420" s="311">
        <f>K421+K427</f>
        <v>21753.3</v>
      </c>
      <c r="L420" s="311">
        <f>L421+L427</f>
        <v>21921</v>
      </c>
    </row>
    <row r="421" spans="1:12" ht="33.75">
      <c r="A421" s="137" t="s">
        <v>84</v>
      </c>
      <c r="B421" s="97">
        <v>65</v>
      </c>
      <c r="C421" s="97">
        <v>2</v>
      </c>
      <c r="D421" s="97" t="s">
        <v>140</v>
      </c>
      <c r="E421" s="97" t="s">
        <v>234</v>
      </c>
      <c r="F421" s="168"/>
      <c r="G421" s="59"/>
      <c r="H421" s="59"/>
      <c r="I421" s="59"/>
      <c r="J421" s="95">
        <f>J422</f>
        <v>23825.1</v>
      </c>
      <c r="K421" s="95">
        <f t="shared" ref="K421:L425" si="117">K422</f>
        <v>19370.3</v>
      </c>
      <c r="L421" s="95">
        <f t="shared" si="117"/>
        <v>19070.3</v>
      </c>
    </row>
    <row r="422" spans="1:12" ht="67.5">
      <c r="A422" s="137" t="s">
        <v>73</v>
      </c>
      <c r="B422" s="97">
        <v>65</v>
      </c>
      <c r="C422" s="97">
        <v>2</v>
      </c>
      <c r="D422" s="97" t="s">
        <v>140</v>
      </c>
      <c r="E422" s="97" t="s">
        <v>234</v>
      </c>
      <c r="F422" s="168" t="s">
        <v>210</v>
      </c>
      <c r="G422" s="59"/>
      <c r="H422" s="59"/>
      <c r="I422" s="59"/>
      <c r="J422" s="95">
        <f>J423</f>
        <v>23825.1</v>
      </c>
      <c r="K422" s="95">
        <f t="shared" si="117"/>
        <v>19370.3</v>
      </c>
      <c r="L422" s="95">
        <f t="shared" si="117"/>
        <v>19070.3</v>
      </c>
    </row>
    <row r="423" spans="1:12" ht="33.75">
      <c r="A423" s="137" t="s">
        <v>74</v>
      </c>
      <c r="B423" s="97">
        <v>65</v>
      </c>
      <c r="C423" s="97">
        <v>2</v>
      </c>
      <c r="D423" s="97" t="s">
        <v>140</v>
      </c>
      <c r="E423" s="97" t="s">
        <v>234</v>
      </c>
      <c r="F423" s="168" t="s">
        <v>211</v>
      </c>
      <c r="G423" s="59"/>
      <c r="H423" s="59"/>
      <c r="I423" s="59"/>
      <c r="J423" s="95">
        <f>J424</f>
        <v>23825.1</v>
      </c>
      <c r="K423" s="95">
        <f t="shared" si="117"/>
        <v>19370.3</v>
      </c>
      <c r="L423" s="95">
        <f t="shared" si="117"/>
        <v>19070.3</v>
      </c>
    </row>
    <row r="424" spans="1:12">
      <c r="A424" s="137" t="s">
        <v>67</v>
      </c>
      <c r="B424" s="97">
        <v>65</v>
      </c>
      <c r="C424" s="97">
        <v>2</v>
      </c>
      <c r="D424" s="97" t="s">
        <v>140</v>
      </c>
      <c r="E424" s="97" t="s">
        <v>234</v>
      </c>
      <c r="F424" s="168" t="s">
        <v>211</v>
      </c>
      <c r="G424" s="59" t="s">
        <v>68</v>
      </c>
      <c r="H424" s="59"/>
      <c r="I424" s="59"/>
      <c r="J424" s="95">
        <f>J425</f>
        <v>23825.1</v>
      </c>
      <c r="K424" s="95">
        <f t="shared" si="117"/>
        <v>19370.3</v>
      </c>
      <c r="L424" s="95">
        <f t="shared" si="117"/>
        <v>19070.3</v>
      </c>
    </row>
    <row r="425" spans="1:12" ht="56.25">
      <c r="A425" s="137" t="s">
        <v>482</v>
      </c>
      <c r="B425" s="97">
        <v>65</v>
      </c>
      <c r="C425" s="97">
        <v>2</v>
      </c>
      <c r="D425" s="97" t="s">
        <v>140</v>
      </c>
      <c r="E425" s="97" t="s">
        <v>234</v>
      </c>
      <c r="F425" s="168" t="s">
        <v>211</v>
      </c>
      <c r="G425" s="59" t="s">
        <v>68</v>
      </c>
      <c r="H425" s="59" t="s">
        <v>75</v>
      </c>
      <c r="I425" s="59"/>
      <c r="J425" s="95">
        <f>J426</f>
        <v>23825.1</v>
      </c>
      <c r="K425" s="95">
        <f t="shared" si="117"/>
        <v>19370.3</v>
      </c>
      <c r="L425" s="95">
        <f t="shared" si="117"/>
        <v>19070.3</v>
      </c>
    </row>
    <row r="426" spans="1:12" ht="33.75">
      <c r="A426" s="137" t="s">
        <v>291</v>
      </c>
      <c r="B426" s="97">
        <v>65</v>
      </c>
      <c r="C426" s="97">
        <v>2</v>
      </c>
      <c r="D426" s="97" t="s">
        <v>140</v>
      </c>
      <c r="E426" s="97" t="s">
        <v>234</v>
      </c>
      <c r="F426" s="168" t="s">
        <v>211</v>
      </c>
      <c r="G426" s="59" t="s">
        <v>68</v>
      </c>
      <c r="H426" s="59" t="s">
        <v>75</v>
      </c>
      <c r="I426" s="59" t="s">
        <v>66</v>
      </c>
      <c r="J426" s="311">
        <f>'Приложение 3'!J35</f>
        <v>23825.1</v>
      </c>
      <c r="K426" s="311">
        <f>'Приложение 3'!K35</f>
        <v>19370.3</v>
      </c>
      <c r="L426" s="311">
        <f>'Приложение 3'!L35</f>
        <v>19070.3</v>
      </c>
    </row>
    <row r="427" spans="1:12" ht="33.75">
      <c r="A427" s="137" t="s">
        <v>517</v>
      </c>
      <c r="B427" s="97">
        <v>65</v>
      </c>
      <c r="C427" s="97">
        <v>2</v>
      </c>
      <c r="D427" s="97" t="s">
        <v>140</v>
      </c>
      <c r="E427" s="97" t="s">
        <v>235</v>
      </c>
      <c r="F427" s="168"/>
      <c r="G427" s="59"/>
      <c r="H427" s="59"/>
      <c r="I427" s="59"/>
      <c r="J427" s="311">
        <f>J428+J438+J433</f>
        <v>2535.3999999999996</v>
      </c>
      <c r="K427" s="311">
        <f t="shared" ref="K427:L427" si="118">K428+K438+K433</f>
        <v>2383</v>
      </c>
      <c r="L427" s="311">
        <f t="shared" si="118"/>
        <v>2850.7000000000003</v>
      </c>
    </row>
    <row r="428" spans="1:12" ht="67.5">
      <c r="A428" s="137" t="s">
        <v>73</v>
      </c>
      <c r="B428" s="97">
        <v>65</v>
      </c>
      <c r="C428" s="97">
        <v>2</v>
      </c>
      <c r="D428" s="97" t="s">
        <v>140</v>
      </c>
      <c r="E428" s="97" t="s">
        <v>235</v>
      </c>
      <c r="F428" s="168" t="s">
        <v>210</v>
      </c>
      <c r="G428" s="59"/>
      <c r="H428" s="59"/>
      <c r="I428" s="59"/>
      <c r="J428" s="95">
        <f>J429</f>
        <v>72.2</v>
      </c>
      <c r="K428" s="95">
        <f t="shared" ref="K428:L431" si="119">K429</f>
        <v>63.7</v>
      </c>
      <c r="L428" s="95">
        <f t="shared" si="119"/>
        <v>60.9</v>
      </c>
    </row>
    <row r="429" spans="1:12" ht="33.75">
      <c r="A429" s="137" t="s">
        <v>74</v>
      </c>
      <c r="B429" s="97">
        <v>65</v>
      </c>
      <c r="C429" s="97">
        <v>2</v>
      </c>
      <c r="D429" s="97" t="s">
        <v>140</v>
      </c>
      <c r="E429" s="97" t="s">
        <v>235</v>
      </c>
      <c r="F429" s="168" t="s">
        <v>211</v>
      </c>
      <c r="G429" s="59"/>
      <c r="H429" s="59"/>
      <c r="I429" s="59"/>
      <c r="J429" s="95">
        <f>J430</f>
        <v>72.2</v>
      </c>
      <c r="K429" s="95">
        <f t="shared" si="119"/>
        <v>63.7</v>
      </c>
      <c r="L429" s="95">
        <f t="shared" si="119"/>
        <v>60.9</v>
      </c>
    </row>
    <row r="430" spans="1:12">
      <c r="A430" s="137" t="s">
        <v>67</v>
      </c>
      <c r="B430" s="97">
        <v>65</v>
      </c>
      <c r="C430" s="97">
        <v>2</v>
      </c>
      <c r="D430" s="97" t="s">
        <v>140</v>
      </c>
      <c r="E430" s="97" t="s">
        <v>235</v>
      </c>
      <c r="F430" s="168" t="s">
        <v>211</v>
      </c>
      <c r="G430" s="59" t="s">
        <v>68</v>
      </c>
      <c r="H430" s="59"/>
      <c r="I430" s="59"/>
      <c r="J430" s="95">
        <f>J431</f>
        <v>72.2</v>
      </c>
      <c r="K430" s="95">
        <f t="shared" si="119"/>
        <v>63.7</v>
      </c>
      <c r="L430" s="95">
        <f t="shared" si="119"/>
        <v>60.9</v>
      </c>
    </row>
    <row r="431" spans="1:12" ht="56.25">
      <c r="A431" s="137" t="s">
        <v>482</v>
      </c>
      <c r="B431" s="97">
        <v>65</v>
      </c>
      <c r="C431" s="97">
        <v>2</v>
      </c>
      <c r="D431" s="97" t="s">
        <v>140</v>
      </c>
      <c r="E431" s="97" t="s">
        <v>235</v>
      </c>
      <c r="F431" s="168" t="s">
        <v>211</v>
      </c>
      <c r="G431" s="59" t="s">
        <v>68</v>
      </c>
      <c r="H431" s="59" t="s">
        <v>75</v>
      </c>
      <c r="I431" s="59"/>
      <c r="J431" s="95">
        <f>J432</f>
        <v>72.2</v>
      </c>
      <c r="K431" s="95">
        <f t="shared" si="119"/>
        <v>63.7</v>
      </c>
      <c r="L431" s="95">
        <f t="shared" si="119"/>
        <v>60.9</v>
      </c>
    </row>
    <row r="432" spans="1:12" ht="33.75">
      <c r="A432" s="137" t="s">
        <v>291</v>
      </c>
      <c r="B432" s="97">
        <v>65</v>
      </c>
      <c r="C432" s="97">
        <v>2</v>
      </c>
      <c r="D432" s="97" t="s">
        <v>140</v>
      </c>
      <c r="E432" s="97" t="s">
        <v>235</v>
      </c>
      <c r="F432" s="168" t="s">
        <v>211</v>
      </c>
      <c r="G432" s="59" t="s">
        <v>68</v>
      </c>
      <c r="H432" s="59" t="s">
        <v>75</v>
      </c>
      <c r="I432" s="59" t="s">
        <v>66</v>
      </c>
      <c r="J432" s="95">
        <f>'Приложение 3'!J38</f>
        <v>72.2</v>
      </c>
      <c r="K432" s="95">
        <f>'Приложение 3'!K38</f>
        <v>63.7</v>
      </c>
      <c r="L432" s="95">
        <f>'Приложение 3'!L38</f>
        <v>60.9</v>
      </c>
    </row>
    <row r="433" spans="1:12" ht="33.75">
      <c r="A433" s="137" t="s">
        <v>79</v>
      </c>
      <c r="B433" s="97">
        <v>65</v>
      </c>
      <c r="C433" s="97">
        <v>2</v>
      </c>
      <c r="D433" s="97" t="s">
        <v>140</v>
      </c>
      <c r="E433" s="97" t="s">
        <v>235</v>
      </c>
      <c r="F433" s="168" t="s">
        <v>212</v>
      </c>
      <c r="G433" s="59"/>
      <c r="H433" s="59"/>
      <c r="I433" s="59"/>
      <c r="J433" s="95">
        <f>J434</f>
        <v>2368.1999999999998</v>
      </c>
      <c r="K433" s="95">
        <f t="shared" ref="K433:L436" si="120">K434</f>
        <v>2224.3000000000002</v>
      </c>
      <c r="L433" s="95">
        <f t="shared" si="120"/>
        <v>2694.8</v>
      </c>
    </row>
    <row r="434" spans="1:12" ht="33.75">
      <c r="A434" s="137" t="s">
        <v>80</v>
      </c>
      <c r="B434" s="97">
        <v>65</v>
      </c>
      <c r="C434" s="97">
        <v>2</v>
      </c>
      <c r="D434" s="97" t="s">
        <v>140</v>
      </c>
      <c r="E434" s="97" t="s">
        <v>235</v>
      </c>
      <c r="F434" s="168" t="s">
        <v>213</v>
      </c>
      <c r="G434" s="59"/>
      <c r="H434" s="59"/>
      <c r="I434" s="59"/>
      <c r="J434" s="95">
        <f>J435</f>
        <v>2368.1999999999998</v>
      </c>
      <c r="K434" s="95">
        <f t="shared" si="120"/>
        <v>2224.3000000000002</v>
      </c>
      <c r="L434" s="95">
        <f t="shared" si="120"/>
        <v>2694.8</v>
      </c>
    </row>
    <row r="435" spans="1:12">
      <c r="A435" s="137" t="s">
        <v>67</v>
      </c>
      <c r="B435" s="97">
        <v>65</v>
      </c>
      <c r="C435" s="97">
        <v>2</v>
      </c>
      <c r="D435" s="97" t="s">
        <v>140</v>
      </c>
      <c r="E435" s="97" t="s">
        <v>235</v>
      </c>
      <c r="F435" s="168" t="s">
        <v>213</v>
      </c>
      <c r="G435" s="59" t="s">
        <v>68</v>
      </c>
      <c r="H435" s="59"/>
      <c r="I435" s="59"/>
      <c r="J435" s="95">
        <f>J436</f>
        <v>2368.1999999999998</v>
      </c>
      <c r="K435" s="95">
        <f t="shared" si="120"/>
        <v>2224.3000000000002</v>
      </c>
      <c r="L435" s="95">
        <f t="shared" si="120"/>
        <v>2694.8</v>
      </c>
    </row>
    <row r="436" spans="1:12" ht="56.25">
      <c r="A436" s="137" t="s">
        <v>482</v>
      </c>
      <c r="B436" s="97">
        <v>65</v>
      </c>
      <c r="C436" s="97">
        <v>2</v>
      </c>
      <c r="D436" s="97" t="s">
        <v>140</v>
      </c>
      <c r="E436" s="97" t="s">
        <v>235</v>
      </c>
      <c r="F436" s="168" t="s">
        <v>213</v>
      </c>
      <c r="G436" s="59" t="s">
        <v>68</v>
      </c>
      <c r="H436" s="59" t="s">
        <v>75</v>
      </c>
      <c r="I436" s="59"/>
      <c r="J436" s="95">
        <f>J437</f>
        <v>2368.1999999999998</v>
      </c>
      <c r="K436" s="95">
        <f t="shared" si="120"/>
        <v>2224.3000000000002</v>
      </c>
      <c r="L436" s="95">
        <f t="shared" si="120"/>
        <v>2694.8</v>
      </c>
    </row>
    <row r="437" spans="1:12" ht="33.75">
      <c r="A437" s="137" t="s">
        <v>291</v>
      </c>
      <c r="B437" s="97">
        <v>65</v>
      </c>
      <c r="C437" s="97">
        <v>2</v>
      </c>
      <c r="D437" s="97" t="s">
        <v>140</v>
      </c>
      <c r="E437" s="97" t="s">
        <v>235</v>
      </c>
      <c r="F437" s="168" t="s">
        <v>213</v>
      </c>
      <c r="G437" s="59" t="s">
        <v>68</v>
      </c>
      <c r="H437" s="59" t="s">
        <v>75</v>
      </c>
      <c r="I437" s="59" t="s">
        <v>66</v>
      </c>
      <c r="J437" s="311">
        <f>'Приложение 3'!J40</f>
        <v>2368.1999999999998</v>
      </c>
      <c r="K437" s="311">
        <f>'Приложение 3'!K40</f>
        <v>2224.3000000000002</v>
      </c>
      <c r="L437" s="311">
        <f>'Приложение 3'!L40</f>
        <v>2694.8</v>
      </c>
    </row>
    <row r="438" spans="1:12">
      <c r="A438" s="137" t="s">
        <v>85</v>
      </c>
      <c r="B438" s="97">
        <v>65</v>
      </c>
      <c r="C438" s="97">
        <v>2</v>
      </c>
      <c r="D438" s="97" t="s">
        <v>140</v>
      </c>
      <c r="E438" s="97" t="s">
        <v>235</v>
      </c>
      <c r="F438" s="168" t="s">
        <v>214</v>
      </c>
      <c r="G438" s="59"/>
      <c r="H438" s="59"/>
      <c r="I438" s="59"/>
      <c r="J438" s="95">
        <f>J439</f>
        <v>95</v>
      </c>
      <c r="K438" s="95">
        <f t="shared" ref="K438:L441" si="121">K439</f>
        <v>95</v>
      </c>
      <c r="L438" s="95">
        <f t="shared" si="121"/>
        <v>95</v>
      </c>
    </row>
    <row r="439" spans="1:12">
      <c r="A439" s="137" t="s">
        <v>86</v>
      </c>
      <c r="B439" s="97">
        <v>65</v>
      </c>
      <c r="C439" s="97">
        <v>2</v>
      </c>
      <c r="D439" s="97" t="s">
        <v>140</v>
      </c>
      <c r="E439" s="97" t="s">
        <v>235</v>
      </c>
      <c r="F439" s="168" t="s">
        <v>215</v>
      </c>
      <c r="G439" s="59"/>
      <c r="H439" s="59"/>
      <c r="I439" s="59"/>
      <c r="J439" s="95">
        <f>J440</f>
        <v>95</v>
      </c>
      <c r="K439" s="95">
        <f t="shared" si="121"/>
        <v>95</v>
      </c>
      <c r="L439" s="95">
        <f t="shared" si="121"/>
        <v>95</v>
      </c>
    </row>
    <row r="440" spans="1:12">
      <c r="A440" s="137" t="s">
        <v>67</v>
      </c>
      <c r="B440" s="97">
        <v>65</v>
      </c>
      <c r="C440" s="97">
        <v>2</v>
      </c>
      <c r="D440" s="97" t="s">
        <v>140</v>
      </c>
      <c r="E440" s="97" t="s">
        <v>235</v>
      </c>
      <c r="F440" s="168" t="s">
        <v>215</v>
      </c>
      <c r="G440" s="59" t="s">
        <v>68</v>
      </c>
      <c r="H440" s="59"/>
      <c r="I440" s="59"/>
      <c r="J440" s="95">
        <f>J441</f>
        <v>95</v>
      </c>
      <c r="K440" s="95">
        <f t="shared" si="121"/>
        <v>95</v>
      </c>
      <c r="L440" s="95">
        <f t="shared" si="121"/>
        <v>95</v>
      </c>
    </row>
    <row r="441" spans="1:12" ht="56.25">
      <c r="A441" s="137" t="s">
        <v>482</v>
      </c>
      <c r="B441" s="97">
        <v>65</v>
      </c>
      <c r="C441" s="97">
        <v>2</v>
      </c>
      <c r="D441" s="97" t="s">
        <v>140</v>
      </c>
      <c r="E441" s="97" t="s">
        <v>235</v>
      </c>
      <c r="F441" s="168" t="s">
        <v>215</v>
      </c>
      <c r="G441" s="59" t="s">
        <v>68</v>
      </c>
      <c r="H441" s="59" t="s">
        <v>75</v>
      </c>
      <c r="I441" s="59"/>
      <c r="J441" s="95">
        <f>J442</f>
        <v>95</v>
      </c>
      <c r="K441" s="95">
        <f t="shared" si="121"/>
        <v>95</v>
      </c>
      <c r="L441" s="95">
        <f t="shared" si="121"/>
        <v>95</v>
      </c>
    </row>
    <row r="442" spans="1:12" ht="33.75">
      <c r="A442" s="137" t="s">
        <v>291</v>
      </c>
      <c r="B442" s="97">
        <v>65</v>
      </c>
      <c r="C442" s="97">
        <v>2</v>
      </c>
      <c r="D442" s="97" t="s">
        <v>140</v>
      </c>
      <c r="E442" s="97" t="s">
        <v>235</v>
      </c>
      <c r="F442" s="168" t="s">
        <v>215</v>
      </c>
      <c r="G442" s="59" t="s">
        <v>68</v>
      </c>
      <c r="H442" s="59" t="s">
        <v>75</v>
      </c>
      <c r="I442" s="59" t="s">
        <v>66</v>
      </c>
      <c r="J442" s="311">
        <f>'Приложение 3'!J42</f>
        <v>95</v>
      </c>
      <c r="K442" s="311">
        <f>'Приложение 3'!K42</f>
        <v>95</v>
      </c>
      <c r="L442" s="311">
        <f>'Приложение 3'!L42</f>
        <v>95</v>
      </c>
    </row>
    <row r="443" spans="1:12" ht="33.75">
      <c r="A443" s="137" t="s">
        <v>161</v>
      </c>
      <c r="B443" s="98" t="s">
        <v>260</v>
      </c>
      <c r="C443" s="98" t="s">
        <v>10</v>
      </c>
      <c r="D443" s="98"/>
      <c r="E443" s="98"/>
      <c r="F443" s="169"/>
      <c r="G443" s="59"/>
      <c r="H443" s="59"/>
      <c r="I443" s="59"/>
      <c r="J443" s="311">
        <f>J444+J450</f>
        <v>4724.0999999999995</v>
      </c>
      <c r="K443" s="311">
        <f>K444+K450</f>
        <v>3434.1</v>
      </c>
      <c r="L443" s="311">
        <f>L444+L450</f>
        <v>3934.1</v>
      </c>
    </row>
    <row r="444" spans="1:12" ht="33.75">
      <c r="A444" s="137" t="s">
        <v>139</v>
      </c>
      <c r="B444" s="98" t="s">
        <v>260</v>
      </c>
      <c r="C444" s="98" t="s">
        <v>10</v>
      </c>
      <c r="D444" s="98" t="s">
        <v>140</v>
      </c>
      <c r="E444" s="98" t="s">
        <v>234</v>
      </c>
      <c r="F444" s="169"/>
      <c r="G444" s="59"/>
      <c r="H444" s="59"/>
      <c r="I444" s="59"/>
      <c r="J444" s="95">
        <f>J445</f>
        <v>4567.3999999999996</v>
      </c>
      <c r="K444" s="95">
        <f t="shared" ref="K444:L448" si="122">K445</f>
        <v>3277.4</v>
      </c>
      <c r="L444" s="95">
        <f t="shared" si="122"/>
        <v>3777.4</v>
      </c>
    </row>
    <row r="445" spans="1:12" ht="67.5">
      <c r="A445" s="137" t="s">
        <v>73</v>
      </c>
      <c r="B445" s="98" t="s">
        <v>260</v>
      </c>
      <c r="C445" s="98" t="s">
        <v>10</v>
      </c>
      <c r="D445" s="98" t="s">
        <v>140</v>
      </c>
      <c r="E445" s="98" t="s">
        <v>234</v>
      </c>
      <c r="F445" s="169" t="s">
        <v>210</v>
      </c>
      <c r="G445" s="59"/>
      <c r="H445" s="59"/>
      <c r="I445" s="59"/>
      <c r="J445" s="95">
        <f>J446</f>
        <v>4567.3999999999996</v>
      </c>
      <c r="K445" s="95">
        <f t="shared" si="122"/>
        <v>3277.4</v>
      </c>
      <c r="L445" s="95">
        <f t="shared" si="122"/>
        <v>3777.4</v>
      </c>
    </row>
    <row r="446" spans="1:12" ht="33.75">
      <c r="A446" s="137" t="s">
        <v>74</v>
      </c>
      <c r="B446" s="98" t="s">
        <v>260</v>
      </c>
      <c r="C446" s="98" t="s">
        <v>10</v>
      </c>
      <c r="D446" s="98" t="s">
        <v>140</v>
      </c>
      <c r="E446" s="98" t="s">
        <v>234</v>
      </c>
      <c r="F446" s="169" t="s">
        <v>211</v>
      </c>
      <c r="G446" s="59"/>
      <c r="H446" s="59"/>
      <c r="I446" s="59"/>
      <c r="J446" s="95">
        <f>J447</f>
        <v>4567.3999999999996</v>
      </c>
      <c r="K446" s="95">
        <f t="shared" si="122"/>
        <v>3277.4</v>
      </c>
      <c r="L446" s="95">
        <f t="shared" si="122"/>
        <v>3777.4</v>
      </c>
    </row>
    <row r="447" spans="1:12">
      <c r="A447" s="137" t="s">
        <v>67</v>
      </c>
      <c r="B447" s="98" t="s">
        <v>260</v>
      </c>
      <c r="C447" s="98" t="s">
        <v>10</v>
      </c>
      <c r="D447" s="98" t="s">
        <v>140</v>
      </c>
      <c r="E447" s="98" t="s">
        <v>234</v>
      </c>
      <c r="F447" s="169" t="s">
        <v>211</v>
      </c>
      <c r="G447" s="59" t="s">
        <v>68</v>
      </c>
      <c r="H447" s="59"/>
      <c r="I447" s="59"/>
      <c r="J447" s="95">
        <f>J448</f>
        <v>4567.3999999999996</v>
      </c>
      <c r="K447" s="95">
        <f t="shared" si="122"/>
        <v>3277.4</v>
      </c>
      <c r="L447" s="95">
        <f t="shared" si="122"/>
        <v>3777.4</v>
      </c>
    </row>
    <row r="448" spans="1:12" ht="56.25">
      <c r="A448" s="137" t="s">
        <v>482</v>
      </c>
      <c r="B448" s="98" t="s">
        <v>260</v>
      </c>
      <c r="C448" s="98" t="s">
        <v>10</v>
      </c>
      <c r="D448" s="98" t="s">
        <v>140</v>
      </c>
      <c r="E448" s="98" t="s">
        <v>234</v>
      </c>
      <c r="F448" s="169" t="s">
        <v>211</v>
      </c>
      <c r="G448" s="59" t="s">
        <v>68</v>
      </c>
      <c r="H448" s="59" t="s">
        <v>75</v>
      </c>
      <c r="I448" s="59"/>
      <c r="J448" s="95">
        <f>J449</f>
        <v>4567.3999999999996</v>
      </c>
      <c r="K448" s="95">
        <f t="shared" si="122"/>
        <v>3277.4</v>
      </c>
      <c r="L448" s="95">
        <f t="shared" si="122"/>
        <v>3777.4</v>
      </c>
    </row>
    <row r="449" spans="1:13" ht="45">
      <c r="A449" s="137" t="s">
        <v>317</v>
      </c>
      <c r="B449" s="98" t="s">
        <v>260</v>
      </c>
      <c r="C449" s="98" t="s">
        <v>10</v>
      </c>
      <c r="D449" s="98" t="s">
        <v>140</v>
      </c>
      <c r="E449" s="98" t="s">
        <v>234</v>
      </c>
      <c r="F449" s="169" t="s">
        <v>211</v>
      </c>
      <c r="G449" s="59" t="s">
        <v>68</v>
      </c>
      <c r="H449" s="59" t="s">
        <v>75</v>
      </c>
      <c r="I449" s="59" t="s">
        <v>158</v>
      </c>
      <c r="J449" s="311">
        <f>'Приложение 3'!J274</f>
        <v>4567.3999999999996</v>
      </c>
      <c r="K449" s="311">
        <f>'Приложение 3'!K274</f>
        <v>3277.4</v>
      </c>
      <c r="L449" s="311">
        <f>'Приложение 3'!L274</f>
        <v>3777.4</v>
      </c>
    </row>
    <row r="450" spans="1:13" ht="33.75">
      <c r="A450" s="137" t="s">
        <v>517</v>
      </c>
      <c r="B450" s="98" t="s">
        <v>260</v>
      </c>
      <c r="C450" s="98" t="s">
        <v>10</v>
      </c>
      <c r="D450" s="98" t="s">
        <v>140</v>
      </c>
      <c r="E450" s="98" t="s">
        <v>235</v>
      </c>
      <c r="F450" s="169"/>
      <c r="G450" s="59"/>
      <c r="H450" s="59"/>
      <c r="I450" s="59"/>
      <c r="J450" s="95">
        <f>J451+J456</f>
        <v>156.69999999999999</v>
      </c>
      <c r="K450" s="95">
        <f t="shared" ref="K450:L450" si="123">K451+K456</f>
        <v>156.69999999999999</v>
      </c>
      <c r="L450" s="95">
        <f t="shared" si="123"/>
        <v>156.69999999999999</v>
      </c>
    </row>
    <row r="451" spans="1:13" ht="33.75">
      <c r="A451" s="137" t="s">
        <v>79</v>
      </c>
      <c r="B451" s="98" t="s">
        <v>260</v>
      </c>
      <c r="C451" s="98" t="s">
        <v>10</v>
      </c>
      <c r="D451" s="98" t="s">
        <v>140</v>
      </c>
      <c r="E451" s="98" t="s">
        <v>235</v>
      </c>
      <c r="F451" s="169" t="s">
        <v>212</v>
      </c>
      <c r="G451" s="59"/>
      <c r="H451" s="59"/>
      <c r="I451" s="59"/>
      <c r="J451" s="95">
        <f>J452</f>
        <v>115</v>
      </c>
      <c r="K451" s="95">
        <f t="shared" ref="K451:L454" si="124">K452</f>
        <v>115</v>
      </c>
      <c r="L451" s="95">
        <f t="shared" si="124"/>
        <v>115</v>
      </c>
    </row>
    <row r="452" spans="1:13" ht="33.75">
      <c r="A452" s="137" t="s">
        <v>80</v>
      </c>
      <c r="B452" s="98" t="s">
        <v>260</v>
      </c>
      <c r="C452" s="98" t="s">
        <v>10</v>
      </c>
      <c r="D452" s="98" t="s">
        <v>140</v>
      </c>
      <c r="E452" s="98" t="s">
        <v>235</v>
      </c>
      <c r="F452" s="169" t="s">
        <v>213</v>
      </c>
      <c r="G452" s="59"/>
      <c r="H452" s="59"/>
      <c r="I452" s="59"/>
      <c r="J452" s="95">
        <f>J453</f>
        <v>115</v>
      </c>
      <c r="K452" s="95">
        <f t="shared" si="124"/>
        <v>115</v>
      </c>
      <c r="L452" s="95">
        <f t="shared" si="124"/>
        <v>115</v>
      </c>
    </row>
    <row r="453" spans="1:13">
      <c r="A453" s="137" t="s">
        <v>67</v>
      </c>
      <c r="B453" s="98" t="s">
        <v>260</v>
      </c>
      <c r="C453" s="98" t="s">
        <v>10</v>
      </c>
      <c r="D453" s="98" t="s">
        <v>140</v>
      </c>
      <c r="E453" s="98" t="s">
        <v>235</v>
      </c>
      <c r="F453" s="169" t="s">
        <v>213</v>
      </c>
      <c r="G453" s="59" t="s">
        <v>68</v>
      </c>
      <c r="H453" s="59"/>
      <c r="I453" s="59"/>
      <c r="J453" s="95">
        <f>J454</f>
        <v>115</v>
      </c>
      <c r="K453" s="95">
        <f t="shared" si="124"/>
        <v>115</v>
      </c>
      <c r="L453" s="95">
        <f t="shared" si="124"/>
        <v>115</v>
      </c>
    </row>
    <row r="454" spans="1:13" ht="56.25">
      <c r="A454" s="137" t="s">
        <v>482</v>
      </c>
      <c r="B454" s="98" t="s">
        <v>260</v>
      </c>
      <c r="C454" s="98" t="s">
        <v>10</v>
      </c>
      <c r="D454" s="98" t="s">
        <v>140</v>
      </c>
      <c r="E454" s="98" t="s">
        <v>235</v>
      </c>
      <c r="F454" s="169" t="s">
        <v>213</v>
      </c>
      <c r="G454" s="59" t="s">
        <v>68</v>
      </c>
      <c r="H454" s="59" t="s">
        <v>75</v>
      </c>
      <c r="I454" s="59"/>
      <c r="J454" s="95">
        <f>J455</f>
        <v>115</v>
      </c>
      <c r="K454" s="95">
        <f t="shared" si="124"/>
        <v>115</v>
      </c>
      <c r="L454" s="95">
        <f t="shared" si="124"/>
        <v>115</v>
      </c>
    </row>
    <row r="455" spans="1:13" ht="45">
      <c r="A455" s="137" t="s">
        <v>317</v>
      </c>
      <c r="B455" s="98" t="s">
        <v>260</v>
      </c>
      <c r="C455" s="98" t="s">
        <v>10</v>
      </c>
      <c r="D455" s="98" t="s">
        <v>140</v>
      </c>
      <c r="E455" s="98" t="s">
        <v>235</v>
      </c>
      <c r="F455" s="169" t="s">
        <v>213</v>
      </c>
      <c r="G455" s="59" t="s">
        <v>68</v>
      </c>
      <c r="H455" s="59" t="s">
        <v>75</v>
      </c>
      <c r="I455" s="59" t="s">
        <v>158</v>
      </c>
      <c r="J455" s="311">
        <f>'Приложение 3'!J277</f>
        <v>115</v>
      </c>
      <c r="K455" s="311">
        <f>'Приложение 3'!K277</f>
        <v>115</v>
      </c>
      <c r="L455" s="311">
        <f>'Приложение 3'!L277</f>
        <v>115</v>
      </c>
    </row>
    <row r="456" spans="1:13">
      <c r="A456" s="137" t="s">
        <v>85</v>
      </c>
      <c r="B456" s="98" t="s">
        <v>260</v>
      </c>
      <c r="C456" s="98" t="s">
        <v>10</v>
      </c>
      <c r="D456" s="98" t="s">
        <v>140</v>
      </c>
      <c r="E456" s="98" t="s">
        <v>235</v>
      </c>
      <c r="F456" s="169" t="s">
        <v>214</v>
      </c>
      <c r="G456" s="59"/>
      <c r="H456" s="59"/>
      <c r="I456" s="59"/>
      <c r="J456" s="95">
        <f>J457</f>
        <v>41.7</v>
      </c>
      <c r="K456" s="95">
        <f t="shared" ref="K456:L459" si="125">K457</f>
        <v>41.7</v>
      </c>
      <c r="L456" s="95">
        <f t="shared" si="125"/>
        <v>41.7</v>
      </c>
    </row>
    <row r="457" spans="1:13">
      <c r="A457" s="137" t="s">
        <v>86</v>
      </c>
      <c r="B457" s="98" t="s">
        <v>260</v>
      </c>
      <c r="C457" s="98" t="s">
        <v>10</v>
      </c>
      <c r="D457" s="98" t="s">
        <v>140</v>
      </c>
      <c r="E457" s="98" t="s">
        <v>235</v>
      </c>
      <c r="F457" s="169" t="s">
        <v>215</v>
      </c>
      <c r="G457" s="59"/>
      <c r="H457" s="59"/>
      <c r="I457" s="59"/>
      <c r="J457" s="95">
        <f>J458</f>
        <v>41.7</v>
      </c>
      <c r="K457" s="95">
        <f t="shared" si="125"/>
        <v>41.7</v>
      </c>
      <c r="L457" s="95">
        <f t="shared" si="125"/>
        <v>41.7</v>
      </c>
    </row>
    <row r="458" spans="1:13">
      <c r="A458" s="137" t="s">
        <v>67</v>
      </c>
      <c r="B458" s="98" t="s">
        <v>260</v>
      </c>
      <c r="C458" s="98" t="s">
        <v>10</v>
      </c>
      <c r="D458" s="98" t="s">
        <v>140</v>
      </c>
      <c r="E458" s="98" t="s">
        <v>235</v>
      </c>
      <c r="F458" s="169" t="s">
        <v>215</v>
      </c>
      <c r="G458" s="59" t="s">
        <v>68</v>
      </c>
      <c r="H458" s="59"/>
      <c r="I458" s="59"/>
      <c r="J458" s="95">
        <f>J459</f>
        <v>41.7</v>
      </c>
      <c r="K458" s="95">
        <f t="shared" si="125"/>
        <v>41.7</v>
      </c>
      <c r="L458" s="95">
        <f t="shared" si="125"/>
        <v>41.7</v>
      </c>
    </row>
    <row r="459" spans="1:13" ht="56.25">
      <c r="A459" s="137" t="s">
        <v>482</v>
      </c>
      <c r="B459" s="98" t="s">
        <v>260</v>
      </c>
      <c r="C459" s="98" t="s">
        <v>10</v>
      </c>
      <c r="D459" s="98" t="s">
        <v>140</v>
      </c>
      <c r="E459" s="98" t="s">
        <v>235</v>
      </c>
      <c r="F459" s="169" t="s">
        <v>215</v>
      </c>
      <c r="G459" s="59" t="s">
        <v>68</v>
      </c>
      <c r="H459" s="59" t="s">
        <v>75</v>
      </c>
      <c r="I459" s="59"/>
      <c r="J459" s="95">
        <f>J460</f>
        <v>41.7</v>
      </c>
      <c r="K459" s="95">
        <f t="shared" si="125"/>
        <v>41.7</v>
      </c>
      <c r="L459" s="95">
        <f t="shared" si="125"/>
        <v>41.7</v>
      </c>
    </row>
    <row r="460" spans="1:13" ht="45">
      <c r="A460" s="137" t="s">
        <v>317</v>
      </c>
      <c r="B460" s="98" t="s">
        <v>260</v>
      </c>
      <c r="C460" s="98" t="s">
        <v>10</v>
      </c>
      <c r="D460" s="98" t="s">
        <v>140</v>
      </c>
      <c r="E460" s="98" t="s">
        <v>235</v>
      </c>
      <c r="F460" s="169" t="s">
        <v>215</v>
      </c>
      <c r="G460" s="59" t="s">
        <v>68</v>
      </c>
      <c r="H460" s="59" t="s">
        <v>75</v>
      </c>
      <c r="I460" s="59" t="s">
        <v>158</v>
      </c>
      <c r="J460" s="311">
        <f>'Приложение 3'!J279</f>
        <v>41.7</v>
      </c>
      <c r="K460" s="311">
        <f>'Приложение 3'!K279</f>
        <v>41.7</v>
      </c>
      <c r="L460" s="311">
        <f>'Приложение 3'!L279</f>
        <v>41.7</v>
      </c>
    </row>
    <row r="461" spans="1:13" ht="45">
      <c r="A461" s="137" t="s">
        <v>314</v>
      </c>
      <c r="B461" s="98" t="s">
        <v>239</v>
      </c>
      <c r="C461" s="98" t="s">
        <v>243</v>
      </c>
      <c r="D461" s="98"/>
      <c r="E461" s="98"/>
      <c r="F461" s="169"/>
      <c r="G461" s="59"/>
      <c r="H461" s="59"/>
      <c r="I461" s="59"/>
      <c r="J461" s="311">
        <f>J462</f>
        <v>34677.9</v>
      </c>
      <c r="K461" s="311">
        <f t="shared" ref="K461:L461" si="126">K462</f>
        <v>24392.600000000002</v>
      </c>
      <c r="L461" s="311">
        <f t="shared" si="126"/>
        <v>27185.5</v>
      </c>
    </row>
    <row r="462" spans="1:13" ht="56.25">
      <c r="A462" s="137" t="s">
        <v>315</v>
      </c>
      <c r="B462" s="98" t="s">
        <v>239</v>
      </c>
      <c r="C462" s="98" t="s">
        <v>8</v>
      </c>
      <c r="D462" s="98"/>
      <c r="E462" s="98"/>
      <c r="F462" s="169"/>
      <c r="G462" s="59"/>
      <c r="H462" s="59"/>
      <c r="I462" s="59"/>
      <c r="J462" s="311">
        <f>J463+J469+J475+J506+J512+J528+J544+J560+J566+J572+J578+J584+J595+J481+J494+J500+J488+J601</f>
        <v>34677.9</v>
      </c>
      <c r="K462" s="311">
        <f>K463+K469+K475+K506+K512+K528+K544+K560+K566+K572+K578+K584+K595+K481+K494+K500+K488+K601</f>
        <v>24392.600000000002</v>
      </c>
      <c r="L462" s="311">
        <f>L463+L469+L475+L506+L512+L528+L544+L560+L566+L572+L578+L584+L595+L481+L494+L500+L488+L601</f>
        <v>27185.5</v>
      </c>
    </row>
    <row r="463" spans="1:13" ht="33.75">
      <c r="A463" s="137" t="s">
        <v>205</v>
      </c>
      <c r="B463" s="100" t="s">
        <v>239</v>
      </c>
      <c r="C463" s="100" t="s">
        <v>8</v>
      </c>
      <c r="D463" s="100" t="s">
        <v>140</v>
      </c>
      <c r="E463" s="100" t="s">
        <v>279</v>
      </c>
      <c r="F463" s="101"/>
      <c r="G463" s="102"/>
      <c r="H463" s="102"/>
      <c r="I463" s="102"/>
      <c r="J463" s="103">
        <f t="shared" ref="J463:J467" si="127">J464</f>
        <v>5</v>
      </c>
      <c r="K463" s="103">
        <f t="shared" ref="K463:K467" si="128">K464</f>
        <v>5</v>
      </c>
      <c r="L463" s="103">
        <f t="shared" ref="L463:L467" si="129">L464</f>
        <v>5</v>
      </c>
      <c r="M463" s="22"/>
    </row>
    <row r="464" spans="1:13" ht="22.5">
      <c r="A464" s="137" t="s">
        <v>103</v>
      </c>
      <c r="B464" s="100" t="s">
        <v>239</v>
      </c>
      <c r="C464" s="100" t="s">
        <v>8</v>
      </c>
      <c r="D464" s="100" t="s">
        <v>140</v>
      </c>
      <c r="E464" s="100" t="s">
        <v>279</v>
      </c>
      <c r="F464" s="101" t="s">
        <v>217</v>
      </c>
      <c r="G464" s="102"/>
      <c r="H464" s="102"/>
      <c r="I464" s="102"/>
      <c r="J464" s="103">
        <f t="shared" si="127"/>
        <v>5</v>
      </c>
      <c r="K464" s="103">
        <f t="shared" si="128"/>
        <v>5</v>
      </c>
      <c r="L464" s="103">
        <f t="shared" si="129"/>
        <v>5</v>
      </c>
    </row>
    <row r="465" spans="1:12">
      <c r="A465" s="137" t="s">
        <v>104</v>
      </c>
      <c r="B465" s="104" t="s">
        <v>239</v>
      </c>
      <c r="C465" s="104" t="s">
        <v>8</v>
      </c>
      <c r="D465" s="104" t="s">
        <v>140</v>
      </c>
      <c r="E465" s="104" t="s">
        <v>279</v>
      </c>
      <c r="F465" s="105" t="s">
        <v>218</v>
      </c>
      <c r="G465" s="102"/>
      <c r="H465" s="102"/>
      <c r="I465" s="102"/>
      <c r="J465" s="103">
        <f t="shared" si="127"/>
        <v>5</v>
      </c>
      <c r="K465" s="103">
        <f t="shared" si="128"/>
        <v>5</v>
      </c>
      <c r="L465" s="103">
        <f t="shared" si="129"/>
        <v>5</v>
      </c>
    </row>
    <row r="466" spans="1:12">
      <c r="A466" s="137" t="s">
        <v>117</v>
      </c>
      <c r="B466" s="104" t="s">
        <v>239</v>
      </c>
      <c r="C466" s="104" t="s">
        <v>8</v>
      </c>
      <c r="D466" s="104" t="s">
        <v>140</v>
      </c>
      <c r="E466" s="104" t="s">
        <v>279</v>
      </c>
      <c r="F466" s="105" t="s">
        <v>218</v>
      </c>
      <c r="G466" s="102" t="s">
        <v>17</v>
      </c>
      <c r="H466" s="102"/>
      <c r="I466" s="102"/>
      <c r="J466" s="103">
        <f t="shared" si="127"/>
        <v>5</v>
      </c>
      <c r="K466" s="103">
        <f t="shared" si="128"/>
        <v>5</v>
      </c>
      <c r="L466" s="103">
        <f t="shared" si="129"/>
        <v>5</v>
      </c>
    </row>
    <row r="467" spans="1:12">
      <c r="A467" s="137" t="s">
        <v>121</v>
      </c>
      <c r="B467" s="104" t="s">
        <v>239</v>
      </c>
      <c r="C467" s="104" t="s">
        <v>8</v>
      </c>
      <c r="D467" s="104" t="s">
        <v>140</v>
      </c>
      <c r="E467" s="104" t="s">
        <v>279</v>
      </c>
      <c r="F467" s="105" t="s">
        <v>218</v>
      </c>
      <c r="G467" s="102" t="s">
        <v>17</v>
      </c>
      <c r="H467" s="102" t="s">
        <v>98</v>
      </c>
      <c r="I467" s="102"/>
      <c r="J467" s="103">
        <f t="shared" si="127"/>
        <v>5</v>
      </c>
      <c r="K467" s="103">
        <f t="shared" si="128"/>
        <v>5</v>
      </c>
      <c r="L467" s="103">
        <f t="shared" si="129"/>
        <v>5</v>
      </c>
    </row>
    <row r="468" spans="1:12" ht="45">
      <c r="A468" s="137" t="s">
        <v>317</v>
      </c>
      <c r="B468" s="104" t="s">
        <v>239</v>
      </c>
      <c r="C468" s="104" t="s">
        <v>8</v>
      </c>
      <c r="D468" s="104" t="s">
        <v>140</v>
      </c>
      <c r="E468" s="104" t="s">
        <v>279</v>
      </c>
      <c r="F468" s="105" t="s">
        <v>218</v>
      </c>
      <c r="G468" s="102" t="s">
        <v>17</v>
      </c>
      <c r="H468" s="102" t="s">
        <v>98</v>
      </c>
      <c r="I468" s="102" t="s">
        <v>158</v>
      </c>
      <c r="J468" s="310">
        <f>'Приложение 3'!J427</f>
        <v>5</v>
      </c>
      <c r="K468" s="310">
        <f>'Приложение 3'!K427</f>
        <v>5</v>
      </c>
      <c r="L468" s="310">
        <f>'Приложение 3'!L427</f>
        <v>5</v>
      </c>
    </row>
    <row r="469" spans="1:12" ht="22.5">
      <c r="A469" s="137" t="s">
        <v>119</v>
      </c>
      <c r="B469" s="100" t="s">
        <v>239</v>
      </c>
      <c r="C469" s="100" t="s">
        <v>8</v>
      </c>
      <c r="D469" s="100" t="s">
        <v>140</v>
      </c>
      <c r="E469" s="100" t="s">
        <v>252</v>
      </c>
      <c r="F469" s="101"/>
      <c r="G469" s="102"/>
      <c r="H469" s="102"/>
      <c r="I469" s="102"/>
      <c r="J469" s="103">
        <f t="shared" ref="J469:J473" si="130">J470</f>
        <v>3863.2</v>
      </c>
      <c r="K469" s="103">
        <f t="shared" ref="K469:K473" si="131">K470</f>
        <v>3870.9</v>
      </c>
      <c r="L469" s="103">
        <f t="shared" ref="L469:L473" si="132">L470</f>
        <v>3909.4</v>
      </c>
    </row>
    <row r="470" spans="1:12" ht="22.5">
      <c r="A470" s="137" t="s">
        <v>103</v>
      </c>
      <c r="B470" s="100" t="s">
        <v>239</v>
      </c>
      <c r="C470" s="100" t="s">
        <v>8</v>
      </c>
      <c r="D470" s="100" t="s">
        <v>140</v>
      </c>
      <c r="E470" s="100" t="s">
        <v>252</v>
      </c>
      <c r="F470" s="101" t="s">
        <v>217</v>
      </c>
      <c r="G470" s="102"/>
      <c r="H470" s="102"/>
      <c r="I470" s="102"/>
      <c r="J470" s="103">
        <f t="shared" si="130"/>
        <v>3863.2</v>
      </c>
      <c r="K470" s="103">
        <f t="shared" si="131"/>
        <v>3870.9</v>
      </c>
      <c r="L470" s="103">
        <f t="shared" si="132"/>
        <v>3909.4</v>
      </c>
    </row>
    <row r="471" spans="1:12" ht="22.5">
      <c r="A471" s="137" t="s">
        <v>120</v>
      </c>
      <c r="B471" s="100" t="s">
        <v>239</v>
      </c>
      <c r="C471" s="100" t="s">
        <v>8</v>
      </c>
      <c r="D471" s="100" t="s">
        <v>140</v>
      </c>
      <c r="E471" s="100" t="s">
        <v>252</v>
      </c>
      <c r="F471" s="101" t="s">
        <v>221</v>
      </c>
      <c r="G471" s="102"/>
      <c r="H471" s="102"/>
      <c r="I471" s="102"/>
      <c r="J471" s="103">
        <f t="shared" si="130"/>
        <v>3863.2</v>
      </c>
      <c r="K471" s="103">
        <f t="shared" si="131"/>
        <v>3870.9</v>
      </c>
      <c r="L471" s="103">
        <f t="shared" si="132"/>
        <v>3909.4</v>
      </c>
    </row>
    <row r="472" spans="1:12">
      <c r="A472" s="137" t="s">
        <v>117</v>
      </c>
      <c r="B472" s="100" t="s">
        <v>239</v>
      </c>
      <c r="C472" s="100" t="s">
        <v>8</v>
      </c>
      <c r="D472" s="100" t="s">
        <v>140</v>
      </c>
      <c r="E472" s="100" t="s">
        <v>252</v>
      </c>
      <c r="F472" s="101" t="s">
        <v>221</v>
      </c>
      <c r="G472" s="102" t="s">
        <v>17</v>
      </c>
      <c r="H472" s="102"/>
      <c r="I472" s="102"/>
      <c r="J472" s="103">
        <f t="shared" si="130"/>
        <v>3863.2</v>
      </c>
      <c r="K472" s="103">
        <f t="shared" si="131"/>
        <v>3870.9</v>
      </c>
      <c r="L472" s="103">
        <f t="shared" si="132"/>
        <v>3909.4</v>
      </c>
    </row>
    <row r="473" spans="1:12">
      <c r="A473" s="137" t="s">
        <v>118</v>
      </c>
      <c r="B473" s="100" t="s">
        <v>239</v>
      </c>
      <c r="C473" s="100" t="s">
        <v>8</v>
      </c>
      <c r="D473" s="100" t="s">
        <v>140</v>
      </c>
      <c r="E473" s="100" t="s">
        <v>252</v>
      </c>
      <c r="F473" s="101" t="s">
        <v>221</v>
      </c>
      <c r="G473" s="102" t="s">
        <v>17</v>
      </c>
      <c r="H473" s="102" t="s">
        <v>68</v>
      </c>
      <c r="I473" s="102"/>
      <c r="J473" s="103">
        <f t="shared" si="130"/>
        <v>3863.2</v>
      </c>
      <c r="K473" s="103">
        <f t="shared" si="131"/>
        <v>3870.9</v>
      </c>
      <c r="L473" s="103">
        <f t="shared" si="132"/>
        <v>3909.4</v>
      </c>
    </row>
    <row r="474" spans="1:12" ht="33.75">
      <c r="A474" s="137" t="s">
        <v>291</v>
      </c>
      <c r="B474" s="100" t="s">
        <v>239</v>
      </c>
      <c r="C474" s="100" t="s">
        <v>8</v>
      </c>
      <c r="D474" s="100" t="s">
        <v>140</v>
      </c>
      <c r="E474" s="100" t="s">
        <v>252</v>
      </c>
      <c r="F474" s="101" t="s">
        <v>221</v>
      </c>
      <c r="G474" s="102" t="s">
        <v>17</v>
      </c>
      <c r="H474" s="102" t="s">
        <v>68</v>
      </c>
      <c r="I474" s="102" t="s">
        <v>66</v>
      </c>
      <c r="J474" s="310">
        <f>'Приложение 3'!J163</f>
        <v>3863.2</v>
      </c>
      <c r="K474" s="310">
        <f>'Приложение 3'!K163</f>
        <v>3870.9</v>
      </c>
      <c r="L474" s="310">
        <f>'Приложение 3'!L163</f>
        <v>3909.4</v>
      </c>
    </row>
    <row r="475" spans="1:12" ht="33.75">
      <c r="A475" s="137" t="s">
        <v>550</v>
      </c>
      <c r="B475" s="100" t="s">
        <v>239</v>
      </c>
      <c r="C475" s="100" t="s">
        <v>8</v>
      </c>
      <c r="D475" s="100" t="s">
        <v>140</v>
      </c>
      <c r="E475" s="100" t="s">
        <v>244</v>
      </c>
      <c r="F475" s="101"/>
      <c r="G475" s="102"/>
      <c r="H475" s="102"/>
      <c r="I475" s="102"/>
      <c r="J475" s="103">
        <f>J476</f>
        <v>150</v>
      </c>
      <c r="K475" s="103">
        <f>K476</f>
        <v>150</v>
      </c>
      <c r="L475" s="103">
        <f>L476</f>
        <v>150</v>
      </c>
    </row>
    <row r="476" spans="1:12">
      <c r="A476" s="137" t="s">
        <v>85</v>
      </c>
      <c r="B476" s="100" t="s">
        <v>239</v>
      </c>
      <c r="C476" s="100" t="s">
        <v>8</v>
      </c>
      <c r="D476" s="100" t="s">
        <v>140</v>
      </c>
      <c r="E476" s="100" t="s">
        <v>244</v>
      </c>
      <c r="F476" s="101" t="s">
        <v>214</v>
      </c>
      <c r="G476" s="102"/>
      <c r="H476" s="102"/>
      <c r="I476" s="102"/>
      <c r="J476" s="103">
        <f t="shared" ref="J476:J479" si="133">J477</f>
        <v>150</v>
      </c>
      <c r="K476" s="103">
        <f t="shared" ref="K476:K479" si="134">K477</f>
        <v>150</v>
      </c>
      <c r="L476" s="103">
        <f t="shared" ref="L476:L479" si="135">L477</f>
        <v>150</v>
      </c>
    </row>
    <row r="477" spans="1:12">
      <c r="A477" s="137" t="s">
        <v>93</v>
      </c>
      <c r="B477" s="100" t="s">
        <v>239</v>
      </c>
      <c r="C477" s="100" t="s">
        <v>8</v>
      </c>
      <c r="D477" s="100" t="s">
        <v>140</v>
      </c>
      <c r="E477" s="100" t="s">
        <v>244</v>
      </c>
      <c r="F477" s="101" t="s">
        <v>216</v>
      </c>
      <c r="G477" s="102"/>
      <c r="H477" s="102"/>
      <c r="I477" s="102"/>
      <c r="J477" s="103">
        <f t="shared" si="133"/>
        <v>150</v>
      </c>
      <c r="K477" s="103">
        <f t="shared" si="134"/>
        <v>150</v>
      </c>
      <c r="L477" s="103">
        <f t="shared" si="135"/>
        <v>150</v>
      </c>
    </row>
    <row r="478" spans="1:12">
      <c r="A478" s="137" t="s">
        <v>67</v>
      </c>
      <c r="B478" s="100" t="s">
        <v>239</v>
      </c>
      <c r="C478" s="100" t="s">
        <v>8</v>
      </c>
      <c r="D478" s="100" t="s">
        <v>140</v>
      </c>
      <c r="E478" s="100" t="s">
        <v>244</v>
      </c>
      <c r="F478" s="101" t="s">
        <v>216</v>
      </c>
      <c r="G478" s="102" t="s">
        <v>68</v>
      </c>
      <c r="H478" s="102"/>
      <c r="I478" s="102"/>
      <c r="J478" s="103">
        <f t="shared" si="133"/>
        <v>150</v>
      </c>
      <c r="K478" s="103">
        <f t="shared" si="134"/>
        <v>150</v>
      </c>
      <c r="L478" s="103">
        <f t="shared" si="135"/>
        <v>150</v>
      </c>
    </row>
    <row r="479" spans="1:12">
      <c r="A479" s="137" t="s">
        <v>92</v>
      </c>
      <c r="B479" s="100" t="s">
        <v>239</v>
      </c>
      <c r="C479" s="100" t="s">
        <v>8</v>
      </c>
      <c r="D479" s="100" t="s">
        <v>140</v>
      </c>
      <c r="E479" s="100" t="s">
        <v>244</v>
      </c>
      <c r="F479" s="101" t="s">
        <v>216</v>
      </c>
      <c r="G479" s="102" t="s">
        <v>68</v>
      </c>
      <c r="H479" s="102" t="s">
        <v>18</v>
      </c>
      <c r="I479" s="102"/>
      <c r="J479" s="103">
        <f t="shared" si="133"/>
        <v>150</v>
      </c>
      <c r="K479" s="103">
        <f t="shared" si="134"/>
        <v>150</v>
      </c>
      <c r="L479" s="103">
        <f t="shared" si="135"/>
        <v>150</v>
      </c>
    </row>
    <row r="480" spans="1:12" ht="33.75">
      <c r="A480" s="137" t="s">
        <v>291</v>
      </c>
      <c r="B480" s="100" t="s">
        <v>239</v>
      </c>
      <c r="C480" s="100" t="s">
        <v>8</v>
      </c>
      <c r="D480" s="100" t="s">
        <v>140</v>
      </c>
      <c r="E480" s="100" t="s">
        <v>244</v>
      </c>
      <c r="F480" s="101" t="s">
        <v>216</v>
      </c>
      <c r="G480" s="102" t="s">
        <v>68</v>
      </c>
      <c r="H480" s="102" t="s">
        <v>18</v>
      </c>
      <c r="I480" s="102" t="s">
        <v>66</v>
      </c>
      <c r="J480" s="310">
        <f>'Приложение 3'!J70</f>
        <v>150</v>
      </c>
      <c r="K480" s="310">
        <f>'Приложение 3'!K70</f>
        <v>150</v>
      </c>
      <c r="L480" s="310">
        <f>'Приложение 3'!L70</f>
        <v>150</v>
      </c>
    </row>
    <row r="481" spans="1:12" ht="22.5">
      <c r="A481" s="137" t="s">
        <v>296</v>
      </c>
      <c r="B481" s="91" t="s">
        <v>239</v>
      </c>
      <c r="C481" s="91" t="s">
        <v>8</v>
      </c>
      <c r="D481" s="91" t="s">
        <v>140</v>
      </c>
      <c r="E481" s="91" t="s">
        <v>294</v>
      </c>
      <c r="F481" s="109"/>
      <c r="G481" s="102"/>
      <c r="H481" s="102"/>
      <c r="I481" s="102"/>
      <c r="J481" s="103">
        <f>J482</f>
        <v>1801</v>
      </c>
      <c r="K481" s="103">
        <f>K482</f>
        <v>565.70000000000005</v>
      </c>
      <c r="L481" s="103">
        <f>L482</f>
        <v>709.5</v>
      </c>
    </row>
    <row r="482" spans="1:12" ht="33.75">
      <c r="A482" s="137" t="s">
        <v>79</v>
      </c>
      <c r="B482" s="91" t="s">
        <v>239</v>
      </c>
      <c r="C482" s="91" t="s">
        <v>8</v>
      </c>
      <c r="D482" s="91" t="s">
        <v>140</v>
      </c>
      <c r="E482" s="91" t="s">
        <v>294</v>
      </c>
      <c r="F482" s="109" t="s">
        <v>212</v>
      </c>
      <c r="G482" s="102"/>
      <c r="H482" s="102"/>
      <c r="I482" s="102"/>
      <c r="J482" s="103">
        <f t="shared" ref="J482:L484" si="136">J483</f>
        <v>1801</v>
      </c>
      <c r="K482" s="103">
        <f t="shared" si="136"/>
        <v>565.70000000000005</v>
      </c>
      <c r="L482" s="103">
        <f t="shared" si="136"/>
        <v>709.5</v>
      </c>
    </row>
    <row r="483" spans="1:12" ht="33.75">
      <c r="A483" s="137" t="s">
        <v>80</v>
      </c>
      <c r="B483" s="91" t="s">
        <v>239</v>
      </c>
      <c r="C483" s="91" t="s">
        <v>8</v>
      </c>
      <c r="D483" s="91" t="s">
        <v>140</v>
      </c>
      <c r="E483" s="91" t="s">
        <v>294</v>
      </c>
      <c r="F483" s="109" t="s">
        <v>213</v>
      </c>
      <c r="G483" s="102"/>
      <c r="H483" s="102"/>
      <c r="I483" s="102"/>
      <c r="J483" s="103">
        <f t="shared" si="136"/>
        <v>1801</v>
      </c>
      <c r="K483" s="103">
        <f t="shared" si="136"/>
        <v>565.70000000000005</v>
      </c>
      <c r="L483" s="103">
        <f t="shared" si="136"/>
        <v>709.5</v>
      </c>
    </row>
    <row r="484" spans="1:12">
      <c r="A484" s="137" t="s">
        <v>67</v>
      </c>
      <c r="B484" s="91" t="s">
        <v>239</v>
      </c>
      <c r="C484" s="91" t="s">
        <v>8</v>
      </c>
      <c r="D484" s="91" t="s">
        <v>140</v>
      </c>
      <c r="E484" s="91" t="s">
        <v>294</v>
      </c>
      <c r="F484" s="109" t="s">
        <v>213</v>
      </c>
      <c r="G484" s="102" t="s">
        <v>68</v>
      </c>
      <c r="H484" s="102"/>
      <c r="I484" s="102"/>
      <c r="J484" s="103">
        <f t="shared" si="136"/>
        <v>1801</v>
      </c>
      <c r="K484" s="103">
        <f t="shared" si="136"/>
        <v>565.70000000000005</v>
      </c>
      <c r="L484" s="103">
        <f t="shared" si="136"/>
        <v>709.5</v>
      </c>
    </row>
    <row r="485" spans="1:12">
      <c r="A485" s="137" t="s">
        <v>95</v>
      </c>
      <c r="B485" s="91" t="s">
        <v>239</v>
      </c>
      <c r="C485" s="91" t="s">
        <v>8</v>
      </c>
      <c r="D485" s="91" t="s">
        <v>140</v>
      </c>
      <c r="E485" s="91" t="s">
        <v>294</v>
      </c>
      <c r="F485" s="109" t="s">
        <v>213</v>
      </c>
      <c r="G485" s="102" t="s">
        <v>68</v>
      </c>
      <c r="H485" s="102" t="s">
        <v>96</v>
      </c>
      <c r="I485" s="102"/>
      <c r="J485" s="103">
        <f>J486+J487</f>
        <v>1801</v>
      </c>
      <c r="K485" s="103">
        <f t="shared" ref="K485:L485" si="137">K486+K487</f>
        <v>565.70000000000005</v>
      </c>
      <c r="L485" s="103">
        <f t="shared" si="137"/>
        <v>709.5</v>
      </c>
    </row>
    <row r="486" spans="1:12" ht="33.75">
      <c r="A486" s="137" t="s">
        <v>291</v>
      </c>
      <c r="B486" s="91" t="s">
        <v>239</v>
      </c>
      <c r="C486" s="91" t="s">
        <v>8</v>
      </c>
      <c r="D486" s="91" t="s">
        <v>140</v>
      </c>
      <c r="E486" s="91" t="s">
        <v>294</v>
      </c>
      <c r="F486" s="109" t="s">
        <v>213</v>
      </c>
      <c r="G486" s="102" t="s">
        <v>68</v>
      </c>
      <c r="H486" s="102" t="s">
        <v>96</v>
      </c>
      <c r="I486" s="102" t="s">
        <v>66</v>
      </c>
      <c r="J486" s="310">
        <f>'Приложение 3'!J93</f>
        <v>1698.5</v>
      </c>
      <c r="K486" s="310">
        <f>'Приложение 3'!K93</f>
        <v>481.5</v>
      </c>
      <c r="L486" s="310">
        <f>'Приложение 3'!L93</f>
        <v>625.29999999999995</v>
      </c>
    </row>
    <row r="487" spans="1:12" ht="45">
      <c r="A487" s="137" t="s">
        <v>317</v>
      </c>
      <c r="B487" s="303" t="s">
        <v>239</v>
      </c>
      <c r="C487" s="303" t="s">
        <v>8</v>
      </c>
      <c r="D487" s="303" t="s">
        <v>140</v>
      </c>
      <c r="E487" s="91" t="s">
        <v>294</v>
      </c>
      <c r="F487" s="109" t="s">
        <v>213</v>
      </c>
      <c r="G487" s="102" t="s">
        <v>68</v>
      </c>
      <c r="H487" s="102" t="s">
        <v>96</v>
      </c>
      <c r="I487" s="102" t="s">
        <v>158</v>
      </c>
      <c r="J487" s="310">
        <f>'Приложение 3'!J285</f>
        <v>102.5</v>
      </c>
      <c r="K487" s="310">
        <f>'Приложение 3'!K285</f>
        <v>84.2</v>
      </c>
      <c r="L487" s="310">
        <f>'Приложение 3'!L285</f>
        <v>84.2</v>
      </c>
    </row>
    <row r="488" spans="1:12" ht="22.5">
      <c r="A488" s="137" t="s">
        <v>307</v>
      </c>
      <c r="B488" s="100" t="s">
        <v>239</v>
      </c>
      <c r="C488" s="100" t="s">
        <v>8</v>
      </c>
      <c r="D488" s="100" t="s">
        <v>140</v>
      </c>
      <c r="E488" s="32" t="s">
        <v>306</v>
      </c>
      <c r="F488" s="29"/>
      <c r="G488" s="102"/>
      <c r="H488" s="102"/>
      <c r="I488" s="102"/>
      <c r="J488" s="103">
        <f t="shared" ref="J488:L492" si="138">J489</f>
        <v>110.8</v>
      </c>
      <c r="K488" s="103">
        <f t="shared" si="138"/>
        <v>111.2</v>
      </c>
      <c r="L488" s="103">
        <f t="shared" si="138"/>
        <v>110.6</v>
      </c>
    </row>
    <row r="489" spans="1:12" ht="33.75">
      <c r="A489" s="137" t="s">
        <v>79</v>
      </c>
      <c r="B489" s="100" t="s">
        <v>239</v>
      </c>
      <c r="C489" s="100" t="s">
        <v>8</v>
      </c>
      <c r="D489" s="100" t="s">
        <v>140</v>
      </c>
      <c r="E489" s="32" t="s">
        <v>306</v>
      </c>
      <c r="F489" s="29" t="s">
        <v>212</v>
      </c>
      <c r="G489" s="102"/>
      <c r="H489" s="102"/>
      <c r="I489" s="102"/>
      <c r="J489" s="103">
        <f t="shared" si="138"/>
        <v>110.8</v>
      </c>
      <c r="K489" s="103">
        <f t="shared" si="138"/>
        <v>111.2</v>
      </c>
      <c r="L489" s="103">
        <f t="shared" si="138"/>
        <v>110.6</v>
      </c>
    </row>
    <row r="490" spans="1:12" ht="33.75">
      <c r="A490" s="137" t="s">
        <v>80</v>
      </c>
      <c r="B490" s="100" t="s">
        <v>239</v>
      </c>
      <c r="C490" s="100" t="s">
        <v>8</v>
      </c>
      <c r="D490" s="100" t="s">
        <v>140</v>
      </c>
      <c r="E490" s="32" t="s">
        <v>306</v>
      </c>
      <c r="F490" s="29" t="s">
        <v>213</v>
      </c>
      <c r="G490" s="102"/>
      <c r="H490" s="102"/>
      <c r="I490" s="102"/>
      <c r="J490" s="103">
        <f t="shared" si="138"/>
        <v>110.8</v>
      </c>
      <c r="K490" s="103">
        <f t="shared" si="138"/>
        <v>111.2</v>
      </c>
      <c r="L490" s="103">
        <f t="shared" si="138"/>
        <v>110.6</v>
      </c>
    </row>
    <row r="491" spans="1:12">
      <c r="A491" s="137" t="s">
        <v>308</v>
      </c>
      <c r="B491" s="100" t="s">
        <v>239</v>
      </c>
      <c r="C491" s="100" t="s">
        <v>8</v>
      </c>
      <c r="D491" s="100" t="s">
        <v>140</v>
      </c>
      <c r="E491" s="32" t="s">
        <v>306</v>
      </c>
      <c r="F491" s="29" t="s">
        <v>213</v>
      </c>
      <c r="G491" s="102" t="s">
        <v>135</v>
      </c>
      <c r="H491" s="102"/>
      <c r="I491" s="102"/>
      <c r="J491" s="103">
        <f t="shared" si="138"/>
        <v>110.8</v>
      </c>
      <c r="K491" s="103">
        <f t="shared" si="138"/>
        <v>111.2</v>
      </c>
      <c r="L491" s="103">
        <f t="shared" si="138"/>
        <v>110.6</v>
      </c>
    </row>
    <row r="492" spans="1:12" ht="22.5">
      <c r="A492" s="137" t="s">
        <v>309</v>
      </c>
      <c r="B492" s="100" t="s">
        <v>239</v>
      </c>
      <c r="C492" s="100" t="s">
        <v>8</v>
      </c>
      <c r="D492" s="100" t="s">
        <v>140</v>
      </c>
      <c r="E492" s="32" t="s">
        <v>306</v>
      </c>
      <c r="F492" s="29" t="s">
        <v>213</v>
      </c>
      <c r="G492" s="27" t="s">
        <v>135</v>
      </c>
      <c r="H492" s="27" t="s">
        <v>90</v>
      </c>
      <c r="I492" s="102"/>
      <c r="J492" s="103">
        <f t="shared" si="138"/>
        <v>110.8</v>
      </c>
      <c r="K492" s="103">
        <f t="shared" si="138"/>
        <v>111.2</v>
      </c>
      <c r="L492" s="103">
        <f t="shared" si="138"/>
        <v>110.6</v>
      </c>
    </row>
    <row r="493" spans="1:12" ht="33.75">
      <c r="A493" s="137" t="s">
        <v>291</v>
      </c>
      <c r="B493" s="100" t="s">
        <v>239</v>
      </c>
      <c r="C493" s="100" t="s">
        <v>8</v>
      </c>
      <c r="D493" s="100" t="s">
        <v>140</v>
      </c>
      <c r="E493" s="32" t="s">
        <v>306</v>
      </c>
      <c r="F493" s="29" t="s">
        <v>213</v>
      </c>
      <c r="G493" s="27" t="s">
        <v>135</v>
      </c>
      <c r="H493" s="27" t="s">
        <v>90</v>
      </c>
      <c r="I493" s="102" t="s">
        <v>66</v>
      </c>
      <c r="J493" s="310">
        <f>'Приложение 3'!J156</f>
        <v>110.8</v>
      </c>
      <c r="K493" s="310">
        <f>'Приложение 3'!K156</f>
        <v>111.2</v>
      </c>
      <c r="L493" s="310">
        <f>'Приложение 3'!L156</f>
        <v>110.6</v>
      </c>
    </row>
    <row r="494" spans="1:12" ht="33.75">
      <c r="A494" s="137" t="s">
        <v>299</v>
      </c>
      <c r="B494" s="91" t="s">
        <v>239</v>
      </c>
      <c r="C494" s="91" t="s">
        <v>8</v>
      </c>
      <c r="D494" s="91" t="s">
        <v>140</v>
      </c>
      <c r="E494" s="91" t="s">
        <v>298</v>
      </c>
      <c r="F494" s="109"/>
      <c r="G494" s="102"/>
      <c r="H494" s="102"/>
      <c r="I494" s="102"/>
      <c r="J494" s="103">
        <f t="shared" ref="J494:L498" si="139">J495</f>
        <v>130</v>
      </c>
      <c r="K494" s="103">
        <f t="shared" si="139"/>
        <v>30</v>
      </c>
      <c r="L494" s="103">
        <f t="shared" si="139"/>
        <v>30</v>
      </c>
    </row>
    <row r="495" spans="1:12" ht="33.75">
      <c r="A495" s="137" t="s">
        <v>79</v>
      </c>
      <c r="B495" s="91" t="s">
        <v>239</v>
      </c>
      <c r="C495" s="91" t="s">
        <v>8</v>
      </c>
      <c r="D495" s="91" t="s">
        <v>140</v>
      </c>
      <c r="E495" s="91" t="s">
        <v>298</v>
      </c>
      <c r="F495" s="109" t="s">
        <v>212</v>
      </c>
      <c r="G495" s="102"/>
      <c r="H495" s="102"/>
      <c r="I495" s="102"/>
      <c r="J495" s="103">
        <f t="shared" si="139"/>
        <v>130</v>
      </c>
      <c r="K495" s="103">
        <f t="shared" si="139"/>
        <v>30</v>
      </c>
      <c r="L495" s="103">
        <f t="shared" si="139"/>
        <v>30</v>
      </c>
    </row>
    <row r="496" spans="1:12" ht="33.75">
      <c r="A496" s="137" t="s">
        <v>80</v>
      </c>
      <c r="B496" s="91" t="s">
        <v>239</v>
      </c>
      <c r="C496" s="91" t="s">
        <v>8</v>
      </c>
      <c r="D496" s="91" t="s">
        <v>140</v>
      </c>
      <c r="E496" s="91" t="s">
        <v>298</v>
      </c>
      <c r="F496" s="109" t="s">
        <v>213</v>
      </c>
      <c r="G496" s="102"/>
      <c r="H496" s="102"/>
      <c r="I496" s="102"/>
      <c r="J496" s="103">
        <f t="shared" si="139"/>
        <v>130</v>
      </c>
      <c r="K496" s="103">
        <f t="shared" si="139"/>
        <v>30</v>
      </c>
      <c r="L496" s="103">
        <f t="shared" si="139"/>
        <v>30</v>
      </c>
    </row>
    <row r="497" spans="1:12">
      <c r="A497" s="137" t="s">
        <v>67</v>
      </c>
      <c r="B497" s="91" t="s">
        <v>239</v>
      </c>
      <c r="C497" s="91" t="s">
        <v>8</v>
      </c>
      <c r="D497" s="91" t="s">
        <v>140</v>
      </c>
      <c r="E497" s="91" t="s">
        <v>298</v>
      </c>
      <c r="F497" s="109" t="s">
        <v>213</v>
      </c>
      <c r="G497" s="102" t="s">
        <v>68</v>
      </c>
      <c r="H497" s="102"/>
      <c r="I497" s="102"/>
      <c r="J497" s="103">
        <f t="shared" si="139"/>
        <v>130</v>
      </c>
      <c r="K497" s="103">
        <f t="shared" si="139"/>
        <v>30</v>
      </c>
      <c r="L497" s="103">
        <f t="shared" si="139"/>
        <v>30</v>
      </c>
    </row>
    <row r="498" spans="1:12">
      <c r="A498" s="137" t="s">
        <v>95</v>
      </c>
      <c r="B498" s="91" t="s">
        <v>239</v>
      </c>
      <c r="C498" s="91" t="s">
        <v>8</v>
      </c>
      <c r="D498" s="91" t="s">
        <v>140</v>
      </c>
      <c r="E498" s="91" t="s">
        <v>298</v>
      </c>
      <c r="F498" s="109" t="s">
        <v>213</v>
      </c>
      <c r="G498" s="102" t="s">
        <v>68</v>
      </c>
      <c r="H498" s="102" t="s">
        <v>96</v>
      </c>
      <c r="I498" s="102"/>
      <c r="J498" s="103">
        <f t="shared" si="139"/>
        <v>130</v>
      </c>
      <c r="K498" s="103">
        <f t="shared" si="139"/>
        <v>30</v>
      </c>
      <c r="L498" s="103">
        <f t="shared" si="139"/>
        <v>30</v>
      </c>
    </row>
    <row r="499" spans="1:12" ht="33.75">
      <c r="A499" s="137" t="s">
        <v>291</v>
      </c>
      <c r="B499" s="91" t="s">
        <v>239</v>
      </c>
      <c r="C499" s="91" t="s">
        <v>8</v>
      </c>
      <c r="D499" s="91" t="s">
        <v>140</v>
      </c>
      <c r="E499" s="91" t="s">
        <v>298</v>
      </c>
      <c r="F499" s="109" t="s">
        <v>213</v>
      </c>
      <c r="G499" s="102" t="s">
        <v>68</v>
      </c>
      <c r="H499" s="102" t="s">
        <v>96</v>
      </c>
      <c r="I499" s="102" t="s">
        <v>66</v>
      </c>
      <c r="J499" s="310">
        <f>'Приложение 3'!J96</f>
        <v>130</v>
      </c>
      <c r="K499" s="310">
        <f>'Приложение 3'!K96</f>
        <v>30</v>
      </c>
      <c r="L499" s="310">
        <f>'Приложение 3'!L96</f>
        <v>30</v>
      </c>
    </row>
    <row r="500" spans="1:12" ht="22.5">
      <c r="A500" s="137" t="s">
        <v>301</v>
      </c>
      <c r="B500" s="91" t="s">
        <v>239</v>
      </c>
      <c r="C500" s="91" t="s">
        <v>8</v>
      </c>
      <c r="D500" s="91" t="s">
        <v>140</v>
      </c>
      <c r="E500" s="91" t="s">
        <v>300</v>
      </c>
      <c r="F500" s="109"/>
      <c r="G500" s="102"/>
      <c r="H500" s="102"/>
      <c r="I500" s="102"/>
      <c r="J500" s="103">
        <f t="shared" ref="J500:L504" si="140">J501</f>
        <v>90</v>
      </c>
      <c r="K500" s="103">
        <f t="shared" si="140"/>
        <v>30</v>
      </c>
      <c r="L500" s="103">
        <f t="shared" si="140"/>
        <v>30</v>
      </c>
    </row>
    <row r="501" spans="1:12" ht="33.75">
      <c r="A501" s="137" t="s">
        <v>79</v>
      </c>
      <c r="B501" s="91" t="s">
        <v>239</v>
      </c>
      <c r="C501" s="91" t="s">
        <v>8</v>
      </c>
      <c r="D501" s="91" t="s">
        <v>140</v>
      </c>
      <c r="E501" s="91" t="s">
        <v>300</v>
      </c>
      <c r="F501" s="109" t="s">
        <v>212</v>
      </c>
      <c r="G501" s="102"/>
      <c r="H501" s="102"/>
      <c r="I501" s="102"/>
      <c r="J501" s="103">
        <f t="shared" si="140"/>
        <v>90</v>
      </c>
      <c r="K501" s="103">
        <f t="shared" si="140"/>
        <v>30</v>
      </c>
      <c r="L501" s="103">
        <f t="shared" si="140"/>
        <v>30</v>
      </c>
    </row>
    <row r="502" spans="1:12" ht="33.75">
      <c r="A502" s="137" t="s">
        <v>80</v>
      </c>
      <c r="B502" s="91" t="s">
        <v>239</v>
      </c>
      <c r="C502" s="91" t="s">
        <v>8</v>
      </c>
      <c r="D502" s="91" t="s">
        <v>140</v>
      </c>
      <c r="E502" s="91" t="s">
        <v>300</v>
      </c>
      <c r="F502" s="109" t="s">
        <v>213</v>
      </c>
      <c r="G502" s="102"/>
      <c r="H502" s="102"/>
      <c r="I502" s="102"/>
      <c r="J502" s="103">
        <f t="shared" si="140"/>
        <v>90</v>
      </c>
      <c r="K502" s="103">
        <f t="shared" si="140"/>
        <v>30</v>
      </c>
      <c r="L502" s="103">
        <f t="shared" si="140"/>
        <v>30</v>
      </c>
    </row>
    <row r="503" spans="1:12">
      <c r="A503" s="137" t="s">
        <v>67</v>
      </c>
      <c r="B503" s="91" t="s">
        <v>239</v>
      </c>
      <c r="C503" s="91" t="s">
        <v>8</v>
      </c>
      <c r="D503" s="91" t="s">
        <v>140</v>
      </c>
      <c r="E503" s="91" t="s">
        <v>300</v>
      </c>
      <c r="F503" s="109" t="s">
        <v>213</v>
      </c>
      <c r="G503" s="102" t="s">
        <v>75</v>
      </c>
      <c r="H503" s="102"/>
      <c r="I503" s="102"/>
      <c r="J503" s="103">
        <f t="shared" si="140"/>
        <v>90</v>
      </c>
      <c r="K503" s="103">
        <f t="shared" si="140"/>
        <v>30</v>
      </c>
      <c r="L503" s="103">
        <f t="shared" si="140"/>
        <v>30</v>
      </c>
    </row>
    <row r="504" spans="1:12">
      <c r="A504" s="137" t="s">
        <v>95</v>
      </c>
      <c r="B504" s="91" t="s">
        <v>239</v>
      </c>
      <c r="C504" s="91" t="s">
        <v>8</v>
      </c>
      <c r="D504" s="91" t="s">
        <v>140</v>
      </c>
      <c r="E504" s="91" t="s">
        <v>300</v>
      </c>
      <c r="F504" s="109" t="s">
        <v>213</v>
      </c>
      <c r="G504" s="102" t="s">
        <v>75</v>
      </c>
      <c r="H504" s="102" t="s">
        <v>20</v>
      </c>
      <c r="I504" s="102"/>
      <c r="J504" s="103">
        <f t="shared" si="140"/>
        <v>90</v>
      </c>
      <c r="K504" s="103">
        <f t="shared" si="140"/>
        <v>30</v>
      </c>
      <c r="L504" s="103">
        <f t="shared" si="140"/>
        <v>30</v>
      </c>
    </row>
    <row r="505" spans="1:12" ht="33.75">
      <c r="A505" s="137" t="s">
        <v>291</v>
      </c>
      <c r="B505" s="303" t="s">
        <v>239</v>
      </c>
      <c r="C505" s="303" t="s">
        <v>8</v>
      </c>
      <c r="D505" s="303" t="s">
        <v>140</v>
      </c>
      <c r="E505" s="303" t="s">
        <v>300</v>
      </c>
      <c r="F505" s="109" t="s">
        <v>213</v>
      </c>
      <c r="G505" s="102" t="s">
        <v>75</v>
      </c>
      <c r="H505" s="102" t="s">
        <v>20</v>
      </c>
      <c r="I505" s="102" t="s">
        <v>66</v>
      </c>
      <c r="J505" s="310">
        <f>'Приложение 3'!J142</f>
        <v>90</v>
      </c>
      <c r="K505" s="310">
        <f>'Приложение 3'!K142</f>
        <v>30</v>
      </c>
      <c r="L505" s="310">
        <f>'Приложение 3'!L142</f>
        <v>30</v>
      </c>
    </row>
    <row r="506" spans="1:12" ht="45">
      <c r="A506" s="137" t="s">
        <v>282</v>
      </c>
      <c r="B506" s="100" t="s">
        <v>239</v>
      </c>
      <c r="C506" s="100" t="s">
        <v>8</v>
      </c>
      <c r="D506" s="100" t="s">
        <v>140</v>
      </c>
      <c r="E506" s="100" t="s">
        <v>281</v>
      </c>
      <c r="F506" s="101"/>
      <c r="G506" s="102"/>
      <c r="H506" s="102"/>
      <c r="I506" s="102"/>
      <c r="J506" s="103">
        <f>J507</f>
        <v>572.5</v>
      </c>
      <c r="K506" s="103">
        <f>K507</f>
        <v>592.70000000000005</v>
      </c>
      <c r="L506" s="103">
        <f>L507</f>
        <v>592.70000000000005</v>
      </c>
    </row>
    <row r="507" spans="1:12" ht="67.5">
      <c r="A507" s="137" t="s">
        <v>73</v>
      </c>
      <c r="B507" s="100" t="s">
        <v>239</v>
      </c>
      <c r="C507" s="100" t="s">
        <v>8</v>
      </c>
      <c r="D507" s="100" t="s">
        <v>140</v>
      </c>
      <c r="E507" s="100" t="s">
        <v>281</v>
      </c>
      <c r="F507" s="101" t="s">
        <v>210</v>
      </c>
      <c r="G507" s="102"/>
      <c r="H507" s="102"/>
      <c r="I507" s="102"/>
      <c r="J507" s="103">
        <f t="shared" ref="J507:J510" si="141">J508</f>
        <v>572.5</v>
      </c>
      <c r="K507" s="103">
        <f t="shared" ref="K507:K510" si="142">K508</f>
        <v>592.70000000000005</v>
      </c>
      <c r="L507" s="103">
        <f t="shared" ref="L507:L510" si="143">L508</f>
        <v>592.70000000000005</v>
      </c>
    </row>
    <row r="508" spans="1:12" ht="33.75">
      <c r="A508" s="137" t="s">
        <v>74</v>
      </c>
      <c r="B508" s="100" t="s">
        <v>239</v>
      </c>
      <c r="C508" s="100" t="s">
        <v>8</v>
      </c>
      <c r="D508" s="100" t="s">
        <v>140</v>
      </c>
      <c r="E508" s="100" t="s">
        <v>281</v>
      </c>
      <c r="F508" s="101" t="s">
        <v>211</v>
      </c>
      <c r="G508" s="102"/>
      <c r="H508" s="102"/>
      <c r="I508" s="102"/>
      <c r="J508" s="103">
        <f t="shared" si="141"/>
        <v>572.5</v>
      </c>
      <c r="K508" s="103">
        <f t="shared" si="142"/>
        <v>592.70000000000005</v>
      </c>
      <c r="L508" s="103">
        <f t="shared" si="143"/>
        <v>592.70000000000005</v>
      </c>
    </row>
    <row r="509" spans="1:12" ht="22.5">
      <c r="A509" s="137" t="s">
        <v>97</v>
      </c>
      <c r="B509" s="100" t="s">
        <v>239</v>
      </c>
      <c r="C509" s="100" t="s">
        <v>8</v>
      </c>
      <c r="D509" s="100" t="s">
        <v>140</v>
      </c>
      <c r="E509" s="100" t="s">
        <v>281</v>
      </c>
      <c r="F509" s="101" t="s">
        <v>211</v>
      </c>
      <c r="G509" s="102" t="s">
        <v>98</v>
      </c>
      <c r="H509" s="102"/>
      <c r="I509" s="102"/>
      <c r="J509" s="103">
        <f t="shared" si="141"/>
        <v>572.5</v>
      </c>
      <c r="K509" s="103">
        <f t="shared" si="142"/>
        <v>592.70000000000005</v>
      </c>
      <c r="L509" s="103">
        <f t="shared" si="143"/>
        <v>592.70000000000005</v>
      </c>
    </row>
    <row r="510" spans="1:12">
      <c r="A510" s="137" t="s">
        <v>99</v>
      </c>
      <c r="B510" s="100" t="s">
        <v>239</v>
      </c>
      <c r="C510" s="100" t="s">
        <v>8</v>
      </c>
      <c r="D510" s="100" t="s">
        <v>140</v>
      </c>
      <c r="E510" s="100" t="s">
        <v>281</v>
      </c>
      <c r="F510" s="101" t="s">
        <v>211</v>
      </c>
      <c r="G510" s="102" t="s">
        <v>98</v>
      </c>
      <c r="H510" s="102" t="s">
        <v>75</v>
      </c>
      <c r="I510" s="102"/>
      <c r="J510" s="103">
        <f t="shared" si="141"/>
        <v>572.5</v>
      </c>
      <c r="K510" s="103">
        <f t="shared" si="142"/>
        <v>592.70000000000005</v>
      </c>
      <c r="L510" s="103">
        <f t="shared" si="143"/>
        <v>592.70000000000005</v>
      </c>
    </row>
    <row r="511" spans="1:12" ht="33.75">
      <c r="A511" s="137" t="s">
        <v>291</v>
      </c>
      <c r="B511" s="100" t="s">
        <v>239</v>
      </c>
      <c r="C511" s="100" t="s">
        <v>8</v>
      </c>
      <c r="D511" s="100" t="s">
        <v>140</v>
      </c>
      <c r="E511" s="100" t="s">
        <v>281</v>
      </c>
      <c r="F511" s="101" t="s">
        <v>211</v>
      </c>
      <c r="G511" s="102" t="s">
        <v>98</v>
      </c>
      <c r="H511" s="102" t="s">
        <v>75</v>
      </c>
      <c r="I511" s="102" t="s">
        <v>66</v>
      </c>
      <c r="J511" s="310">
        <f>'Приложение 3'!J103</f>
        <v>572.5</v>
      </c>
      <c r="K511" s="310">
        <f>'Приложение 3'!K103</f>
        <v>592.70000000000005</v>
      </c>
      <c r="L511" s="310">
        <f>'Приложение 3'!L103</f>
        <v>592.70000000000005</v>
      </c>
    </row>
    <row r="512" spans="1:12" ht="22.5">
      <c r="A512" s="137" t="s">
        <v>162</v>
      </c>
      <c r="B512" s="100" t="s">
        <v>239</v>
      </c>
      <c r="C512" s="100" t="s">
        <v>8</v>
      </c>
      <c r="D512" s="100" t="s">
        <v>140</v>
      </c>
      <c r="E512" s="100" t="s">
        <v>261</v>
      </c>
      <c r="F512" s="101"/>
      <c r="G512" s="102"/>
      <c r="H512" s="102"/>
      <c r="I512" s="102"/>
      <c r="J512" s="310">
        <f>J513+J518+J523</f>
        <v>12029.7</v>
      </c>
      <c r="K512" s="310">
        <f t="shared" ref="K512:L512" si="144">K513+K518+K523</f>
        <v>7319.5</v>
      </c>
      <c r="L512" s="310">
        <f t="shared" si="144"/>
        <v>7735.8</v>
      </c>
    </row>
    <row r="513" spans="1:13" ht="67.5">
      <c r="A513" s="137" t="s">
        <v>73</v>
      </c>
      <c r="B513" s="100" t="s">
        <v>239</v>
      </c>
      <c r="C513" s="100" t="s">
        <v>8</v>
      </c>
      <c r="D513" s="100" t="s">
        <v>140</v>
      </c>
      <c r="E513" s="100" t="s">
        <v>261</v>
      </c>
      <c r="F513" s="101" t="s">
        <v>210</v>
      </c>
      <c r="G513" s="102"/>
      <c r="H513" s="102"/>
      <c r="I513" s="102"/>
      <c r="J513" s="103">
        <f t="shared" ref="J513:J516" si="145">J514</f>
        <v>7301.7</v>
      </c>
      <c r="K513" s="103">
        <f t="shared" ref="K513:K516" si="146">K514</f>
        <v>5056</v>
      </c>
      <c r="L513" s="103">
        <f t="shared" ref="L513:L516" si="147">L514</f>
        <v>5056</v>
      </c>
    </row>
    <row r="514" spans="1:13" ht="22.5">
      <c r="A514" s="137" t="s">
        <v>163</v>
      </c>
      <c r="B514" s="100" t="s">
        <v>239</v>
      </c>
      <c r="C514" s="100" t="s">
        <v>8</v>
      </c>
      <c r="D514" s="100" t="s">
        <v>140</v>
      </c>
      <c r="E514" s="100" t="s">
        <v>261</v>
      </c>
      <c r="F514" s="101" t="s">
        <v>230</v>
      </c>
      <c r="G514" s="102"/>
      <c r="H514" s="102"/>
      <c r="I514" s="102"/>
      <c r="J514" s="103">
        <f t="shared" si="145"/>
        <v>7301.7</v>
      </c>
      <c r="K514" s="103">
        <f t="shared" si="146"/>
        <v>5056</v>
      </c>
      <c r="L514" s="103">
        <f t="shared" si="147"/>
        <v>5056</v>
      </c>
    </row>
    <row r="515" spans="1:13">
      <c r="A515" s="137" t="s">
        <v>67</v>
      </c>
      <c r="B515" s="100" t="s">
        <v>239</v>
      </c>
      <c r="C515" s="100" t="s">
        <v>8</v>
      </c>
      <c r="D515" s="100" t="s">
        <v>140</v>
      </c>
      <c r="E515" s="100" t="s">
        <v>261</v>
      </c>
      <c r="F515" s="101" t="s">
        <v>230</v>
      </c>
      <c r="G515" s="102" t="s">
        <v>68</v>
      </c>
      <c r="H515" s="102"/>
      <c r="I515" s="102"/>
      <c r="J515" s="103">
        <f t="shared" si="145"/>
        <v>7301.7</v>
      </c>
      <c r="K515" s="103">
        <f t="shared" si="146"/>
        <v>5056</v>
      </c>
      <c r="L515" s="103">
        <f t="shared" si="147"/>
        <v>5056</v>
      </c>
    </row>
    <row r="516" spans="1:13">
      <c r="A516" s="137" t="s">
        <v>95</v>
      </c>
      <c r="B516" s="100" t="s">
        <v>239</v>
      </c>
      <c r="C516" s="100" t="s">
        <v>8</v>
      </c>
      <c r="D516" s="100" t="s">
        <v>140</v>
      </c>
      <c r="E516" s="100" t="s">
        <v>261</v>
      </c>
      <c r="F516" s="101" t="s">
        <v>230</v>
      </c>
      <c r="G516" s="102" t="s">
        <v>68</v>
      </c>
      <c r="H516" s="102" t="s">
        <v>96</v>
      </c>
      <c r="I516" s="102"/>
      <c r="J516" s="103">
        <f t="shared" si="145"/>
        <v>7301.7</v>
      </c>
      <c r="K516" s="103">
        <f t="shared" si="146"/>
        <v>5056</v>
      </c>
      <c r="L516" s="103">
        <f t="shared" si="147"/>
        <v>5056</v>
      </c>
    </row>
    <row r="517" spans="1:13" ht="45">
      <c r="A517" s="137" t="s">
        <v>317</v>
      </c>
      <c r="B517" s="100" t="s">
        <v>239</v>
      </c>
      <c r="C517" s="100" t="s">
        <v>8</v>
      </c>
      <c r="D517" s="100" t="s">
        <v>140</v>
      </c>
      <c r="E517" s="100" t="s">
        <v>261</v>
      </c>
      <c r="F517" s="101" t="s">
        <v>230</v>
      </c>
      <c r="G517" s="102" t="s">
        <v>68</v>
      </c>
      <c r="H517" s="102" t="s">
        <v>96</v>
      </c>
      <c r="I517" s="102" t="s">
        <v>158</v>
      </c>
      <c r="J517" s="310">
        <f>'Приложение 3'!J288</f>
        <v>7301.7</v>
      </c>
      <c r="K517" s="310">
        <f>'Приложение 3'!K288</f>
        <v>5056</v>
      </c>
      <c r="L517" s="310">
        <f>'Приложение 3'!L288</f>
        <v>5056</v>
      </c>
    </row>
    <row r="518" spans="1:13" ht="33.75">
      <c r="A518" s="137" t="s">
        <v>79</v>
      </c>
      <c r="B518" s="100" t="s">
        <v>239</v>
      </c>
      <c r="C518" s="100" t="s">
        <v>8</v>
      </c>
      <c r="D518" s="100" t="s">
        <v>140</v>
      </c>
      <c r="E518" s="100" t="s">
        <v>261</v>
      </c>
      <c r="F518" s="101" t="s">
        <v>212</v>
      </c>
      <c r="G518" s="102"/>
      <c r="H518" s="102"/>
      <c r="I518" s="102"/>
      <c r="J518" s="103">
        <f t="shared" ref="J518:J521" si="148">J519</f>
        <v>4624.5</v>
      </c>
      <c r="K518" s="103">
        <f t="shared" ref="K518:K521" si="149">K519</f>
        <v>2160</v>
      </c>
      <c r="L518" s="103">
        <f t="shared" ref="L518:L521" si="150">L519</f>
        <v>2576.3000000000002</v>
      </c>
      <c r="M518" s="20"/>
    </row>
    <row r="519" spans="1:13" ht="33.75">
      <c r="A519" s="137" t="s">
        <v>80</v>
      </c>
      <c r="B519" s="100" t="s">
        <v>239</v>
      </c>
      <c r="C519" s="100" t="s">
        <v>8</v>
      </c>
      <c r="D519" s="100" t="s">
        <v>140</v>
      </c>
      <c r="E519" s="100" t="s">
        <v>261</v>
      </c>
      <c r="F519" s="101" t="s">
        <v>213</v>
      </c>
      <c r="G519" s="102"/>
      <c r="H519" s="102"/>
      <c r="I519" s="102"/>
      <c r="J519" s="103">
        <f t="shared" si="148"/>
        <v>4624.5</v>
      </c>
      <c r="K519" s="103">
        <f t="shared" si="149"/>
        <v>2160</v>
      </c>
      <c r="L519" s="103">
        <f t="shared" si="150"/>
        <v>2576.3000000000002</v>
      </c>
    </row>
    <row r="520" spans="1:13">
      <c r="A520" s="137" t="s">
        <v>67</v>
      </c>
      <c r="B520" s="100" t="s">
        <v>239</v>
      </c>
      <c r="C520" s="100" t="s">
        <v>8</v>
      </c>
      <c r="D520" s="100" t="s">
        <v>140</v>
      </c>
      <c r="E520" s="100" t="s">
        <v>261</v>
      </c>
      <c r="F520" s="101" t="s">
        <v>213</v>
      </c>
      <c r="G520" s="102" t="s">
        <v>68</v>
      </c>
      <c r="H520" s="102"/>
      <c r="I520" s="102"/>
      <c r="J520" s="103">
        <f t="shared" si="148"/>
        <v>4624.5</v>
      </c>
      <c r="K520" s="103">
        <f t="shared" si="149"/>
        <v>2160</v>
      </c>
      <c r="L520" s="103">
        <f t="shared" si="150"/>
        <v>2576.3000000000002</v>
      </c>
    </row>
    <row r="521" spans="1:13">
      <c r="A521" s="137" t="s">
        <v>95</v>
      </c>
      <c r="B521" s="100" t="s">
        <v>239</v>
      </c>
      <c r="C521" s="100" t="s">
        <v>8</v>
      </c>
      <c r="D521" s="100" t="s">
        <v>140</v>
      </c>
      <c r="E521" s="100" t="s">
        <v>261</v>
      </c>
      <c r="F521" s="101" t="s">
        <v>213</v>
      </c>
      <c r="G521" s="102" t="s">
        <v>68</v>
      </c>
      <c r="H521" s="102" t="s">
        <v>96</v>
      </c>
      <c r="I521" s="102"/>
      <c r="J521" s="103">
        <f t="shared" si="148"/>
        <v>4624.5</v>
      </c>
      <c r="K521" s="103">
        <f t="shared" si="149"/>
        <v>2160</v>
      </c>
      <c r="L521" s="103">
        <f t="shared" si="150"/>
        <v>2576.3000000000002</v>
      </c>
    </row>
    <row r="522" spans="1:13" ht="45">
      <c r="A522" s="137" t="s">
        <v>317</v>
      </c>
      <c r="B522" s="100" t="s">
        <v>239</v>
      </c>
      <c r="C522" s="100" t="s">
        <v>8</v>
      </c>
      <c r="D522" s="100" t="s">
        <v>140</v>
      </c>
      <c r="E522" s="100" t="s">
        <v>261</v>
      </c>
      <c r="F522" s="101" t="s">
        <v>213</v>
      </c>
      <c r="G522" s="102" t="s">
        <v>68</v>
      </c>
      <c r="H522" s="102" t="s">
        <v>96</v>
      </c>
      <c r="I522" s="102" t="s">
        <v>158</v>
      </c>
      <c r="J522" s="310">
        <f>'Приложение 3'!J290</f>
        <v>4624.5</v>
      </c>
      <c r="K522" s="310">
        <f>'Приложение 3'!K290</f>
        <v>2160</v>
      </c>
      <c r="L522" s="310">
        <f>'Приложение 3'!L290</f>
        <v>2576.3000000000002</v>
      </c>
    </row>
    <row r="523" spans="1:13">
      <c r="A523" s="137" t="s">
        <v>85</v>
      </c>
      <c r="B523" s="100" t="s">
        <v>239</v>
      </c>
      <c r="C523" s="100" t="s">
        <v>8</v>
      </c>
      <c r="D523" s="100" t="s">
        <v>140</v>
      </c>
      <c r="E523" s="100" t="s">
        <v>261</v>
      </c>
      <c r="F523" s="101" t="s">
        <v>214</v>
      </c>
      <c r="G523" s="102"/>
      <c r="H523" s="102"/>
      <c r="I523" s="102"/>
      <c r="J523" s="310">
        <f>J524</f>
        <v>103.5</v>
      </c>
      <c r="K523" s="310">
        <f t="shared" ref="K523:L523" si="151">K524</f>
        <v>103.5</v>
      </c>
      <c r="L523" s="310">
        <f t="shared" si="151"/>
        <v>103.5</v>
      </c>
    </row>
    <row r="524" spans="1:13">
      <c r="A524" s="137" t="s">
        <v>86</v>
      </c>
      <c r="B524" s="100" t="s">
        <v>239</v>
      </c>
      <c r="C524" s="100" t="s">
        <v>8</v>
      </c>
      <c r="D524" s="100" t="s">
        <v>140</v>
      </c>
      <c r="E524" s="100" t="s">
        <v>261</v>
      </c>
      <c r="F524" s="101" t="s">
        <v>215</v>
      </c>
      <c r="G524" s="102"/>
      <c r="H524" s="102"/>
      <c r="I524" s="102"/>
      <c r="J524" s="103">
        <f t="shared" ref="J524:J526" si="152">J525</f>
        <v>103.5</v>
      </c>
      <c r="K524" s="103">
        <f t="shared" ref="K524:K526" si="153">K525</f>
        <v>103.5</v>
      </c>
      <c r="L524" s="103">
        <f t="shared" ref="L524:L526" si="154">L525</f>
        <v>103.5</v>
      </c>
    </row>
    <row r="525" spans="1:13">
      <c r="A525" s="137" t="s">
        <v>67</v>
      </c>
      <c r="B525" s="100" t="s">
        <v>239</v>
      </c>
      <c r="C525" s="100" t="s">
        <v>8</v>
      </c>
      <c r="D525" s="100" t="s">
        <v>140</v>
      </c>
      <c r="E525" s="100" t="s">
        <v>261</v>
      </c>
      <c r="F525" s="101" t="s">
        <v>215</v>
      </c>
      <c r="G525" s="102" t="s">
        <v>68</v>
      </c>
      <c r="H525" s="102"/>
      <c r="I525" s="102"/>
      <c r="J525" s="103">
        <f t="shared" si="152"/>
        <v>103.5</v>
      </c>
      <c r="K525" s="103">
        <f t="shared" si="153"/>
        <v>103.5</v>
      </c>
      <c r="L525" s="103">
        <f t="shared" si="154"/>
        <v>103.5</v>
      </c>
    </row>
    <row r="526" spans="1:13">
      <c r="A526" s="137" t="s">
        <v>95</v>
      </c>
      <c r="B526" s="100" t="s">
        <v>239</v>
      </c>
      <c r="C526" s="100" t="s">
        <v>8</v>
      </c>
      <c r="D526" s="100" t="s">
        <v>140</v>
      </c>
      <c r="E526" s="100" t="s">
        <v>261</v>
      </c>
      <c r="F526" s="101" t="s">
        <v>215</v>
      </c>
      <c r="G526" s="102" t="s">
        <v>68</v>
      </c>
      <c r="H526" s="102" t="s">
        <v>96</v>
      </c>
      <c r="I526" s="102"/>
      <c r="J526" s="103">
        <f t="shared" si="152"/>
        <v>103.5</v>
      </c>
      <c r="K526" s="103">
        <f t="shared" si="153"/>
        <v>103.5</v>
      </c>
      <c r="L526" s="103">
        <f t="shared" si="154"/>
        <v>103.5</v>
      </c>
    </row>
    <row r="527" spans="1:13" ht="45">
      <c r="A527" s="137" t="s">
        <v>317</v>
      </c>
      <c r="B527" s="100" t="s">
        <v>239</v>
      </c>
      <c r="C527" s="100" t="s">
        <v>8</v>
      </c>
      <c r="D527" s="100" t="s">
        <v>140</v>
      </c>
      <c r="E527" s="100" t="s">
        <v>261</v>
      </c>
      <c r="F527" s="101" t="s">
        <v>215</v>
      </c>
      <c r="G527" s="102" t="s">
        <v>68</v>
      </c>
      <c r="H527" s="102" t="s">
        <v>96</v>
      </c>
      <c r="I527" s="102" t="s">
        <v>158</v>
      </c>
      <c r="J527" s="103">
        <f>'Приложение 3'!J292</f>
        <v>103.5</v>
      </c>
      <c r="K527" s="103">
        <f>'Приложение 3'!K292</f>
        <v>103.5</v>
      </c>
      <c r="L527" s="103">
        <f>'Приложение 3'!L292</f>
        <v>103.5</v>
      </c>
    </row>
    <row r="528" spans="1:13">
      <c r="A528" s="137" t="s">
        <v>164</v>
      </c>
      <c r="B528" s="100" t="s">
        <v>239</v>
      </c>
      <c r="C528" s="100" t="s">
        <v>8</v>
      </c>
      <c r="D528" s="100" t="s">
        <v>140</v>
      </c>
      <c r="E528" s="100" t="s">
        <v>262</v>
      </c>
      <c r="F528" s="101"/>
      <c r="G528" s="102"/>
      <c r="H528" s="102"/>
      <c r="I528" s="102"/>
      <c r="J528" s="310">
        <f>J529+J534+J539</f>
        <v>557.79999999999995</v>
      </c>
      <c r="K528" s="310">
        <f t="shared" ref="K528:L528" si="155">K529+K534+K539</f>
        <v>397.5</v>
      </c>
      <c r="L528" s="310">
        <f t="shared" si="155"/>
        <v>397.5</v>
      </c>
    </row>
    <row r="529" spans="1:12" ht="67.5">
      <c r="A529" s="137" t="s">
        <v>73</v>
      </c>
      <c r="B529" s="100" t="s">
        <v>239</v>
      </c>
      <c r="C529" s="100" t="s">
        <v>8</v>
      </c>
      <c r="D529" s="100" t="s">
        <v>140</v>
      </c>
      <c r="E529" s="100" t="s">
        <v>262</v>
      </c>
      <c r="F529" s="101" t="s">
        <v>210</v>
      </c>
      <c r="G529" s="102"/>
      <c r="H529" s="102"/>
      <c r="I529" s="102"/>
      <c r="J529" s="103">
        <f t="shared" ref="J529:J532" si="156">J530</f>
        <v>533.79999999999995</v>
      </c>
      <c r="K529" s="103">
        <f t="shared" ref="K529:K532" si="157">K530</f>
        <v>373.4</v>
      </c>
      <c r="L529" s="103">
        <f t="shared" ref="L529:L532" si="158">L530</f>
        <v>373.4</v>
      </c>
    </row>
    <row r="530" spans="1:12" ht="22.5">
      <c r="A530" s="137" t="s">
        <v>163</v>
      </c>
      <c r="B530" s="100" t="s">
        <v>239</v>
      </c>
      <c r="C530" s="100" t="s">
        <v>8</v>
      </c>
      <c r="D530" s="100" t="s">
        <v>140</v>
      </c>
      <c r="E530" s="100" t="s">
        <v>262</v>
      </c>
      <c r="F530" s="101" t="s">
        <v>230</v>
      </c>
      <c r="G530" s="102"/>
      <c r="H530" s="102"/>
      <c r="I530" s="102"/>
      <c r="J530" s="103">
        <f t="shared" si="156"/>
        <v>533.79999999999995</v>
      </c>
      <c r="K530" s="103">
        <f t="shared" si="157"/>
        <v>373.4</v>
      </c>
      <c r="L530" s="103">
        <f t="shared" si="158"/>
        <v>373.4</v>
      </c>
    </row>
    <row r="531" spans="1:12">
      <c r="A531" s="137" t="s">
        <v>67</v>
      </c>
      <c r="B531" s="100" t="s">
        <v>239</v>
      </c>
      <c r="C531" s="100" t="s">
        <v>8</v>
      </c>
      <c r="D531" s="100" t="s">
        <v>140</v>
      </c>
      <c r="E531" s="100" t="s">
        <v>262</v>
      </c>
      <c r="F531" s="101" t="s">
        <v>230</v>
      </c>
      <c r="G531" s="102" t="s">
        <v>68</v>
      </c>
      <c r="H531" s="102"/>
      <c r="I531" s="102"/>
      <c r="J531" s="103">
        <f t="shared" si="156"/>
        <v>533.79999999999995</v>
      </c>
      <c r="K531" s="103">
        <f t="shared" si="157"/>
        <v>373.4</v>
      </c>
      <c r="L531" s="103">
        <f t="shared" si="158"/>
        <v>373.4</v>
      </c>
    </row>
    <row r="532" spans="1:12">
      <c r="A532" s="137" t="s">
        <v>95</v>
      </c>
      <c r="B532" s="100" t="s">
        <v>239</v>
      </c>
      <c r="C532" s="100" t="s">
        <v>8</v>
      </c>
      <c r="D532" s="100" t="s">
        <v>140</v>
      </c>
      <c r="E532" s="100" t="s">
        <v>262</v>
      </c>
      <c r="F532" s="101" t="s">
        <v>230</v>
      </c>
      <c r="G532" s="102" t="s">
        <v>68</v>
      </c>
      <c r="H532" s="102" t="s">
        <v>96</v>
      </c>
      <c r="I532" s="102"/>
      <c r="J532" s="103">
        <f t="shared" si="156"/>
        <v>533.79999999999995</v>
      </c>
      <c r="K532" s="103">
        <f t="shared" si="157"/>
        <v>373.4</v>
      </c>
      <c r="L532" s="103">
        <f t="shared" si="158"/>
        <v>373.4</v>
      </c>
    </row>
    <row r="533" spans="1:12" ht="45">
      <c r="A533" s="137" t="s">
        <v>317</v>
      </c>
      <c r="B533" s="100" t="s">
        <v>239</v>
      </c>
      <c r="C533" s="100" t="s">
        <v>8</v>
      </c>
      <c r="D533" s="100" t="s">
        <v>140</v>
      </c>
      <c r="E533" s="100" t="s">
        <v>262</v>
      </c>
      <c r="F533" s="101" t="s">
        <v>230</v>
      </c>
      <c r="G533" s="102" t="s">
        <v>68</v>
      </c>
      <c r="H533" s="102" t="s">
        <v>96</v>
      </c>
      <c r="I533" s="102" t="s">
        <v>158</v>
      </c>
      <c r="J533" s="310">
        <f>'Приложение 3'!J295</f>
        <v>533.79999999999995</v>
      </c>
      <c r="K533" s="310">
        <f>'Приложение 3'!K295</f>
        <v>373.4</v>
      </c>
      <c r="L533" s="310">
        <f>'Приложение 3'!L295</f>
        <v>373.4</v>
      </c>
    </row>
    <row r="534" spans="1:12" ht="33.75">
      <c r="A534" s="137" t="s">
        <v>79</v>
      </c>
      <c r="B534" s="100" t="s">
        <v>239</v>
      </c>
      <c r="C534" s="100" t="s">
        <v>8</v>
      </c>
      <c r="D534" s="100" t="s">
        <v>140</v>
      </c>
      <c r="E534" s="100" t="s">
        <v>262</v>
      </c>
      <c r="F534" s="101" t="s">
        <v>212</v>
      </c>
      <c r="G534" s="102"/>
      <c r="H534" s="102"/>
      <c r="I534" s="102"/>
      <c r="J534" s="103">
        <f t="shared" ref="J534:J537" si="159">J535</f>
        <v>23.4</v>
      </c>
      <c r="K534" s="103">
        <f t="shared" ref="K534:K537" si="160">K535</f>
        <v>23.5</v>
      </c>
      <c r="L534" s="103">
        <f t="shared" ref="L534:L537" si="161">L535</f>
        <v>23.5</v>
      </c>
    </row>
    <row r="535" spans="1:12" ht="33.75">
      <c r="A535" s="137" t="s">
        <v>80</v>
      </c>
      <c r="B535" s="100" t="s">
        <v>239</v>
      </c>
      <c r="C535" s="100" t="s">
        <v>8</v>
      </c>
      <c r="D535" s="100" t="s">
        <v>140</v>
      </c>
      <c r="E535" s="100" t="s">
        <v>262</v>
      </c>
      <c r="F535" s="101" t="s">
        <v>213</v>
      </c>
      <c r="G535" s="102"/>
      <c r="H535" s="102"/>
      <c r="I535" s="102"/>
      <c r="J535" s="103">
        <f t="shared" si="159"/>
        <v>23.4</v>
      </c>
      <c r="K535" s="103">
        <f t="shared" si="160"/>
        <v>23.5</v>
      </c>
      <c r="L535" s="103">
        <f t="shared" si="161"/>
        <v>23.5</v>
      </c>
    </row>
    <row r="536" spans="1:12">
      <c r="A536" s="137" t="s">
        <v>67</v>
      </c>
      <c r="B536" s="100" t="s">
        <v>239</v>
      </c>
      <c r="C536" s="100" t="s">
        <v>8</v>
      </c>
      <c r="D536" s="100" t="s">
        <v>140</v>
      </c>
      <c r="E536" s="100" t="s">
        <v>262</v>
      </c>
      <c r="F536" s="101" t="s">
        <v>213</v>
      </c>
      <c r="G536" s="102" t="s">
        <v>68</v>
      </c>
      <c r="H536" s="102"/>
      <c r="I536" s="102"/>
      <c r="J536" s="103">
        <f t="shared" si="159"/>
        <v>23.4</v>
      </c>
      <c r="K536" s="103">
        <f t="shared" si="160"/>
        <v>23.5</v>
      </c>
      <c r="L536" s="103">
        <f t="shared" si="161"/>
        <v>23.5</v>
      </c>
    </row>
    <row r="537" spans="1:12">
      <c r="A537" s="137" t="s">
        <v>95</v>
      </c>
      <c r="B537" s="100" t="s">
        <v>239</v>
      </c>
      <c r="C537" s="100" t="s">
        <v>8</v>
      </c>
      <c r="D537" s="100" t="s">
        <v>140</v>
      </c>
      <c r="E537" s="100" t="s">
        <v>262</v>
      </c>
      <c r="F537" s="101" t="s">
        <v>213</v>
      </c>
      <c r="G537" s="102" t="s">
        <v>68</v>
      </c>
      <c r="H537" s="102" t="s">
        <v>96</v>
      </c>
      <c r="I537" s="102"/>
      <c r="J537" s="103">
        <f t="shared" si="159"/>
        <v>23.4</v>
      </c>
      <c r="K537" s="103">
        <f t="shared" si="160"/>
        <v>23.5</v>
      </c>
      <c r="L537" s="103">
        <f t="shared" si="161"/>
        <v>23.5</v>
      </c>
    </row>
    <row r="538" spans="1:12" ht="45">
      <c r="A538" s="137" t="s">
        <v>317</v>
      </c>
      <c r="B538" s="100" t="s">
        <v>239</v>
      </c>
      <c r="C538" s="100" t="s">
        <v>8</v>
      </c>
      <c r="D538" s="100" t="s">
        <v>140</v>
      </c>
      <c r="E538" s="100" t="s">
        <v>262</v>
      </c>
      <c r="F538" s="101" t="s">
        <v>213</v>
      </c>
      <c r="G538" s="102" t="s">
        <v>68</v>
      </c>
      <c r="H538" s="102" t="s">
        <v>96</v>
      </c>
      <c r="I538" s="102" t="s">
        <v>158</v>
      </c>
      <c r="J538" s="310">
        <f>'Приложение 3'!J297</f>
        <v>23.4</v>
      </c>
      <c r="K538" s="310">
        <f>'Приложение 3'!K297</f>
        <v>23.5</v>
      </c>
      <c r="L538" s="310">
        <f>'Приложение 3'!L297</f>
        <v>23.5</v>
      </c>
    </row>
    <row r="539" spans="1:12">
      <c r="A539" s="137" t="s">
        <v>85</v>
      </c>
      <c r="B539" s="100" t="s">
        <v>239</v>
      </c>
      <c r="C539" s="100" t="s">
        <v>8</v>
      </c>
      <c r="D539" s="100" t="s">
        <v>140</v>
      </c>
      <c r="E539" s="100" t="s">
        <v>262</v>
      </c>
      <c r="F539" s="101" t="s">
        <v>214</v>
      </c>
      <c r="G539" s="102"/>
      <c r="H539" s="102"/>
      <c r="I539" s="102"/>
      <c r="J539" s="103">
        <f t="shared" ref="J539" si="162">J540</f>
        <v>0.6</v>
      </c>
      <c r="K539" s="103">
        <f t="shared" ref="K539" si="163">K540</f>
        <v>0.6</v>
      </c>
      <c r="L539" s="103">
        <f t="shared" ref="L539" si="164">L540</f>
        <v>0.6</v>
      </c>
    </row>
    <row r="540" spans="1:12">
      <c r="A540" s="137" t="s">
        <v>86</v>
      </c>
      <c r="B540" s="100" t="s">
        <v>239</v>
      </c>
      <c r="C540" s="100" t="s">
        <v>8</v>
      </c>
      <c r="D540" s="100" t="s">
        <v>140</v>
      </c>
      <c r="E540" s="100" t="s">
        <v>262</v>
      </c>
      <c r="F540" s="101" t="s">
        <v>215</v>
      </c>
      <c r="G540" s="102"/>
      <c r="H540" s="102"/>
      <c r="I540" s="102"/>
      <c r="J540" s="103">
        <f t="shared" ref="J540:J542" si="165">J541</f>
        <v>0.6</v>
      </c>
      <c r="K540" s="103">
        <f t="shared" ref="K540:K542" si="166">K541</f>
        <v>0.6</v>
      </c>
      <c r="L540" s="103">
        <f t="shared" ref="L540:L542" si="167">L541</f>
        <v>0.6</v>
      </c>
    </row>
    <row r="541" spans="1:12">
      <c r="A541" s="137" t="s">
        <v>67</v>
      </c>
      <c r="B541" s="100" t="s">
        <v>239</v>
      </c>
      <c r="C541" s="100" t="s">
        <v>8</v>
      </c>
      <c r="D541" s="100" t="s">
        <v>140</v>
      </c>
      <c r="E541" s="100" t="s">
        <v>262</v>
      </c>
      <c r="F541" s="101" t="s">
        <v>215</v>
      </c>
      <c r="G541" s="102" t="s">
        <v>68</v>
      </c>
      <c r="H541" s="102"/>
      <c r="I541" s="102"/>
      <c r="J541" s="103">
        <f t="shared" si="165"/>
        <v>0.6</v>
      </c>
      <c r="K541" s="103">
        <f t="shared" si="166"/>
        <v>0.6</v>
      </c>
      <c r="L541" s="103">
        <f t="shared" si="167"/>
        <v>0.6</v>
      </c>
    </row>
    <row r="542" spans="1:12">
      <c r="A542" s="137" t="s">
        <v>95</v>
      </c>
      <c r="B542" s="100" t="s">
        <v>239</v>
      </c>
      <c r="C542" s="100" t="s">
        <v>8</v>
      </c>
      <c r="D542" s="100" t="s">
        <v>140</v>
      </c>
      <c r="E542" s="100" t="s">
        <v>262</v>
      </c>
      <c r="F542" s="101" t="s">
        <v>215</v>
      </c>
      <c r="G542" s="102" t="s">
        <v>68</v>
      </c>
      <c r="H542" s="102" t="s">
        <v>96</v>
      </c>
      <c r="I542" s="102"/>
      <c r="J542" s="103">
        <f t="shared" si="165"/>
        <v>0.6</v>
      </c>
      <c r="K542" s="103">
        <f t="shared" si="166"/>
        <v>0.6</v>
      </c>
      <c r="L542" s="103">
        <f t="shared" si="167"/>
        <v>0.6</v>
      </c>
    </row>
    <row r="543" spans="1:12" ht="45">
      <c r="A543" s="137" t="s">
        <v>317</v>
      </c>
      <c r="B543" s="100" t="s">
        <v>239</v>
      </c>
      <c r="C543" s="100" t="s">
        <v>8</v>
      </c>
      <c r="D543" s="100" t="s">
        <v>140</v>
      </c>
      <c r="E543" s="100" t="s">
        <v>262</v>
      </c>
      <c r="F543" s="101" t="s">
        <v>215</v>
      </c>
      <c r="G543" s="102" t="s">
        <v>68</v>
      </c>
      <c r="H543" s="102" t="s">
        <v>96</v>
      </c>
      <c r="I543" s="102" t="s">
        <v>158</v>
      </c>
      <c r="J543" s="310">
        <f>'Приложение 3'!J299</f>
        <v>0.6</v>
      </c>
      <c r="K543" s="310">
        <f>'Приложение 3'!K299</f>
        <v>0.6</v>
      </c>
      <c r="L543" s="310">
        <f>'Приложение 3'!L299</f>
        <v>0.6</v>
      </c>
    </row>
    <row r="544" spans="1:12">
      <c r="A544" s="137" t="s">
        <v>165</v>
      </c>
      <c r="B544" s="100" t="s">
        <v>239</v>
      </c>
      <c r="C544" s="100" t="s">
        <v>8</v>
      </c>
      <c r="D544" s="100" t="s">
        <v>140</v>
      </c>
      <c r="E544" s="100" t="s">
        <v>263</v>
      </c>
      <c r="F544" s="101"/>
      <c r="G544" s="102"/>
      <c r="H544" s="102"/>
      <c r="I544" s="102"/>
      <c r="J544" s="310">
        <f>J545+J550+J555</f>
        <v>11739.8</v>
      </c>
      <c r="K544" s="310">
        <f t="shared" ref="K544:L544" si="168">K545+K550</f>
        <v>8482.7999999999993</v>
      </c>
      <c r="L544" s="310">
        <f t="shared" si="168"/>
        <v>10671</v>
      </c>
    </row>
    <row r="545" spans="1:12" ht="67.5">
      <c r="A545" s="137" t="s">
        <v>73</v>
      </c>
      <c r="B545" s="100" t="s">
        <v>239</v>
      </c>
      <c r="C545" s="100" t="s">
        <v>8</v>
      </c>
      <c r="D545" s="100" t="s">
        <v>140</v>
      </c>
      <c r="E545" s="100" t="s">
        <v>263</v>
      </c>
      <c r="F545" s="101" t="s">
        <v>210</v>
      </c>
      <c r="G545" s="102"/>
      <c r="H545" s="102"/>
      <c r="I545" s="102"/>
      <c r="J545" s="103">
        <f t="shared" ref="J545:J548" si="169">J546</f>
        <v>10464.799999999999</v>
      </c>
      <c r="K545" s="103">
        <f t="shared" ref="K545:K548" si="170">K546</f>
        <v>8477.7999999999993</v>
      </c>
      <c r="L545" s="103">
        <f t="shared" ref="L545:L548" si="171">L546</f>
        <v>10125.5</v>
      </c>
    </row>
    <row r="546" spans="1:12" ht="22.5">
      <c r="A546" s="137" t="s">
        <v>163</v>
      </c>
      <c r="B546" s="100" t="s">
        <v>239</v>
      </c>
      <c r="C546" s="100" t="s">
        <v>8</v>
      </c>
      <c r="D546" s="100" t="s">
        <v>140</v>
      </c>
      <c r="E546" s="100" t="s">
        <v>263</v>
      </c>
      <c r="F546" s="101" t="s">
        <v>230</v>
      </c>
      <c r="G546" s="102"/>
      <c r="H546" s="102"/>
      <c r="I546" s="102"/>
      <c r="J546" s="103">
        <f t="shared" si="169"/>
        <v>10464.799999999999</v>
      </c>
      <c r="K546" s="103">
        <f t="shared" si="170"/>
        <v>8477.7999999999993</v>
      </c>
      <c r="L546" s="103">
        <f t="shared" si="171"/>
        <v>10125.5</v>
      </c>
    </row>
    <row r="547" spans="1:12">
      <c r="A547" s="137" t="s">
        <v>67</v>
      </c>
      <c r="B547" s="100" t="s">
        <v>239</v>
      </c>
      <c r="C547" s="100" t="s">
        <v>8</v>
      </c>
      <c r="D547" s="100" t="s">
        <v>140</v>
      </c>
      <c r="E547" s="100" t="s">
        <v>263</v>
      </c>
      <c r="F547" s="101" t="s">
        <v>230</v>
      </c>
      <c r="G547" s="102" t="s">
        <v>68</v>
      </c>
      <c r="H547" s="102"/>
      <c r="I547" s="102"/>
      <c r="J547" s="103">
        <f t="shared" si="169"/>
        <v>10464.799999999999</v>
      </c>
      <c r="K547" s="103">
        <f t="shared" si="170"/>
        <v>8477.7999999999993</v>
      </c>
      <c r="L547" s="103">
        <f t="shared" si="171"/>
        <v>10125.5</v>
      </c>
    </row>
    <row r="548" spans="1:12">
      <c r="A548" s="137" t="s">
        <v>95</v>
      </c>
      <c r="B548" s="100" t="s">
        <v>239</v>
      </c>
      <c r="C548" s="100" t="s">
        <v>8</v>
      </c>
      <c r="D548" s="100" t="s">
        <v>140</v>
      </c>
      <c r="E548" s="100" t="s">
        <v>263</v>
      </c>
      <c r="F548" s="101" t="s">
        <v>230</v>
      </c>
      <c r="G548" s="102" t="s">
        <v>68</v>
      </c>
      <c r="H548" s="102" t="s">
        <v>96</v>
      </c>
      <c r="I548" s="102"/>
      <c r="J548" s="103">
        <f t="shared" si="169"/>
        <v>10464.799999999999</v>
      </c>
      <c r="K548" s="103">
        <f t="shared" si="170"/>
        <v>8477.7999999999993</v>
      </c>
      <c r="L548" s="103">
        <f t="shared" si="171"/>
        <v>10125.5</v>
      </c>
    </row>
    <row r="549" spans="1:12" ht="45">
      <c r="A549" s="137" t="s">
        <v>317</v>
      </c>
      <c r="B549" s="100" t="s">
        <v>239</v>
      </c>
      <c r="C549" s="100" t="s">
        <v>8</v>
      </c>
      <c r="D549" s="100" t="s">
        <v>140</v>
      </c>
      <c r="E549" s="100" t="s">
        <v>263</v>
      </c>
      <c r="F549" s="101" t="s">
        <v>230</v>
      </c>
      <c r="G549" s="102" t="s">
        <v>68</v>
      </c>
      <c r="H549" s="102" t="s">
        <v>96</v>
      </c>
      <c r="I549" s="102" t="s">
        <v>158</v>
      </c>
      <c r="J549" s="310">
        <f>'Приложение 3'!J302</f>
        <v>10464.799999999999</v>
      </c>
      <c r="K549" s="310">
        <f>'Приложение 3'!K302</f>
        <v>8477.7999999999993</v>
      </c>
      <c r="L549" s="310">
        <f>'Приложение 3'!L302</f>
        <v>10125.5</v>
      </c>
    </row>
    <row r="550" spans="1:12" ht="33.75">
      <c r="A550" s="137" t="s">
        <v>79</v>
      </c>
      <c r="B550" s="100" t="s">
        <v>239</v>
      </c>
      <c r="C550" s="100" t="s">
        <v>8</v>
      </c>
      <c r="D550" s="100" t="s">
        <v>140</v>
      </c>
      <c r="E550" s="100" t="s">
        <v>263</v>
      </c>
      <c r="F550" s="101" t="s">
        <v>212</v>
      </c>
      <c r="G550" s="102"/>
      <c r="H550" s="102"/>
      <c r="I550" s="102"/>
      <c r="J550" s="103">
        <f t="shared" ref="J550:L558" si="172">J551</f>
        <v>1274.5</v>
      </c>
      <c r="K550" s="103">
        <f t="shared" ref="K550:K553" si="173">K551</f>
        <v>5</v>
      </c>
      <c r="L550" s="103">
        <f t="shared" ref="L550:L553" si="174">L551</f>
        <v>545.5</v>
      </c>
    </row>
    <row r="551" spans="1:12" ht="33.75">
      <c r="A551" s="137" t="s">
        <v>80</v>
      </c>
      <c r="B551" s="100" t="s">
        <v>239</v>
      </c>
      <c r="C551" s="100" t="s">
        <v>8</v>
      </c>
      <c r="D551" s="100" t="s">
        <v>140</v>
      </c>
      <c r="E551" s="100" t="s">
        <v>263</v>
      </c>
      <c r="F551" s="101" t="s">
        <v>213</v>
      </c>
      <c r="G551" s="102"/>
      <c r="H551" s="102"/>
      <c r="I551" s="102"/>
      <c r="J551" s="103">
        <f t="shared" si="172"/>
        <v>1274.5</v>
      </c>
      <c r="K551" s="103">
        <f t="shared" si="173"/>
        <v>5</v>
      </c>
      <c r="L551" s="103">
        <f t="shared" si="174"/>
        <v>545.5</v>
      </c>
    </row>
    <row r="552" spans="1:12">
      <c r="A552" s="137" t="s">
        <v>67</v>
      </c>
      <c r="B552" s="100" t="s">
        <v>239</v>
      </c>
      <c r="C552" s="100" t="s">
        <v>8</v>
      </c>
      <c r="D552" s="100" t="s">
        <v>140</v>
      </c>
      <c r="E552" s="100" t="s">
        <v>263</v>
      </c>
      <c r="F552" s="101" t="s">
        <v>213</v>
      </c>
      <c r="G552" s="102" t="s">
        <v>68</v>
      </c>
      <c r="H552" s="102"/>
      <c r="I552" s="102"/>
      <c r="J552" s="103">
        <f t="shared" si="172"/>
        <v>1274.5</v>
      </c>
      <c r="K552" s="103">
        <f t="shared" si="173"/>
        <v>5</v>
      </c>
      <c r="L552" s="103">
        <f t="shared" si="174"/>
        <v>545.5</v>
      </c>
    </row>
    <row r="553" spans="1:12">
      <c r="A553" s="137" t="s">
        <v>95</v>
      </c>
      <c r="B553" s="100" t="s">
        <v>239</v>
      </c>
      <c r="C553" s="100" t="s">
        <v>8</v>
      </c>
      <c r="D553" s="100" t="s">
        <v>140</v>
      </c>
      <c r="E553" s="100" t="s">
        <v>263</v>
      </c>
      <c r="F553" s="101" t="s">
        <v>213</v>
      </c>
      <c r="G553" s="102" t="s">
        <v>68</v>
      </c>
      <c r="H553" s="102" t="s">
        <v>96</v>
      </c>
      <c r="I553" s="102"/>
      <c r="J553" s="103">
        <f t="shared" si="172"/>
        <v>1274.5</v>
      </c>
      <c r="K553" s="103">
        <f t="shared" si="173"/>
        <v>5</v>
      </c>
      <c r="L553" s="103">
        <f t="shared" si="174"/>
        <v>545.5</v>
      </c>
    </row>
    <row r="554" spans="1:12" ht="45">
      <c r="A554" s="137" t="s">
        <v>317</v>
      </c>
      <c r="B554" s="100" t="s">
        <v>239</v>
      </c>
      <c r="C554" s="100" t="s">
        <v>8</v>
      </c>
      <c r="D554" s="100" t="s">
        <v>140</v>
      </c>
      <c r="E554" s="100" t="s">
        <v>263</v>
      </c>
      <c r="F554" s="101" t="s">
        <v>213</v>
      </c>
      <c r="G554" s="102" t="s">
        <v>68</v>
      </c>
      <c r="H554" s="102" t="s">
        <v>96</v>
      </c>
      <c r="I554" s="102" t="s">
        <v>158</v>
      </c>
      <c r="J554" s="310">
        <f>'Приложение 3'!J304</f>
        <v>1274.5</v>
      </c>
      <c r="K554" s="310">
        <f>'Приложение 3'!K304</f>
        <v>5</v>
      </c>
      <c r="L554" s="310">
        <f>'Приложение 3'!L304</f>
        <v>545.5</v>
      </c>
    </row>
    <row r="555" spans="1:12">
      <c r="A555" s="137" t="s">
        <v>85</v>
      </c>
      <c r="B555" s="100" t="s">
        <v>239</v>
      </c>
      <c r="C555" s="100" t="s">
        <v>8</v>
      </c>
      <c r="D555" s="100" t="s">
        <v>140</v>
      </c>
      <c r="E555" s="100" t="s">
        <v>263</v>
      </c>
      <c r="F555" s="101" t="s">
        <v>214</v>
      </c>
      <c r="G555" s="102"/>
      <c r="H555" s="102"/>
      <c r="I555" s="102"/>
      <c r="J555" s="103">
        <f t="shared" si="172"/>
        <v>0.5</v>
      </c>
      <c r="K555" s="103">
        <f t="shared" si="172"/>
        <v>0</v>
      </c>
      <c r="L555" s="103">
        <f t="shared" si="172"/>
        <v>0</v>
      </c>
    </row>
    <row r="556" spans="1:12">
      <c r="A556" s="137" t="s">
        <v>86</v>
      </c>
      <c r="B556" s="100" t="s">
        <v>239</v>
      </c>
      <c r="C556" s="100" t="s">
        <v>8</v>
      </c>
      <c r="D556" s="100" t="s">
        <v>140</v>
      </c>
      <c r="E556" s="100" t="s">
        <v>263</v>
      </c>
      <c r="F556" s="101" t="s">
        <v>215</v>
      </c>
      <c r="G556" s="102"/>
      <c r="H556" s="102"/>
      <c r="I556" s="102"/>
      <c r="J556" s="103">
        <f t="shared" si="172"/>
        <v>0.5</v>
      </c>
      <c r="K556" s="103">
        <f t="shared" si="172"/>
        <v>0</v>
      </c>
      <c r="L556" s="103">
        <f t="shared" si="172"/>
        <v>0</v>
      </c>
    </row>
    <row r="557" spans="1:12">
      <c r="A557" s="137" t="s">
        <v>67</v>
      </c>
      <c r="B557" s="100" t="s">
        <v>239</v>
      </c>
      <c r="C557" s="100" t="s">
        <v>8</v>
      </c>
      <c r="D557" s="100" t="s">
        <v>140</v>
      </c>
      <c r="E557" s="100" t="s">
        <v>263</v>
      </c>
      <c r="F557" s="101" t="s">
        <v>215</v>
      </c>
      <c r="G557" s="102" t="s">
        <v>68</v>
      </c>
      <c r="H557" s="102"/>
      <c r="I557" s="102"/>
      <c r="J557" s="103">
        <f t="shared" si="172"/>
        <v>0.5</v>
      </c>
      <c r="K557" s="103">
        <f t="shared" si="172"/>
        <v>0</v>
      </c>
      <c r="L557" s="103">
        <f t="shared" si="172"/>
        <v>0</v>
      </c>
    </row>
    <row r="558" spans="1:12">
      <c r="A558" s="137" t="s">
        <v>95</v>
      </c>
      <c r="B558" s="100" t="s">
        <v>239</v>
      </c>
      <c r="C558" s="100" t="s">
        <v>8</v>
      </c>
      <c r="D558" s="100" t="s">
        <v>140</v>
      </c>
      <c r="E558" s="100" t="s">
        <v>263</v>
      </c>
      <c r="F558" s="101" t="s">
        <v>215</v>
      </c>
      <c r="G558" s="102" t="s">
        <v>68</v>
      </c>
      <c r="H558" s="102" t="s">
        <v>96</v>
      </c>
      <c r="I558" s="102"/>
      <c r="J558" s="103">
        <f t="shared" si="172"/>
        <v>0.5</v>
      </c>
      <c r="K558" s="103">
        <f t="shared" si="172"/>
        <v>0</v>
      </c>
      <c r="L558" s="103">
        <f t="shared" si="172"/>
        <v>0</v>
      </c>
    </row>
    <row r="559" spans="1:12" ht="45">
      <c r="A559" s="137" t="s">
        <v>317</v>
      </c>
      <c r="B559" s="100" t="s">
        <v>239</v>
      </c>
      <c r="C559" s="100" t="s">
        <v>8</v>
      </c>
      <c r="D559" s="100" t="s">
        <v>140</v>
      </c>
      <c r="E559" s="100" t="s">
        <v>263</v>
      </c>
      <c r="F559" s="101" t="s">
        <v>215</v>
      </c>
      <c r="G559" s="102" t="s">
        <v>68</v>
      </c>
      <c r="H559" s="102" t="s">
        <v>96</v>
      </c>
      <c r="I559" s="102" t="s">
        <v>158</v>
      </c>
      <c r="J559" s="310">
        <f>'Приложение 3'!J306</f>
        <v>0.5</v>
      </c>
      <c r="K559" s="310">
        <f>'Приложение 3'!K306</f>
        <v>0</v>
      </c>
      <c r="L559" s="310">
        <f>'Приложение 3'!L306</f>
        <v>0</v>
      </c>
    </row>
    <row r="560" spans="1:12" ht="56.25">
      <c r="A560" s="137" t="s">
        <v>49</v>
      </c>
      <c r="B560" s="100" t="s">
        <v>239</v>
      </c>
      <c r="C560" s="100" t="s">
        <v>8</v>
      </c>
      <c r="D560" s="100" t="s">
        <v>140</v>
      </c>
      <c r="E560" s="100" t="s">
        <v>248</v>
      </c>
      <c r="F560" s="106"/>
      <c r="G560" s="102"/>
      <c r="H560" s="102"/>
      <c r="I560" s="102"/>
      <c r="J560" s="103">
        <f t="shared" ref="J560:J564" si="175">J561</f>
        <v>541</v>
      </c>
      <c r="K560" s="103">
        <f t="shared" ref="K560:K564" si="176">K561</f>
        <v>501.6</v>
      </c>
      <c r="L560" s="103">
        <f t="shared" ref="L560:L564" si="177">L561</f>
        <v>472.1</v>
      </c>
    </row>
    <row r="561" spans="1:12" ht="33.75">
      <c r="A561" s="137" t="s">
        <v>79</v>
      </c>
      <c r="B561" s="100" t="s">
        <v>239</v>
      </c>
      <c r="C561" s="100" t="s">
        <v>8</v>
      </c>
      <c r="D561" s="100" t="s">
        <v>140</v>
      </c>
      <c r="E561" s="100" t="s">
        <v>248</v>
      </c>
      <c r="F561" s="106" t="s">
        <v>212</v>
      </c>
      <c r="G561" s="102"/>
      <c r="H561" s="102"/>
      <c r="I561" s="102"/>
      <c r="J561" s="103">
        <f t="shared" si="175"/>
        <v>541</v>
      </c>
      <c r="K561" s="103">
        <f t="shared" si="176"/>
        <v>501.6</v>
      </c>
      <c r="L561" s="103">
        <f t="shared" si="177"/>
        <v>472.1</v>
      </c>
    </row>
    <row r="562" spans="1:12" ht="33.75">
      <c r="A562" s="137" t="s">
        <v>80</v>
      </c>
      <c r="B562" s="100" t="s">
        <v>239</v>
      </c>
      <c r="C562" s="100" t="s">
        <v>8</v>
      </c>
      <c r="D562" s="100" t="s">
        <v>140</v>
      </c>
      <c r="E562" s="100" t="s">
        <v>248</v>
      </c>
      <c r="F562" s="106" t="s">
        <v>213</v>
      </c>
      <c r="G562" s="102"/>
      <c r="H562" s="102"/>
      <c r="I562" s="102"/>
      <c r="J562" s="103">
        <f t="shared" si="175"/>
        <v>541</v>
      </c>
      <c r="K562" s="103">
        <f t="shared" si="176"/>
        <v>501.6</v>
      </c>
      <c r="L562" s="103">
        <f t="shared" si="177"/>
        <v>472.1</v>
      </c>
    </row>
    <row r="563" spans="1:12">
      <c r="A563" s="137" t="s">
        <v>100</v>
      </c>
      <c r="B563" s="100" t="s">
        <v>239</v>
      </c>
      <c r="C563" s="100" t="s">
        <v>8</v>
      </c>
      <c r="D563" s="100" t="s">
        <v>140</v>
      </c>
      <c r="E563" s="100" t="s">
        <v>248</v>
      </c>
      <c r="F563" s="106" t="s">
        <v>213</v>
      </c>
      <c r="G563" s="102" t="s">
        <v>75</v>
      </c>
      <c r="H563" s="102"/>
      <c r="I563" s="102"/>
      <c r="J563" s="103">
        <f t="shared" si="175"/>
        <v>541</v>
      </c>
      <c r="K563" s="103">
        <f t="shared" si="176"/>
        <v>501.6</v>
      </c>
      <c r="L563" s="103">
        <f t="shared" si="177"/>
        <v>472.1</v>
      </c>
    </row>
    <row r="564" spans="1:12">
      <c r="A564" s="137" t="s">
        <v>101</v>
      </c>
      <c r="B564" s="100" t="s">
        <v>239</v>
      </c>
      <c r="C564" s="100" t="s">
        <v>8</v>
      </c>
      <c r="D564" s="100" t="s">
        <v>140</v>
      </c>
      <c r="E564" s="100" t="s">
        <v>248</v>
      </c>
      <c r="F564" s="106" t="s">
        <v>213</v>
      </c>
      <c r="G564" s="102" t="s">
        <v>75</v>
      </c>
      <c r="H564" s="102" t="s">
        <v>90</v>
      </c>
      <c r="I564" s="102"/>
      <c r="J564" s="103">
        <f t="shared" si="175"/>
        <v>541</v>
      </c>
      <c r="K564" s="103">
        <f t="shared" si="176"/>
        <v>501.6</v>
      </c>
      <c r="L564" s="103">
        <f t="shared" si="177"/>
        <v>472.1</v>
      </c>
    </row>
    <row r="565" spans="1:12" ht="33.75">
      <c r="A565" s="137" t="s">
        <v>291</v>
      </c>
      <c r="B565" s="100" t="s">
        <v>239</v>
      </c>
      <c r="C565" s="100" t="s">
        <v>8</v>
      </c>
      <c r="D565" s="100" t="s">
        <v>140</v>
      </c>
      <c r="E565" s="100" t="s">
        <v>248</v>
      </c>
      <c r="F565" s="106" t="s">
        <v>213</v>
      </c>
      <c r="G565" s="102" t="s">
        <v>75</v>
      </c>
      <c r="H565" s="102" t="s">
        <v>90</v>
      </c>
      <c r="I565" s="102" t="s">
        <v>66</v>
      </c>
      <c r="J565" s="310">
        <f>'Приложение 3'!J124</f>
        <v>541</v>
      </c>
      <c r="K565" s="310">
        <f>'Приложение 3'!K124</f>
        <v>501.6</v>
      </c>
      <c r="L565" s="310">
        <f>'Приложение 3'!L124</f>
        <v>472.1</v>
      </c>
    </row>
    <row r="566" spans="1:12" ht="78.75">
      <c r="A566" s="137" t="s">
        <v>87</v>
      </c>
      <c r="B566" s="100" t="s">
        <v>239</v>
      </c>
      <c r="C566" s="100" t="s">
        <v>8</v>
      </c>
      <c r="D566" s="100" t="s">
        <v>140</v>
      </c>
      <c r="E566" s="100" t="s">
        <v>240</v>
      </c>
      <c r="F566" s="101"/>
      <c r="G566" s="102"/>
      <c r="H566" s="102"/>
      <c r="I566" s="102"/>
      <c r="J566" s="103">
        <f t="shared" ref="J566:J570" si="178">J567</f>
        <v>124.8</v>
      </c>
      <c r="K566" s="103">
        <f t="shared" ref="K566:K570" si="179">K567</f>
        <v>129.30000000000001</v>
      </c>
      <c r="L566" s="103">
        <f t="shared" ref="L566:L570" si="180">L567</f>
        <v>134.1</v>
      </c>
    </row>
    <row r="567" spans="1:12" ht="67.5">
      <c r="A567" s="137" t="s">
        <v>73</v>
      </c>
      <c r="B567" s="100" t="s">
        <v>239</v>
      </c>
      <c r="C567" s="100" t="s">
        <v>8</v>
      </c>
      <c r="D567" s="100" t="s">
        <v>140</v>
      </c>
      <c r="E567" s="100" t="s">
        <v>240</v>
      </c>
      <c r="F567" s="101" t="s">
        <v>210</v>
      </c>
      <c r="G567" s="102"/>
      <c r="H567" s="102"/>
      <c r="I567" s="102"/>
      <c r="J567" s="103">
        <f t="shared" si="178"/>
        <v>124.8</v>
      </c>
      <c r="K567" s="103">
        <f t="shared" si="179"/>
        <v>129.30000000000001</v>
      </c>
      <c r="L567" s="103">
        <f t="shared" si="180"/>
        <v>134.1</v>
      </c>
    </row>
    <row r="568" spans="1:12" ht="25.5" customHeight="1">
      <c r="A568" s="137" t="s">
        <v>74</v>
      </c>
      <c r="B568" s="100" t="s">
        <v>239</v>
      </c>
      <c r="C568" s="100" t="s">
        <v>8</v>
      </c>
      <c r="D568" s="100" t="s">
        <v>140</v>
      </c>
      <c r="E568" s="100" t="s">
        <v>240</v>
      </c>
      <c r="F568" s="101" t="s">
        <v>211</v>
      </c>
      <c r="G568" s="102"/>
      <c r="H568" s="102"/>
      <c r="I568" s="102"/>
      <c r="J568" s="103">
        <f t="shared" si="178"/>
        <v>124.8</v>
      </c>
      <c r="K568" s="103">
        <f t="shared" si="179"/>
        <v>129.30000000000001</v>
      </c>
      <c r="L568" s="103">
        <f t="shared" si="180"/>
        <v>134.1</v>
      </c>
    </row>
    <row r="569" spans="1:12">
      <c r="A569" s="137" t="s">
        <v>67</v>
      </c>
      <c r="B569" s="100" t="s">
        <v>239</v>
      </c>
      <c r="C569" s="100" t="s">
        <v>8</v>
      </c>
      <c r="D569" s="100" t="s">
        <v>140</v>
      </c>
      <c r="E569" s="100" t="s">
        <v>240</v>
      </c>
      <c r="F569" s="101" t="s">
        <v>211</v>
      </c>
      <c r="G569" s="102" t="s">
        <v>68</v>
      </c>
      <c r="H569" s="102"/>
      <c r="I569" s="102"/>
      <c r="J569" s="103">
        <f t="shared" si="178"/>
        <v>124.8</v>
      </c>
      <c r="K569" s="103">
        <f t="shared" si="179"/>
        <v>129.30000000000001</v>
      </c>
      <c r="L569" s="103">
        <f t="shared" si="180"/>
        <v>134.1</v>
      </c>
    </row>
    <row r="570" spans="1:12" ht="56.25">
      <c r="A570" s="137" t="s">
        <v>482</v>
      </c>
      <c r="B570" s="100" t="s">
        <v>239</v>
      </c>
      <c r="C570" s="100" t="s">
        <v>8</v>
      </c>
      <c r="D570" s="100" t="s">
        <v>140</v>
      </c>
      <c r="E570" s="100" t="s">
        <v>240</v>
      </c>
      <c r="F570" s="101" t="s">
        <v>211</v>
      </c>
      <c r="G570" s="102" t="s">
        <v>68</v>
      </c>
      <c r="H570" s="102" t="s">
        <v>75</v>
      </c>
      <c r="I570" s="102"/>
      <c r="J570" s="103">
        <f t="shared" si="178"/>
        <v>124.8</v>
      </c>
      <c r="K570" s="103">
        <f t="shared" si="179"/>
        <v>129.30000000000001</v>
      </c>
      <c r="L570" s="103">
        <f t="shared" si="180"/>
        <v>134.1</v>
      </c>
    </row>
    <row r="571" spans="1:12" ht="33.75">
      <c r="A571" s="137" t="s">
        <v>291</v>
      </c>
      <c r="B571" s="100" t="s">
        <v>239</v>
      </c>
      <c r="C571" s="100" t="s">
        <v>8</v>
      </c>
      <c r="D571" s="100" t="s">
        <v>140</v>
      </c>
      <c r="E571" s="100" t="s">
        <v>240</v>
      </c>
      <c r="F571" s="101" t="s">
        <v>211</v>
      </c>
      <c r="G571" s="102" t="s">
        <v>68</v>
      </c>
      <c r="H571" s="102" t="s">
        <v>75</v>
      </c>
      <c r="I571" s="102" t="s">
        <v>66</v>
      </c>
      <c r="J571" s="310">
        <f>'Приложение 3'!J47</f>
        <v>124.8</v>
      </c>
      <c r="K571" s="310">
        <f>'Приложение 3'!K47</f>
        <v>129.30000000000001</v>
      </c>
      <c r="L571" s="310">
        <f>'Приложение 3'!L47</f>
        <v>134.1</v>
      </c>
    </row>
    <row r="572" spans="1:12" ht="90">
      <c r="A572" s="137" t="s">
        <v>88</v>
      </c>
      <c r="B572" s="100" t="s">
        <v>239</v>
      </c>
      <c r="C572" s="100" t="s">
        <v>8</v>
      </c>
      <c r="D572" s="100" t="s">
        <v>140</v>
      </c>
      <c r="E572" s="100" t="s">
        <v>241</v>
      </c>
      <c r="F572" s="101"/>
      <c r="G572" s="102"/>
      <c r="H572" s="102"/>
      <c r="I572" s="102"/>
      <c r="J572" s="103">
        <f t="shared" ref="J572" si="181">J573</f>
        <v>312.5</v>
      </c>
      <c r="K572" s="103">
        <f t="shared" ref="K572" si="182">K573</f>
        <v>325.10000000000002</v>
      </c>
      <c r="L572" s="103">
        <f t="shared" ref="L572" si="183">L573</f>
        <v>338</v>
      </c>
    </row>
    <row r="573" spans="1:12" ht="67.5">
      <c r="A573" s="137" t="s">
        <v>73</v>
      </c>
      <c r="B573" s="100" t="s">
        <v>239</v>
      </c>
      <c r="C573" s="100" t="s">
        <v>8</v>
      </c>
      <c r="D573" s="100" t="s">
        <v>140</v>
      </c>
      <c r="E573" s="100" t="s">
        <v>241</v>
      </c>
      <c r="F573" s="101" t="s">
        <v>210</v>
      </c>
      <c r="G573" s="102"/>
      <c r="H573" s="102"/>
      <c r="I573" s="102"/>
      <c r="J573" s="103">
        <f t="shared" ref="J573:J576" si="184">J574</f>
        <v>312.5</v>
      </c>
      <c r="K573" s="103">
        <f t="shared" ref="K573:K576" si="185">K574</f>
        <v>325.10000000000002</v>
      </c>
      <c r="L573" s="103">
        <f t="shared" ref="L573:L576" si="186">L574</f>
        <v>338</v>
      </c>
    </row>
    <row r="574" spans="1:12" ht="33.75">
      <c r="A574" s="137" t="s">
        <v>74</v>
      </c>
      <c r="B574" s="100" t="s">
        <v>239</v>
      </c>
      <c r="C574" s="100" t="s">
        <v>8</v>
      </c>
      <c r="D574" s="100" t="s">
        <v>140</v>
      </c>
      <c r="E574" s="100" t="s">
        <v>241</v>
      </c>
      <c r="F574" s="101" t="s">
        <v>211</v>
      </c>
      <c r="G574" s="102"/>
      <c r="H574" s="102"/>
      <c r="I574" s="102"/>
      <c r="J574" s="103">
        <f t="shared" si="184"/>
        <v>312.5</v>
      </c>
      <c r="K574" s="103">
        <f t="shared" si="185"/>
        <v>325.10000000000002</v>
      </c>
      <c r="L574" s="103">
        <f t="shared" si="186"/>
        <v>338</v>
      </c>
    </row>
    <row r="575" spans="1:12">
      <c r="A575" s="137" t="s">
        <v>67</v>
      </c>
      <c r="B575" s="100" t="s">
        <v>239</v>
      </c>
      <c r="C575" s="100" t="s">
        <v>8</v>
      </c>
      <c r="D575" s="100" t="s">
        <v>140</v>
      </c>
      <c r="E575" s="100" t="s">
        <v>241</v>
      </c>
      <c r="F575" s="101" t="s">
        <v>211</v>
      </c>
      <c r="G575" s="102" t="s">
        <v>68</v>
      </c>
      <c r="H575" s="102"/>
      <c r="I575" s="102"/>
      <c r="J575" s="103">
        <f t="shared" si="184"/>
        <v>312.5</v>
      </c>
      <c r="K575" s="103">
        <f t="shared" si="185"/>
        <v>325.10000000000002</v>
      </c>
      <c r="L575" s="103">
        <f t="shared" si="186"/>
        <v>338</v>
      </c>
    </row>
    <row r="576" spans="1:12" ht="56.25">
      <c r="A576" s="137" t="s">
        <v>482</v>
      </c>
      <c r="B576" s="100" t="s">
        <v>239</v>
      </c>
      <c r="C576" s="100" t="s">
        <v>8</v>
      </c>
      <c r="D576" s="100" t="s">
        <v>140</v>
      </c>
      <c r="E576" s="100" t="s">
        <v>241</v>
      </c>
      <c r="F576" s="101" t="s">
        <v>211</v>
      </c>
      <c r="G576" s="102" t="s">
        <v>68</v>
      </c>
      <c r="H576" s="102" t="s">
        <v>75</v>
      </c>
      <c r="I576" s="102"/>
      <c r="J576" s="103">
        <f t="shared" si="184"/>
        <v>312.5</v>
      </c>
      <c r="K576" s="103">
        <f t="shared" si="185"/>
        <v>325.10000000000002</v>
      </c>
      <c r="L576" s="103">
        <f t="shared" si="186"/>
        <v>338</v>
      </c>
    </row>
    <row r="577" spans="1:12" ht="33.75">
      <c r="A577" s="137" t="s">
        <v>291</v>
      </c>
      <c r="B577" s="100" t="s">
        <v>239</v>
      </c>
      <c r="C577" s="100" t="s">
        <v>8</v>
      </c>
      <c r="D577" s="100" t="s">
        <v>140</v>
      </c>
      <c r="E577" s="100" t="s">
        <v>241</v>
      </c>
      <c r="F577" s="101" t="s">
        <v>211</v>
      </c>
      <c r="G577" s="102" t="s">
        <v>68</v>
      </c>
      <c r="H577" s="102" t="s">
        <v>75</v>
      </c>
      <c r="I577" s="102" t="s">
        <v>66</v>
      </c>
      <c r="J577" s="310">
        <f>'Приложение 3'!J50</f>
        <v>312.5</v>
      </c>
      <c r="K577" s="310">
        <f>'Приложение 3'!K50</f>
        <v>325.10000000000002</v>
      </c>
      <c r="L577" s="310">
        <f>'Приложение 3'!L50</f>
        <v>338</v>
      </c>
    </row>
    <row r="578" spans="1:12" ht="56.25">
      <c r="A578" s="137" t="s">
        <v>89</v>
      </c>
      <c r="B578" s="100" t="s">
        <v>239</v>
      </c>
      <c r="C578" s="100" t="s">
        <v>8</v>
      </c>
      <c r="D578" s="100" t="s">
        <v>140</v>
      </c>
      <c r="E578" s="100" t="s">
        <v>242</v>
      </c>
      <c r="F578" s="101"/>
      <c r="G578" s="102"/>
      <c r="H578" s="102"/>
      <c r="I578" s="102"/>
      <c r="J578" s="103">
        <f t="shared" ref="J578:J582" si="187">J579</f>
        <v>2.2000000000000002</v>
      </c>
      <c r="K578" s="103">
        <f t="shared" ref="K578:K582" si="188">K579</f>
        <v>2.2000000000000002</v>
      </c>
      <c r="L578" s="103">
        <f t="shared" ref="L578:L582" si="189">L579</f>
        <v>2.2000000000000002</v>
      </c>
    </row>
    <row r="579" spans="1:12" ht="33.75">
      <c r="A579" s="137" t="s">
        <v>79</v>
      </c>
      <c r="B579" s="100" t="s">
        <v>239</v>
      </c>
      <c r="C579" s="100" t="s">
        <v>8</v>
      </c>
      <c r="D579" s="100" t="s">
        <v>140</v>
      </c>
      <c r="E579" s="100" t="s">
        <v>242</v>
      </c>
      <c r="F579" s="101" t="s">
        <v>212</v>
      </c>
      <c r="G579" s="102"/>
      <c r="H579" s="102"/>
      <c r="I579" s="102"/>
      <c r="J579" s="103">
        <f t="shared" si="187"/>
        <v>2.2000000000000002</v>
      </c>
      <c r="K579" s="103">
        <f t="shared" si="188"/>
        <v>2.2000000000000002</v>
      </c>
      <c r="L579" s="103">
        <f t="shared" si="189"/>
        <v>2.2000000000000002</v>
      </c>
    </row>
    <row r="580" spans="1:12" ht="19.5" customHeight="1">
      <c r="A580" s="137" t="s">
        <v>80</v>
      </c>
      <c r="B580" s="100" t="s">
        <v>239</v>
      </c>
      <c r="C580" s="100" t="s">
        <v>8</v>
      </c>
      <c r="D580" s="100" t="s">
        <v>140</v>
      </c>
      <c r="E580" s="100" t="s">
        <v>242</v>
      </c>
      <c r="F580" s="101" t="s">
        <v>213</v>
      </c>
      <c r="G580" s="102"/>
      <c r="H580" s="102"/>
      <c r="I580" s="102"/>
      <c r="J580" s="103">
        <f t="shared" si="187"/>
        <v>2.2000000000000002</v>
      </c>
      <c r="K580" s="103">
        <f t="shared" si="188"/>
        <v>2.2000000000000002</v>
      </c>
      <c r="L580" s="103">
        <f t="shared" si="189"/>
        <v>2.2000000000000002</v>
      </c>
    </row>
    <row r="581" spans="1:12" ht="20.25" customHeight="1">
      <c r="A581" s="137" t="s">
        <v>67</v>
      </c>
      <c r="B581" s="100" t="s">
        <v>239</v>
      </c>
      <c r="C581" s="100" t="s">
        <v>8</v>
      </c>
      <c r="D581" s="100" t="s">
        <v>140</v>
      </c>
      <c r="E581" s="100" t="s">
        <v>242</v>
      </c>
      <c r="F581" s="101" t="s">
        <v>213</v>
      </c>
      <c r="G581" s="102" t="s">
        <v>68</v>
      </c>
      <c r="H581" s="102"/>
      <c r="I581" s="102"/>
      <c r="J581" s="103">
        <f t="shared" si="187"/>
        <v>2.2000000000000002</v>
      </c>
      <c r="K581" s="103">
        <f t="shared" si="188"/>
        <v>2.2000000000000002</v>
      </c>
      <c r="L581" s="103">
        <f t="shared" si="189"/>
        <v>2.2000000000000002</v>
      </c>
    </row>
    <row r="582" spans="1:12" ht="58.5" customHeight="1">
      <c r="A582" s="137" t="s">
        <v>482</v>
      </c>
      <c r="B582" s="100" t="s">
        <v>239</v>
      </c>
      <c r="C582" s="100" t="s">
        <v>8</v>
      </c>
      <c r="D582" s="100" t="s">
        <v>140</v>
      </c>
      <c r="E582" s="100" t="s">
        <v>242</v>
      </c>
      <c r="F582" s="101" t="s">
        <v>213</v>
      </c>
      <c r="G582" s="102" t="s">
        <v>68</v>
      </c>
      <c r="H582" s="102" t="s">
        <v>75</v>
      </c>
      <c r="I582" s="102"/>
      <c r="J582" s="103">
        <f t="shared" si="187"/>
        <v>2.2000000000000002</v>
      </c>
      <c r="K582" s="103">
        <f t="shared" si="188"/>
        <v>2.2000000000000002</v>
      </c>
      <c r="L582" s="103">
        <f t="shared" si="189"/>
        <v>2.2000000000000002</v>
      </c>
    </row>
    <row r="583" spans="1:12" ht="18.75" customHeight="1">
      <c r="A583" s="137" t="s">
        <v>291</v>
      </c>
      <c r="B583" s="100" t="s">
        <v>239</v>
      </c>
      <c r="C583" s="100" t="s">
        <v>8</v>
      </c>
      <c r="D583" s="100" t="s">
        <v>140</v>
      </c>
      <c r="E583" s="100" t="s">
        <v>242</v>
      </c>
      <c r="F583" s="101" t="s">
        <v>213</v>
      </c>
      <c r="G583" s="102" t="s">
        <v>68</v>
      </c>
      <c r="H583" s="102" t="s">
        <v>75</v>
      </c>
      <c r="I583" s="102" t="s">
        <v>66</v>
      </c>
      <c r="J583" s="310">
        <f>'Приложение 3'!J53</f>
        <v>2.2000000000000002</v>
      </c>
      <c r="K583" s="310">
        <f>'Приложение 3'!K53</f>
        <v>2.2000000000000002</v>
      </c>
      <c r="L583" s="310">
        <f>'Приложение 3'!L53</f>
        <v>2.2000000000000002</v>
      </c>
    </row>
    <row r="584" spans="1:12" ht="24" customHeight="1">
      <c r="A584" s="137" t="s">
        <v>53</v>
      </c>
      <c r="B584" s="100" t="s">
        <v>239</v>
      </c>
      <c r="C584" s="100" t="s">
        <v>8</v>
      </c>
      <c r="D584" s="100" t="s">
        <v>140</v>
      </c>
      <c r="E584" s="100" t="s">
        <v>283</v>
      </c>
      <c r="F584" s="101"/>
      <c r="G584" s="102"/>
      <c r="H584" s="102"/>
      <c r="I584" s="102"/>
      <c r="J584" s="103">
        <f>J585+J590</f>
        <v>33.4</v>
      </c>
      <c r="K584" s="103">
        <f t="shared" ref="K584:L584" si="190">K585+K590</f>
        <v>33.4</v>
      </c>
      <c r="L584" s="103">
        <f t="shared" si="190"/>
        <v>33.4</v>
      </c>
    </row>
    <row r="585" spans="1:12" ht="67.5">
      <c r="A585" s="137" t="s">
        <v>73</v>
      </c>
      <c r="B585" s="100" t="s">
        <v>239</v>
      </c>
      <c r="C585" s="100" t="s">
        <v>8</v>
      </c>
      <c r="D585" s="100" t="s">
        <v>140</v>
      </c>
      <c r="E585" s="100" t="s">
        <v>283</v>
      </c>
      <c r="F585" s="101" t="s">
        <v>210</v>
      </c>
      <c r="G585" s="102"/>
      <c r="H585" s="102"/>
      <c r="I585" s="102"/>
      <c r="J585" s="103">
        <f t="shared" ref="J585:J588" si="191">J586</f>
        <v>31.5</v>
      </c>
      <c r="K585" s="103">
        <f t="shared" ref="K585:K588" si="192">K586</f>
        <v>31.5</v>
      </c>
      <c r="L585" s="103">
        <f t="shared" ref="L585:L588" si="193">L586</f>
        <v>31.5</v>
      </c>
    </row>
    <row r="586" spans="1:12" ht="33.75">
      <c r="A586" s="137" t="s">
        <v>74</v>
      </c>
      <c r="B586" s="100">
        <v>89</v>
      </c>
      <c r="C586" s="100">
        <v>1</v>
      </c>
      <c r="D586" s="100" t="s">
        <v>140</v>
      </c>
      <c r="E586" s="100" t="s">
        <v>283</v>
      </c>
      <c r="F586" s="101" t="s">
        <v>211</v>
      </c>
      <c r="G586" s="102"/>
      <c r="H586" s="102"/>
      <c r="I586" s="102"/>
      <c r="J586" s="103">
        <f t="shared" si="191"/>
        <v>31.5</v>
      </c>
      <c r="K586" s="103">
        <f t="shared" si="192"/>
        <v>31.5</v>
      </c>
      <c r="L586" s="103">
        <f t="shared" si="193"/>
        <v>31.5</v>
      </c>
    </row>
    <row r="587" spans="1:12">
      <c r="A587" s="137" t="s">
        <v>67</v>
      </c>
      <c r="B587" s="100">
        <v>89</v>
      </c>
      <c r="C587" s="100">
        <v>1</v>
      </c>
      <c r="D587" s="100" t="s">
        <v>140</v>
      </c>
      <c r="E587" s="100" t="s">
        <v>283</v>
      </c>
      <c r="F587" s="101" t="s">
        <v>211</v>
      </c>
      <c r="G587" s="102" t="s">
        <v>68</v>
      </c>
      <c r="H587" s="102"/>
      <c r="I587" s="102"/>
      <c r="J587" s="103">
        <f t="shared" si="191"/>
        <v>31.5</v>
      </c>
      <c r="K587" s="103">
        <f t="shared" si="192"/>
        <v>31.5</v>
      </c>
      <c r="L587" s="103">
        <f t="shared" si="193"/>
        <v>31.5</v>
      </c>
    </row>
    <row r="588" spans="1:12" ht="56.25">
      <c r="A588" s="137" t="s">
        <v>482</v>
      </c>
      <c r="B588" s="100">
        <v>89</v>
      </c>
      <c r="C588" s="100">
        <v>1</v>
      </c>
      <c r="D588" s="100" t="s">
        <v>140</v>
      </c>
      <c r="E588" s="100" t="s">
        <v>283</v>
      </c>
      <c r="F588" s="101" t="s">
        <v>211</v>
      </c>
      <c r="G588" s="102" t="s">
        <v>68</v>
      </c>
      <c r="H588" s="102" t="s">
        <v>75</v>
      </c>
      <c r="I588" s="102"/>
      <c r="J588" s="103">
        <f t="shared" si="191"/>
        <v>31.5</v>
      </c>
      <c r="K588" s="103">
        <f t="shared" si="192"/>
        <v>31.5</v>
      </c>
      <c r="L588" s="103">
        <f t="shared" si="193"/>
        <v>31.5</v>
      </c>
    </row>
    <row r="589" spans="1:12" ht="33.75">
      <c r="A589" s="137" t="s">
        <v>291</v>
      </c>
      <c r="B589" s="100">
        <v>89</v>
      </c>
      <c r="C589" s="100">
        <v>1</v>
      </c>
      <c r="D589" s="100" t="s">
        <v>140</v>
      </c>
      <c r="E589" s="100" t="s">
        <v>283</v>
      </c>
      <c r="F589" s="101" t="s">
        <v>211</v>
      </c>
      <c r="G589" s="102" t="s">
        <v>68</v>
      </c>
      <c r="H589" s="102" t="s">
        <v>75</v>
      </c>
      <c r="I589" s="102" t="s">
        <v>66</v>
      </c>
      <c r="J589" s="310">
        <f>'Приложение 3'!J56</f>
        <v>31.5</v>
      </c>
      <c r="K589" s="310">
        <f>'Приложение 3'!K56</f>
        <v>31.5</v>
      </c>
      <c r="L589" s="310">
        <f>'Приложение 3'!L56</f>
        <v>31.5</v>
      </c>
    </row>
    <row r="590" spans="1:12" ht="33.75">
      <c r="A590" s="137" t="s">
        <v>79</v>
      </c>
      <c r="B590" s="100" t="s">
        <v>239</v>
      </c>
      <c r="C590" s="100" t="s">
        <v>8</v>
      </c>
      <c r="D590" s="100" t="s">
        <v>140</v>
      </c>
      <c r="E590" s="100" t="s">
        <v>283</v>
      </c>
      <c r="F590" s="107" t="s">
        <v>212</v>
      </c>
      <c r="G590" s="102"/>
      <c r="H590" s="102"/>
      <c r="I590" s="102"/>
      <c r="J590" s="103">
        <f t="shared" ref="J590:J593" si="194">J591</f>
        <v>1.9</v>
      </c>
      <c r="K590" s="103">
        <f t="shared" ref="K590:K593" si="195">K591</f>
        <v>1.9</v>
      </c>
      <c r="L590" s="103">
        <f t="shared" ref="L590:L593" si="196">L591</f>
        <v>1.9</v>
      </c>
    </row>
    <row r="591" spans="1:12" ht="33.75">
      <c r="A591" s="137" t="s">
        <v>80</v>
      </c>
      <c r="B591" s="100" t="s">
        <v>239</v>
      </c>
      <c r="C591" s="100" t="s">
        <v>8</v>
      </c>
      <c r="D591" s="100" t="s">
        <v>140</v>
      </c>
      <c r="E591" s="100" t="s">
        <v>283</v>
      </c>
      <c r="F591" s="107" t="s">
        <v>213</v>
      </c>
      <c r="G591" s="102"/>
      <c r="H591" s="102"/>
      <c r="I591" s="102"/>
      <c r="J591" s="103">
        <f t="shared" si="194"/>
        <v>1.9</v>
      </c>
      <c r="K591" s="103">
        <f t="shared" si="195"/>
        <v>1.9</v>
      </c>
      <c r="L591" s="103">
        <f t="shared" si="196"/>
        <v>1.9</v>
      </c>
    </row>
    <row r="592" spans="1:12">
      <c r="A592" s="137" t="s">
        <v>67</v>
      </c>
      <c r="B592" s="100" t="s">
        <v>239</v>
      </c>
      <c r="C592" s="100" t="s">
        <v>8</v>
      </c>
      <c r="D592" s="100" t="s">
        <v>140</v>
      </c>
      <c r="E592" s="100" t="s">
        <v>283</v>
      </c>
      <c r="F592" s="107" t="s">
        <v>213</v>
      </c>
      <c r="G592" s="102" t="s">
        <v>68</v>
      </c>
      <c r="H592" s="102"/>
      <c r="I592" s="102"/>
      <c r="J592" s="103">
        <f t="shared" si="194"/>
        <v>1.9</v>
      </c>
      <c r="K592" s="103">
        <f t="shared" si="195"/>
        <v>1.9</v>
      </c>
      <c r="L592" s="103">
        <f t="shared" si="196"/>
        <v>1.9</v>
      </c>
    </row>
    <row r="593" spans="1:12" ht="59.25" customHeight="1">
      <c r="A593" s="137" t="s">
        <v>482</v>
      </c>
      <c r="B593" s="100" t="s">
        <v>239</v>
      </c>
      <c r="C593" s="100" t="s">
        <v>8</v>
      </c>
      <c r="D593" s="100" t="s">
        <v>140</v>
      </c>
      <c r="E593" s="100" t="s">
        <v>283</v>
      </c>
      <c r="F593" s="107" t="s">
        <v>213</v>
      </c>
      <c r="G593" s="102" t="s">
        <v>68</v>
      </c>
      <c r="H593" s="102" t="s">
        <v>75</v>
      </c>
      <c r="I593" s="102"/>
      <c r="J593" s="103">
        <f t="shared" si="194"/>
        <v>1.9</v>
      </c>
      <c r="K593" s="103">
        <f t="shared" si="195"/>
        <v>1.9</v>
      </c>
      <c r="L593" s="103">
        <f t="shared" si="196"/>
        <v>1.9</v>
      </c>
    </row>
    <row r="594" spans="1:12" ht="33.75">
      <c r="A594" s="137" t="s">
        <v>291</v>
      </c>
      <c r="B594" s="100" t="s">
        <v>239</v>
      </c>
      <c r="C594" s="100" t="s">
        <v>8</v>
      </c>
      <c r="D594" s="100" t="s">
        <v>140</v>
      </c>
      <c r="E594" s="100" t="s">
        <v>283</v>
      </c>
      <c r="F594" s="107" t="s">
        <v>213</v>
      </c>
      <c r="G594" s="102" t="s">
        <v>68</v>
      </c>
      <c r="H594" s="102" t="s">
        <v>75</v>
      </c>
      <c r="I594" s="102" t="s">
        <v>66</v>
      </c>
      <c r="J594" s="310">
        <f>'Приложение 3'!J58</f>
        <v>1.9</v>
      </c>
      <c r="K594" s="310">
        <f>'Приложение 3'!K58</f>
        <v>1.9</v>
      </c>
      <c r="L594" s="310">
        <f>'Приложение 3'!L58</f>
        <v>1.9</v>
      </c>
    </row>
    <row r="595" spans="1:12" ht="33.75">
      <c r="A595" s="137" t="s">
        <v>130</v>
      </c>
      <c r="B595" s="100" t="s">
        <v>239</v>
      </c>
      <c r="C595" s="100" t="s">
        <v>8</v>
      </c>
      <c r="D595" s="100" t="s">
        <v>140</v>
      </c>
      <c r="E595" s="100" t="s">
        <v>254</v>
      </c>
      <c r="F595" s="101"/>
      <c r="G595" s="102"/>
      <c r="H595" s="102"/>
      <c r="I595" s="102"/>
      <c r="J595" s="103">
        <f t="shared" ref="J595:L599" si="197">J596</f>
        <v>1450</v>
      </c>
      <c r="K595" s="103">
        <f t="shared" si="197"/>
        <v>1450</v>
      </c>
      <c r="L595" s="103">
        <f t="shared" si="197"/>
        <v>1450</v>
      </c>
    </row>
    <row r="596" spans="1:12" ht="33.75">
      <c r="A596" s="137" t="s">
        <v>131</v>
      </c>
      <c r="B596" s="100" t="s">
        <v>239</v>
      </c>
      <c r="C596" s="100" t="s">
        <v>8</v>
      </c>
      <c r="D596" s="100" t="s">
        <v>140</v>
      </c>
      <c r="E596" s="100" t="s">
        <v>254</v>
      </c>
      <c r="F596" s="101" t="s">
        <v>223</v>
      </c>
      <c r="G596" s="102"/>
      <c r="H596" s="102"/>
      <c r="I596" s="102"/>
      <c r="J596" s="103">
        <f t="shared" si="197"/>
        <v>1450</v>
      </c>
      <c r="K596" s="103">
        <f t="shared" si="197"/>
        <v>1450</v>
      </c>
      <c r="L596" s="103">
        <f t="shared" si="197"/>
        <v>1450</v>
      </c>
    </row>
    <row r="597" spans="1:12" ht="27" customHeight="1">
      <c r="A597" s="137" t="s">
        <v>132</v>
      </c>
      <c r="B597" s="100" t="s">
        <v>239</v>
      </c>
      <c r="C597" s="100" t="s">
        <v>8</v>
      </c>
      <c r="D597" s="100" t="s">
        <v>140</v>
      </c>
      <c r="E597" s="100" t="s">
        <v>254</v>
      </c>
      <c r="F597" s="101" t="s">
        <v>224</v>
      </c>
      <c r="G597" s="102"/>
      <c r="H597" s="102"/>
      <c r="I597" s="102"/>
      <c r="J597" s="103">
        <f t="shared" si="197"/>
        <v>1450</v>
      </c>
      <c r="K597" s="103">
        <f t="shared" si="197"/>
        <v>1450</v>
      </c>
      <c r="L597" s="103">
        <f t="shared" si="197"/>
        <v>1450</v>
      </c>
    </row>
    <row r="598" spans="1:12" ht="23.25" customHeight="1">
      <c r="A598" s="137" t="s">
        <v>128</v>
      </c>
      <c r="B598" s="100" t="s">
        <v>239</v>
      </c>
      <c r="C598" s="100" t="s">
        <v>8</v>
      </c>
      <c r="D598" s="100" t="s">
        <v>140</v>
      </c>
      <c r="E598" s="100" t="s">
        <v>254</v>
      </c>
      <c r="F598" s="101" t="s">
        <v>224</v>
      </c>
      <c r="G598" s="102" t="s">
        <v>20</v>
      </c>
      <c r="H598" s="102"/>
      <c r="I598" s="102"/>
      <c r="J598" s="103">
        <f t="shared" si="197"/>
        <v>1450</v>
      </c>
      <c r="K598" s="103">
        <f t="shared" si="197"/>
        <v>1450</v>
      </c>
      <c r="L598" s="103">
        <f t="shared" si="197"/>
        <v>1450</v>
      </c>
    </row>
    <row r="599" spans="1:12" ht="35.25" customHeight="1">
      <c r="A599" s="137" t="s">
        <v>129</v>
      </c>
      <c r="B599" s="100" t="s">
        <v>239</v>
      </c>
      <c r="C599" s="100" t="s">
        <v>8</v>
      </c>
      <c r="D599" s="100" t="s">
        <v>140</v>
      </c>
      <c r="E599" s="100" t="s">
        <v>254</v>
      </c>
      <c r="F599" s="101" t="s">
        <v>224</v>
      </c>
      <c r="G599" s="102" t="s">
        <v>20</v>
      </c>
      <c r="H599" s="102" t="s">
        <v>70</v>
      </c>
      <c r="I599" s="102"/>
      <c r="J599" s="103">
        <f>J600</f>
        <v>1450</v>
      </c>
      <c r="K599" s="103">
        <f t="shared" si="197"/>
        <v>1450</v>
      </c>
      <c r="L599" s="103">
        <f t="shared" si="197"/>
        <v>1450</v>
      </c>
    </row>
    <row r="600" spans="1:12" ht="47.25" customHeight="1">
      <c r="A600" s="137" t="s">
        <v>291</v>
      </c>
      <c r="B600" s="100" t="s">
        <v>239</v>
      </c>
      <c r="C600" s="100" t="s">
        <v>8</v>
      </c>
      <c r="D600" s="100" t="s">
        <v>140</v>
      </c>
      <c r="E600" s="100" t="s">
        <v>254</v>
      </c>
      <c r="F600" s="101" t="s">
        <v>224</v>
      </c>
      <c r="G600" s="102" t="s">
        <v>20</v>
      </c>
      <c r="H600" s="102" t="s">
        <v>70</v>
      </c>
      <c r="I600" s="102" t="s">
        <v>66</v>
      </c>
      <c r="J600" s="310">
        <f>'Приложение 3'!J201</f>
        <v>1450</v>
      </c>
      <c r="K600" s="310">
        <f>'Приложение 3'!K201</f>
        <v>1450</v>
      </c>
      <c r="L600" s="310">
        <f>'Приложение 3'!L201</f>
        <v>1450</v>
      </c>
    </row>
    <row r="601" spans="1:12" ht="63" customHeight="1">
      <c r="A601" s="400" t="s">
        <v>440</v>
      </c>
      <c r="B601" s="100" t="s">
        <v>239</v>
      </c>
      <c r="C601" s="100" t="s">
        <v>8</v>
      </c>
      <c r="D601" s="100" t="s">
        <v>140</v>
      </c>
      <c r="E601" s="309" t="s">
        <v>441</v>
      </c>
      <c r="F601" s="101"/>
      <c r="G601" s="102"/>
      <c r="H601" s="102"/>
      <c r="I601" s="102"/>
      <c r="J601" s="310">
        <f>J602+J607</f>
        <v>1164.2</v>
      </c>
      <c r="K601" s="310">
        <f t="shared" ref="K601:L601" si="198">K602+K607</f>
        <v>395.70000000000005</v>
      </c>
      <c r="L601" s="310">
        <f t="shared" si="198"/>
        <v>414.2</v>
      </c>
    </row>
    <row r="602" spans="1:12" ht="94.5" customHeight="1">
      <c r="A602" s="400" t="s">
        <v>73</v>
      </c>
      <c r="B602" s="100" t="s">
        <v>239</v>
      </c>
      <c r="C602" s="100" t="s">
        <v>8</v>
      </c>
      <c r="D602" s="100" t="s">
        <v>140</v>
      </c>
      <c r="E602" s="32" t="s">
        <v>441</v>
      </c>
      <c r="F602" s="29" t="s">
        <v>210</v>
      </c>
      <c r="G602" s="102"/>
      <c r="H602" s="102"/>
      <c r="I602" s="102"/>
      <c r="J602" s="310">
        <f>J603</f>
        <v>1018.1</v>
      </c>
      <c r="K602" s="310">
        <f t="shared" ref="K602:L605" si="199">K603</f>
        <v>250.3</v>
      </c>
      <c r="L602" s="310">
        <f t="shared" si="199"/>
        <v>289</v>
      </c>
    </row>
    <row r="603" spans="1:12" ht="39.75" customHeight="1">
      <c r="A603" s="400" t="s">
        <v>74</v>
      </c>
      <c r="B603" s="100" t="s">
        <v>239</v>
      </c>
      <c r="C603" s="100" t="s">
        <v>8</v>
      </c>
      <c r="D603" s="100" t="s">
        <v>140</v>
      </c>
      <c r="E603" s="32" t="s">
        <v>441</v>
      </c>
      <c r="F603" s="29" t="s">
        <v>211</v>
      </c>
      <c r="G603" s="102"/>
      <c r="H603" s="102"/>
      <c r="I603" s="102"/>
      <c r="J603" s="310">
        <f>J604</f>
        <v>1018.1</v>
      </c>
      <c r="K603" s="310">
        <f t="shared" si="199"/>
        <v>250.3</v>
      </c>
      <c r="L603" s="310">
        <f t="shared" si="199"/>
        <v>289</v>
      </c>
    </row>
    <row r="604" spans="1:12" ht="24" customHeight="1">
      <c r="A604" s="400" t="s">
        <v>97</v>
      </c>
      <c r="B604" s="100" t="s">
        <v>239</v>
      </c>
      <c r="C604" s="100" t="s">
        <v>8</v>
      </c>
      <c r="D604" s="100" t="s">
        <v>140</v>
      </c>
      <c r="E604" s="32" t="s">
        <v>441</v>
      </c>
      <c r="F604" s="29" t="s">
        <v>211</v>
      </c>
      <c r="G604" s="27" t="s">
        <v>98</v>
      </c>
      <c r="H604" s="27"/>
      <c r="I604" s="102"/>
      <c r="J604" s="310">
        <f>J605</f>
        <v>1018.1</v>
      </c>
      <c r="K604" s="310">
        <f t="shared" si="199"/>
        <v>250.3</v>
      </c>
      <c r="L604" s="310">
        <f t="shared" si="199"/>
        <v>289</v>
      </c>
    </row>
    <row r="605" spans="1:12" ht="28.5" customHeight="1">
      <c r="A605" s="400" t="s">
        <v>99</v>
      </c>
      <c r="B605" s="100" t="s">
        <v>239</v>
      </c>
      <c r="C605" s="100" t="s">
        <v>8</v>
      </c>
      <c r="D605" s="100" t="s">
        <v>140</v>
      </c>
      <c r="E605" s="32" t="s">
        <v>441</v>
      </c>
      <c r="F605" s="29" t="s">
        <v>211</v>
      </c>
      <c r="G605" s="27" t="s">
        <v>98</v>
      </c>
      <c r="H605" s="27" t="s">
        <v>75</v>
      </c>
      <c r="I605" s="102"/>
      <c r="J605" s="310">
        <f>J606</f>
        <v>1018.1</v>
      </c>
      <c r="K605" s="310">
        <f t="shared" si="199"/>
        <v>250.3</v>
      </c>
      <c r="L605" s="310">
        <f t="shared" si="199"/>
        <v>289</v>
      </c>
    </row>
    <row r="606" spans="1:12" ht="28.5" customHeight="1">
      <c r="A606" s="137" t="s">
        <v>291</v>
      </c>
      <c r="B606" s="100" t="s">
        <v>239</v>
      </c>
      <c r="C606" s="100" t="s">
        <v>8</v>
      </c>
      <c r="D606" s="100" t="s">
        <v>140</v>
      </c>
      <c r="E606" s="32" t="s">
        <v>441</v>
      </c>
      <c r="F606" s="29" t="s">
        <v>211</v>
      </c>
      <c r="G606" s="27" t="s">
        <v>98</v>
      </c>
      <c r="H606" s="27" t="s">
        <v>75</v>
      </c>
      <c r="I606" s="102" t="s">
        <v>66</v>
      </c>
      <c r="J606" s="310">
        <f>'Приложение 3'!J105</f>
        <v>1018.1</v>
      </c>
      <c r="K606" s="310">
        <f>'Приложение 3'!K105</f>
        <v>250.3</v>
      </c>
      <c r="L606" s="310">
        <f>'Приложение 3'!L105</f>
        <v>289</v>
      </c>
    </row>
    <row r="607" spans="1:12" ht="40.5" customHeight="1">
      <c r="A607" s="137" t="s">
        <v>79</v>
      </c>
      <c r="B607" s="100" t="s">
        <v>239</v>
      </c>
      <c r="C607" s="100" t="s">
        <v>8</v>
      </c>
      <c r="D607" s="100" t="s">
        <v>140</v>
      </c>
      <c r="E607" s="32" t="s">
        <v>441</v>
      </c>
      <c r="F607" s="29" t="s">
        <v>212</v>
      </c>
      <c r="G607" s="27"/>
      <c r="H607" s="27"/>
      <c r="I607" s="102"/>
      <c r="J607" s="310">
        <f>J608</f>
        <v>146.1</v>
      </c>
      <c r="K607" s="310">
        <f t="shared" ref="K607:L610" si="200">K608</f>
        <v>145.4</v>
      </c>
      <c r="L607" s="310">
        <f t="shared" si="200"/>
        <v>125.2</v>
      </c>
    </row>
    <row r="608" spans="1:12" ht="42.75" customHeight="1">
      <c r="A608" s="137" t="s">
        <v>80</v>
      </c>
      <c r="B608" s="100" t="s">
        <v>239</v>
      </c>
      <c r="C608" s="100" t="s">
        <v>8</v>
      </c>
      <c r="D608" s="100" t="s">
        <v>140</v>
      </c>
      <c r="E608" s="32" t="s">
        <v>441</v>
      </c>
      <c r="F608" s="29" t="s">
        <v>213</v>
      </c>
      <c r="G608" s="27"/>
      <c r="H608" s="27"/>
      <c r="I608" s="102"/>
      <c r="J608" s="310">
        <f>J609</f>
        <v>146.1</v>
      </c>
      <c r="K608" s="310">
        <f t="shared" si="200"/>
        <v>145.4</v>
      </c>
      <c r="L608" s="310">
        <f t="shared" si="200"/>
        <v>125.2</v>
      </c>
    </row>
    <row r="609" spans="1:12" ht="28.5" customHeight="1">
      <c r="A609" s="400" t="s">
        <v>97</v>
      </c>
      <c r="B609" s="100" t="s">
        <v>239</v>
      </c>
      <c r="C609" s="100" t="s">
        <v>8</v>
      </c>
      <c r="D609" s="100" t="s">
        <v>140</v>
      </c>
      <c r="E609" s="32" t="s">
        <v>441</v>
      </c>
      <c r="F609" s="29" t="s">
        <v>213</v>
      </c>
      <c r="G609" s="27" t="s">
        <v>98</v>
      </c>
      <c r="H609" s="27"/>
      <c r="I609" s="102"/>
      <c r="J609" s="310">
        <f>J610</f>
        <v>146.1</v>
      </c>
      <c r="K609" s="310">
        <f t="shared" si="200"/>
        <v>145.4</v>
      </c>
      <c r="L609" s="310">
        <f t="shared" si="200"/>
        <v>125.2</v>
      </c>
    </row>
    <row r="610" spans="1:12" ht="28.5" customHeight="1">
      <c r="A610" s="400" t="s">
        <v>99</v>
      </c>
      <c r="B610" s="100" t="s">
        <v>239</v>
      </c>
      <c r="C610" s="100" t="s">
        <v>8</v>
      </c>
      <c r="D610" s="100" t="s">
        <v>140</v>
      </c>
      <c r="E610" s="32" t="s">
        <v>441</v>
      </c>
      <c r="F610" s="29" t="s">
        <v>213</v>
      </c>
      <c r="G610" s="27" t="s">
        <v>98</v>
      </c>
      <c r="H610" s="27" t="s">
        <v>75</v>
      </c>
      <c r="I610" s="102"/>
      <c r="J610" s="310">
        <f>J611</f>
        <v>146.1</v>
      </c>
      <c r="K610" s="310">
        <f t="shared" si="200"/>
        <v>145.4</v>
      </c>
      <c r="L610" s="310">
        <f t="shared" si="200"/>
        <v>125.2</v>
      </c>
    </row>
    <row r="611" spans="1:12" ht="41.25" customHeight="1">
      <c r="A611" s="137" t="s">
        <v>291</v>
      </c>
      <c r="B611" s="100" t="s">
        <v>239</v>
      </c>
      <c r="C611" s="100" t="s">
        <v>8</v>
      </c>
      <c r="D611" s="100" t="s">
        <v>140</v>
      </c>
      <c r="E611" s="32" t="s">
        <v>441</v>
      </c>
      <c r="F611" s="29" t="s">
        <v>213</v>
      </c>
      <c r="G611" s="27" t="s">
        <v>98</v>
      </c>
      <c r="H611" s="27" t="s">
        <v>75</v>
      </c>
      <c r="I611" s="102" t="s">
        <v>66</v>
      </c>
      <c r="J611" s="310">
        <f>'Приложение 3'!J108</f>
        <v>146.1</v>
      </c>
      <c r="K611" s="310">
        <f>'Приложение 3'!K108</f>
        <v>145.4</v>
      </c>
      <c r="L611" s="310">
        <f>'Приложение 3'!L108</f>
        <v>125.2</v>
      </c>
    </row>
  </sheetData>
  <autoFilter ref="A6:L611" xr:uid="{00000000-0009-0000-0000-000004000000}"/>
  <customSheetViews>
    <customSheetView guid="{D2A2E364-7F41-4DF0-B445-F266635B8190}" showPageBreaks="1" printArea="1" showAutoFilter="1" view="pageBreakPreview">
      <selection activeCell="E14" sqref="E14"/>
      <rowBreaks count="1" manualBreakCount="1">
        <brk id="764" max="11" man="1"/>
      </rowBreaks>
      <pageMargins left="0.43307086614173229" right="0.23622047244094491" top="0.19685039370078741" bottom="0.11811023622047245" header="0.31496062992125984" footer="0.31496062992125984"/>
      <pageSetup paperSize="9" scale="88" orientation="portrait" r:id="rId1"/>
      <autoFilter ref="A6:L616" xr:uid="{38E136E0-94F5-42E9-88CA-DBB6A4864F17}"/>
    </customSheetView>
    <customSheetView guid="{D7437CF1-D31F-4DF2-9399-AF82B3DFFC54}" showPageBreaks="1" printArea="1" showAutoFilter="1" view="pageBreakPreview" topLeftCell="A241">
      <selection activeCell="A247" sqref="A247"/>
      <rowBreaks count="1" manualBreakCount="1">
        <brk id="575" max="11" man="1"/>
      </rowBreaks>
      <pageMargins left="0.43307086614173229" right="0.23622047244094491" top="0.19685039370078741" bottom="0.11811023622047245" header="0.31496062992125984" footer="0.31496062992125984"/>
      <pageSetup paperSize="9" scale="88" orientation="portrait" r:id="rId2"/>
      <autoFilter ref="A6:L594" xr:uid="{DD889216-A637-4A47-A404-E45999CA09DB}"/>
    </customSheetView>
    <customSheetView guid="{146E8F15-80AC-4549-8E02-D6058BD21F29}" showPageBreaks="1" view="pageBreakPreview">
      <selection activeCell="J19" sqref="J19"/>
      <pageMargins left="0.43307089999999998" right="0.2362205" top="0.70275589999999999" bottom="1.220866" header="0.3" footer="0.3"/>
      <pageSetup paperSize="9" scale="92" orientation="portrait" r:id="rId3"/>
      <headerFooter>
        <oddHeader>&amp;C&amp;P</oddHeader>
      </headerFooter>
    </customSheetView>
    <customSheetView guid="{2EE6EB00-C2BB-404A-98A6-E66B3D281ECF}" showPageBreaks="1" view="pageBreakPreview">
      <selection activeCell="J22" sqref="J22"/>
      <pageMargins left="0.43307089999999998" right="0.2362205" top="0.70275589999999999" bottom="1.220866" header="0.3" footer="0.3"/>
      <pageSetup paperSize="9" scale="92" orientation="portrait" r:id="rId4"/>
      <headerFooter>
        <oddHeader>&amp;C&amp;P</oddHeader>
      </headerFooter>
    </customSheetView>
    <customSheetView guid="{81558BDF-55DB-4F10-A797-FD06B4DBF865}" showPageBreaks="1" printArea="1" showAutoFilter="1" view="pageBreakPreview" topLeftCell="A598">
      <selection activeCell="A600" sqref="A600"/>
      <rowBreaks count="1" manualBreakCount="1">
        <brk id="578" max="11" man="1"/>
      </rowBreaks>
      <pageMargins left="0.43307086614173229" right="0.23622047244094491" top="0.19685039370078741" bottom="0.11811023622047245" header="0.31496062992125984" footer="0.31496062992125984"/>
      <pageSetup paperSize="9" scale="88" orientation="portrait" r:id="rId5"/>
      <autoFilter ref="A6:L616" xr:uid="{7856B1CC-5927-48D4-A70A-CE5707F7C0A6}"/>
    </customSheetView>
  </customSheetViews>
  <mergeCells count="10">
    <mergeCell ref="I1:L1"/>
    <mergeCell ref="A2:L2"/>
    <mergeCell ref="I3:L3"/>
    <mergeCell ref="A4:A5"/>
    <mergeCell ref="B4:E5"/>
    <mergeCell ref="F4:F5"/>
    <mergeCell ref="G4:G5"/>
    <mergeCell ref="H4:H5"/>
    <mergeCell ref="I4:I5"/>
    <mergeCell ref="J4:L4"/>
  </mergeCells>
  <pageMargins left="0.43307086614173229" right="0.23622047244094491" top="0.19685039370078741" bottom="0.11811023622047245" header="0.31496062992125984" footer="0.31496062992125984"/>
  <pageSetup paperSize="9" scale="88" orientation="portrait" r:id="rId6"/>
  <rowBreaks count="1" manualBreakCount="1">
    <brk id="759"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5"/>
  <sheetViews>
    <sheetView view="pageBreakPreview" topLeftCell="A4" zoomScaleSheetLayoutView="100" workbookViewId="0">
      <selection activeCell="H11" sqref="H11"/>
    </sheetView>
  </sheetViews>
  <sheetFormatPr defaultRowHeight="15.75"/>
  <cols>
    <col min="1" max="1" width="48.83203125" customWidth="1"/>
    <col min="2" max="4" width="4.1640625" customWidth="1"/>
    <col min="5" max="8" width="7" customWidth="1"/>
    <col min="9" max="9" width="14" customWidth="1"/>
    <col min="10" max="10" width="12" customWidth="1"/>
    <col min="11" max="11" width="14" customWidth="1"/>
    <col min="12" max="12" width="72" style="21" customWidth="1"/>
  </cols>
  <sheetData>
    <row r="1" spans="1:12" ht="75" customHeight="1">
      <c r="A1" s="300"/>
      <c r="B1" s="301"/>
      <c r="C1" s="301"/>
      <c r="D1" s="301"/>
      <c r="E1" s="421" t="s">
        <v>506</v>
      </c>
      <c r="F1" s="421"/>
      <c r="G1" s="421"/>
      <c r="H1" s="421"/>
      <c r="I1" s="427"/>
      <c r="J1" s="427"/>
      <c r="K1" s="427"/>
      <c r="L1" s="18"/>
    </row>
    <row r="2" spans="1:12" ht="81" customHeight="1">
      <c r="A2" s="424" t="s">
        <v>507</v>
      </c>
      <c r="B2" s="424"/>
      <c r="C2" s="424"/>
      <c r="D2" s="424"/>
      <c r="E2" s="424"/>
      <c r="F2" s="424"/>
      <c r="G2" s="424"/>
      <c r="H2" s="424"/>
      <c r="I2" s="424"/>
      <c r="J2" s="424"/>
      <c r="K2" s="424"/>
      <c r="L2" s="252"/>
    </row>
    <row r="3" spans="1:12" ht="15" customHeight="1">
      <c r="A3" s="251" t="s">
        <v>0</v>
      </c>
      <c r="B3" s="425" t="s">
        <v>1</v>
      </c>
      <c r="C3" s="425"/>
      <c r="D3" s="425"/>
      <c r="E3" s="425"/>
      <c r="F3" s="425"/>
      <c r="G3" s="425"/>
      <c r="H3" s="425"/>
      <c r="I3" s="425"/>
      <c r="J3" s="425"/>
      <c r="K3" s="425"/>
    </row>
    <row r="4" spans="1:12" ht="27" customHeight="1">
      <c r="A4" s="426" t="s">
        <v>2</v>
      </c>
      <c r="B4" s="426" t="s">
        <v>5</v>
      </c>
      <c r="C4" s="426"/>
      <c r="D4" s="426"/>
      <c r="E4" s="426"/>
      <c r="F4" s="430" t="s">
        <v>3</v>
      </c>
      <c r="G4" s="430" t="s">
        <v>4</v>
      </c>
      <c r="H4" s="430" t="s">
        <v>21</v>
      </c>
      <c r="I4" s="426" t="s">
        <v>7</v>
      </c>
      <c r="J4" s="426"/>
      <c r="K4" s="426"/>
    </row>
    <row r="5" spans="1:12" ht="14.85" customHeight="1">
      <c r="A5" s="426" t="s">
        <v>0</v>
      </c>
      <c r="B5" s="426" t="s">
        <v>0</v>
      </c>
      <c r="C5" s="426"/>
      <c r="D5" s="426"/>
      <c r="E5" s="426"/>
      <c r="F5" s="431"/>
      <c r="G5" s="431"/>
      <c r="H5" s="431"/>
      <c r="I5" s="358" t="s">
        <v>397</v>
      </c>
      <c r="J5" s="358" t="s">
        <v>444</v>
      </c>
      <c r="K5" s="358" t="s">
        <v>499</v>
      </c>
    </row>
    <row r="6" spans="1:12" ht="12.95" customHeight="1">
      <c r="A6" s="12" t="s">
        <v>8</v>
      </c>
      <c r="B6" s="12">
        <v>2</v>
      </c>
      <c r="C6" s="12">
        <v>3</v>
      </c>
      <c r="D6" s="12">
        <v>4</v>
      </c>
      <c r="E6" s="12">
        <v>5</v>
      </c>
      <c r="F6" s="12">
        <v>6</v>
      </c>
      <c r="G6" s="12">
        <v>7</v>
      </c>
      <c r="H6" s="12">
        <v>8</v>
      </c>
      <c r="I6" s="12">
        <v>9</v>
      </c>
      <c r="J6" s="12">
        <v>10</v>
      </c>
      <c r="K6" s="12">
        <v>11</v>
      </c>
    </row>
    <row r="7" spans="1:12" ht="14.45" customHeight="1">
      <c r="A7" s="197" t="s">
        <v>19</v>
      </c>
      <c r="B7" s="197" t="s">
        <v>0</v>
      </c>
      <c r="C7" s="197" t="s">
        <v>0</v>
      </c>
      <c r="D7" s="197" t="s">
        <v>0</v>
      </c>
      <c r="E7" s="197" t="s">
        <v>0</v>
      </c>
      <c r="F7" s="197"/>
      <c r="G7" s="197"/>
      <c r="H7" s="197"/>
      <c r="I7" s="196">
        <f>I8+I10</f>
        <v>8671.6</v>
      </c>
      <c r="J7" s="196">
        <f t="shared" ref="J7:K7" si="0">J8+J10</f>
        <v>10762.1</v>
      </c>
      <c r="K7" s="196">
        <f t="shared" si="0"/>
        <v>10762.1</v>
      </c>
    </row>
    <row r="8" spans="1:12" ht="43.5" customHeight="1">
      <c r="A8" s="253" t="s">
        <v>442</v>
      </c>
      <c r="B8" s="195" t="s">
        <v>75</v>
      </c>
      <c r="C8" s="194"/>
      <c r="D8" s="194"/>
      <c r="E8" s="194"/>
      <c r="F8" s="193"/>
      <c r="G8" s="193"/>
      <c r="H8" s="193"/>
      <c r="I8" s="189">
        <f>I9</f>
        <v>8071.6</v>
      </c>
      <c r="J8" s="189">
        <f>J9</f>
        <v>10762.1</v>
      </c>
      <c r="K8" s="189">
        <f>K9</f>
        <v>10762.1</v>
      </c>
    </row>
    <row r="9" spans="1:12" ht="106.5" customHeight="1">
      <c r="A9" s="192" t="s">
        <v>126</v>
      </c>
      <c r="B9" s="191" t="s">
        <v>75</v>
      </c>
      <c r="C9" s="191" t="s">
        <v>9</v>
      </c>
      <c r="D9" s="191" t="s">
        <v>90</v>
      </c>
      <c r="E9" s="191" t="s">
        <v>443</v>
      </c>
      <c r="F9" s="190" t="s">
        <v>17</v>
      </c>
      <c r="G9" s="190" t="s">
        <v>75</v>
      </c>
      <c r="H9" s="190" t="s">
        <v>66</v>
      </c>
      <c r="I9" s="189">
        <f>'Приложение 5'!J166</f>
        <v>8071.6</v>
      </c>
      <c r="J9" s="189">
        <f>'Приложение 5'!K166</f>
        <v>10762.1</v>
      </c>
      <c r="K9" s="189">
        <f>'Приложение 5'!L166</f>
        <v>10762.1</v>
      </c>
    </row>
    <row r="10" spans="1:12" ht="65.25" customHeight="1">
      <c r="A10" s="192" t="s">
        <v>522</v>
      </c>
      <c r="B10" s="406" t="s">
        <v>96</v>
      </c>
      <c r="C10" s="406"/>
      <c r="D10" s="406"/>
      <c r="E10" s="406"/>
      <c r="F10" s="407"/>
      <c r="G10" s="407"/>
      <c r="H10" s="407"/>
      <c r="I10" s="189">
        <f>I11</f>
        <v>600</v>
      </c>
      <c r="J10" s="408">
        <f t="shared" ref="J10:K10" si="1">J11</f>
        <v>0</v>
      </c>
      <c r="K10" s="408">
        <f t="shared" si="1"/>
        <v>0</v>
      </c>
    </row>
    <row r="11" spans="1:12" ht="80.25" customHeight="1">
      <c r="A11" s="192" t="s">
        <v>527</v>
      </c>
      <c r="B11" s="404" t="s">
        <v>96</v>
      </c>
      <c r="C11" s="404" t="s">
        <v>243</v>
      </c>
      <c r="D11" s="404" t="s">
        <v>98</v>
      </c>
      <c r="E11" s="405" t="s">
        <v>526</v>
      </c>
      <c r="F11" s="87" t="s">
        <v>220</v>
      </c>
      <c r="G11" s="393" t="s">
        <v>75</v>
      </c>
      <c r="H11" s="393" t="s">
        <v>107</v>
      </c>
      <c r="I11" s="189">
        <f>'Приложение 5'!J291</f>
        <v>600</v>
      </c>
      <c r="J11" s="189">
        <f>'Приложение 5'!K291</f>
        <v>0</v>
      </c>
      <c r="K11" s="189">
        <f>'Приложение 5'!L291</f>
        <v>0</v>
      </c>
    </row>
    <row r="12" spans="1:12" ht="39.75" customHeight="1">
      <c r="A12" s="21"/>
      <c r="K12" s="388"/>
      <c r="L12"/>
    </row>
    <row r="14" spans="1:12" ht="44.25" customHeight="1"/>
    <row r="15" spans="1:12" ht="12.75">
      <c r="L15"/>
    </row>
  </sheetData>
  <customSheetViews>
    <customSheetView guid="{D2A2E364-7F41-4DF0-B445-F266635B8190}" showPageBreaks="1" printArea="1" view="pageBreakPreview">
      <selection activeCell="I9" sqref="I9"/>
      <pageMargins left="0.43307086614173229" right="0.23622047244094491" top="0.19685039370078741" bottom="0.19685039370078741" header="0.31496062992125984" footer="0.31496062992125984"/>
      <pageSetup paperSize="9" scale="83" orientation="portrait" r:id="rId1"/>
      <headerFooter>
        <oddHeader>&amp;C&amp;P</oddHeader>
      </headerFooter>
    </customSheetView>
    <customSheetView guid="{D7437CF1-D31F-4DF2-9399-AF82B3DFFC54}" showPageBreaks="1" printArea="1" view="pageBreakPreview" topLeftCell="A4">
      <selection activeCell="E17" sqref="E17"/>
      <pageMargins left="0.43307086614173229" right="0.23622047244094491" top="0.19685039370078741" bottom="0.19685039370078741" header="0.31496062992125984" footer="0.31496062992125984"/>
      <pageSetup paperSize="9" scale="83" orientation="portrait" r:id="rId2"/>
      <headerFooter>
        <oddHeader>&amp;C&amp;P</oddHeader>
      </headerFooter>
    </customSheetView>
    <customSheetView guid="{81558BDF-55DB-4F10-A797-FD06B4DBF865}" showPageBreaks="1" printArea="1" view="pageBreakPreview">
      <selection activeCell="J10" sqref="J10"/>
      <pageMargins left="0.43307086614173229" right="0.23622047244094491" top="0.19685039370078741" bottom="0.19685039370078741" header="0.31496062992125984" footer="0.31496062992125984"/>
      <pageSetup paperSize="9" scale="83" orientation="portrait" r:id="rId3"/>
      <headerFooter>
        <oddHeader>&amp;C&amp;P</oddHeader>
      </headerFooter>
    </customSheetView>
  </customSheetViews>
  <mergeCells count="9">
    <mergeCell ref="E1:K1"/>
    <mergeCell ref="A2:K2"/>
    <mergeCell ref="B3:K3"/>
    <mergeCell ref="A4:A5"/>
    <mergeCell ref="B4:E5"/>
    <mergeCell ref="F4:F5"/>
    <mergeCell ref="G4:G5"/>
    <mergeCell ref="H4:H5"/>
    <mergeCell ref="I4:K4"/>
  </mergeCells>
  <pageMargins left="0.43307086614173229" right="0.23622047244094491" top="0.19685039370078741" bottom="0.19685039370078741" header="0.31496062992125984" footer="0.31496062992125984"/>
  <pageSetup paperSize="9" scale="83" orientation="portrait" r:id="rId4"/>
  <headerFooter>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41"/>
  <sheetViews>
    <sheetView view="pageBreakPreview" topLeftCell="B7" zoomScaleSheetLayoutView="100" workbookViewId="0">
      <selection activeCell="D13" sqref="D13:E13"/>
    </sheetView>
  </sheetViews>
  <sheetFormatPr defaultRowHeight="15.75"/>
  <cols>
    <col min="1" max="1" width="9.33203125" style="6" hidden="1" customWidth="1"/>
    <col min="2" max="2" width="51.5" style="6" customWidth="1"/>
    <col min="3" max="4" width="14.5" style="6" customWidth="1"/>
    <col min="5" max="5" width="15.1640625" style="4" customWidth="1"/>
    <col min="6" max="6" width="78.5" style="19" customWidth="1"/>
    <col min="7" max="7" width="17" style="5" customWidth="1"/>
    <col min="8" max="8" width="13.83203125" style="6" bestFit="1" customWidth="1"/>
    <col min="9" max="9" width="12.5" style="6" bestFit="1" customWidth="1"/>
    <col min="10" max="16384" width="9.33203125" style="6"/>
  </cols>
  <sheetData>
    <row r="1" spans="2:10" ht="92.25" customHeight="1">
      <c r="C1" s="420" t="s">
        <v>508</v>
      </c>
      <c r="D1" s="420"/>
      <c r="E1" s="420"/>
    </row>
    <row r="2" spans="2:10" ht="1.5" customHeight="1">
      <c r="C2" s="299"/>
      <c r="D2" s="299"/>
      <c r="E2" s="299"/>
    </row>
    <row r="3" spans="2:10" ht="12.75" customHeight="1">
      <c r="C3" s="250"/>
      <c r="D3" s="250"/>
      <c r="E3" s="250" t="s">
        <v>332</v>
      </c>
      <c r="F3" s="201"/>
    </row>
    <row r="4" spans="2:10" ht="49.5" customHeight="1">
      <c r="B4" s="417" t="s">
        <v>509</v>
      </c>
      <c r="C4" s="417"/>
      <c r="D4" s="417"/>
      <c r="E4" s="417"/>
    </row>
    <row r="5" spans="2:10">
      <c r="B5" s="8"/>
      <c r="C5" s="8"/>
      <c r="D5" s="8"/>
      <c r="E5" s="9" t="s">
        <v>1</v>
      </c>
    </row>
    <row r="6" spans="2:10">
      <c r="B6" s="418" t="s">
        <v>319</v>
      </c>
      <c r="C6" s="419" t="s">
        <v>7</v>
      </c>
      <c r="D6" s="419"/>
      <c r="E6" s="419"/>
    </row>
    <row r="7" spans="2:10" ht="16.5" customHeight="1">
      <c r="B7" s="418"/>
      <c r="C7" s="373" t="s">
        <v>397</v>
      </c>
      <c r="D7" s="373" t="s">
        <v>444</v>
      </c>
      <c r="E7" s="373" t="s">
        <v>499</v>
      </c>
      <c r="H7" s="4"/>
    </row>
    <row r="8" spans="2:10" s="11" customFormat="1">
      <c r="B8" s="10" t="s">
        <v>8</v>
      </c>
      <c r="C8" s="10" t="s">
        <v>9</v>
      </c>
      <c r="D8" s="10" t="s">
        <v>10</v>
      </c>
      <c r="E8" s="10" t="s">
        <v>11</v>
      </c>
      <c r="F8" s="19"/>
      <c r="G8" s="5"/>
    </row>
    <row r="9" spans="2:10">
      <c r="B9" s="254" t="s">
        <v>330</v>
      </c>
      <c r="C9" s="255">
        <v>13.4</v>
      </c>
      <c r="D9" s="255">
        <v>13.4</v>
      </c>
      <c r="E9" s="255">
        <v>13.4</v>
      </c>
    </row>
    <row r="10" spans="2:10">
      <c r="B10" s="254" t="s">
        <v>325</v>
      </c>
      <c r="C10" s="255"/>
      <c r="D10" s="255"/>
      <c r="E10" s="255">
        <v>11</v>
      </c>
    </row>
    <row r="11" spans="2:10">
      <c r="B11" s="254" t="s">
        <v>552</v>
      </c>
      <c r="C11" s="255"/>
      <c r="D11" s="255">
        <v>8.8000000000000007</v>
      </c>
      <c r="E11" s="255"/>
    </row>
    <row r="12" spans="2:10">
      <c r="B12" s="254" t="s">
        <v>321</v>
      </c>
      <c r="C12" s="255">
        <v>7.2</v>
      </c>
      <c r="D12" s="255">
        <v>7.2</v>
      </c>
      <c r="E12" s="255">
        <v>7.2</v>
      </c>
    </row>
    <row r="13" spans="2:10">
      <c r="B13" s="256" t="s">
        <v>19</v>
      </c>
      <c r="C13" s="257">
        <f>SUM(C9:C12)</f>
        <v>20.6</v>
      </c>
      <c r="D13" s="257">
        <f t="shared" ref="D13:E13" si="0">SUM(D9:D12)</f>
        <v>29.400000000000002</v>
      </c>
      <c r="E13" s="257">
        <f t="shared" si="0"/>
        <v>31.599999999999998</v>
      </c>
    </row>
    <row r="14" spans="2:10" s="4" customFormat="1" ht="11.25" customHeight="1">
      <c r="B14" s="6"/>
      <c r="F14" s="19"/>
      <c r="G14" s="5"/>
      <c r="H14" s="6"/>
      <c r="I14" s="6"/>
      <c r="J14" s="6"/>
    </row>
    <row r="15" spans="2:10" s="4" customFormat="1">
      <c r="B15" s="8"/>
      <c r="C15" s="8"/>
      <c r="D15" s="8"/>
      <c r="E15" s="4" t="s">
        <v>331</v>
      </c>
      <c r="F15" s="19"/>
      <c r="G15" s="5"/>
      <c r="H15" s="6"/>
      <c r="I15" s="6"/>
      <c r="J15" s="6"/>
    </row>
    <row r="16" spans="2:10" s="4" customFormat="1" ht="91.5" customHeight="1">
      <c r="B16" s="428" t="s">
        <v>535</v>
      </c>
      <c r="C16" s="428"/>
      <c r="D16" s="428"/>
      <c r="E16" s="428"/>
      <c r="F16" s="19"/>
      <c r="G16" s="5"/>
      <c r="H16" s="6"/>
      <c r="I16" s="6"/>
      <c r="J16" s="6"/>
    </row>
    <row r="17" spans="2:10" s="4" customFormat="1">
      <c r="B17" s="8"/>
      <c r="C17" s="9" t="s">
        <v>1</v>
      </c>
      <c r="D17" s="8"/>
      <c r="F17" s="19"/>
      <c r="G17" s="5"/>
      <c r="H17" s="6"/>
      <c r="I17" s="6"/>
      <c r="J17" s="6"/>
    </row>
    <row r="18" spans="2:10" s="4" customFormat="1">
      <c r="B18" s="418" t="s">
        <v>319</v>
      </c>
      <c r="C18" s="373" t="s">
        <v>7</v>
      </c>
      <c r="D18" s="410"/>
      <c r="E18" s="410"/>
      <c r="F18" s="19"/>
      <c r="G18" s="5"/>
      <c r="H18" s="6"/>
      <c r="I18" s="6"/>
      <c r="J18" s="6"/>
    </row>
    <row r="19" spans="2:10" s="4" customFormat="1">
      <c r="B19" s="418"/>
      <c r="C19" s="373" t="s">
        <v>397</v>
      </c>
      <c r="D19" s="19"/>
      <c r="E19" s="5"/>
      <c r="F19" s="19"/>
      <c r="G19" s="5"/>
      <c r="H19" s="6"/>
      <c r="I19" s="6"/>
      <c r="J19" s="6"/>
    </row>
    <row r="20" spans="2:10" s="4" customFormat="1">
      <c r="B20" s="10" t="s">
        <v>8</v>
      </c>
      <c r="C20" s="10" t="s">
        <v>9</v>
      </c>
      <c r="D20" s="19"/>
      <c r="E20" s="5"/>
      <c r="F20" s="19"/>
      <c r="G20" s="5"/>
      <c r="H20" s="6"/>
      <c r="I20" s="6"/>
      <c r="J20" s="6"/>
    </row>
    <row r="21" spans="2:10" s="4" customFormat="1">
      <c r="B21" s="200" t="s">
        <v>330</v>
      </c>
      <c r="C21" s="258">
        <v>47.2</v>
      </c>
      <c r="D21" s="19"/>
      <c r="E21" s="5"/>
      <c r="F21" s="19"/>
      <c r="G21" s="5"/>
      <c r="H21" s="6"/>
      <c r="I21" s="6"/>
      <c r="J21" s="6"/>
    </row>
    <row r="22" spans="2:10" s="4" customFormat="1">
      <c r="B22" s="200" t="s">
        <v>329</v>
      </c>
      <c r="C22" s="258">
        <v>47.9</v>
      </c>
      <c r="D22" s="19"/>
      <c r="E22" s="5"/>
      <c r="F22" s="19"/>
      <c r="G22" s="5"/>
      <c r="H22" s="6"/>
      <c r="I22" s="6"/>
      <c r="J22" s="6"/>
    </row>
    <row r="23" spans="2:10" s="4" customFormat="1">
      <c r="B23" s="200" t="s">
        <v>328</v>
      </c>
      <c r="C23" s="258">
        <v>36.5</v>
      </c>
      <c r="D23" s="19"/>
      <c r="E23" s="5"/>
      <c r="F23" s="19"/>
      <c r="G23" s="5"/>
      <c r="H23" s="6"/>
      <c r="I23" s="6"/>
      <c r="J23" s="6"/>
    </row>
    <row r="24" spans="2:10" s="4" customFormat="1">
      <c r="B24" s="200" t="s">
        <v>325</v>
      </c>
      <c r="C24" s="258">
        <v>21.4</v>
      </c>
      <c r="D24" s="19"/>
      <c r="E24" s="5"/>
      <c r="F24" s="19"/>
      <c r="G24" s="5"/>
      <c r="H24" s="6"/>
      <c r="I24" s="6"/>
      <c r="J24" s="6"/>
    </row>
    <row r="25" spans="2:10" s="4" customFormat="1">
      <c r="B25" s="200" t="s">
        <v>327</v>
      </c>
      <c r="C25" s="258">
        <v>110.5</v>
      </c>
      <c r="D25" s="19"/>
      <c r="E25" s="5"/>
      <c r="F25" s="19"/>
      <c r="G25" s="5"/>
      <c r="H25" s="6"/>
      <c r="I25" s="6"/>
      <c r="J25" s="6"/>
    </row>
    <row r="26" spans="2:10" s="4" customFormat="1">
      <c r="B26" s="200" t="s">
        <v>324</v>
      </c>
      <c r="C26" s="258">
        <v>92.9</v>
      </c>
      <c r="D26" s="19"/>
      <c r="E26" s="5"/>
      <c r="F26" s="19"/>
      <c r="G26" s="5"/>
      <c r="H26" s="6"/>
      <c r="I26" s="6"/>
      <c r="J26" s="6"/>
    </row>
    <row r="27" spans="2:10" s="4" customFormat="1">
      <c r="B27" s="200" t="s">
        <v>318</v>
      </c>
      <c r="C27" s="258">
        <v>50</v>
      </c>
      <c r="D27" s="19"/>
      <c r="E27" s="5"/>
      <c r="F27" s="19"/>
      <c r="G27" s="5"/>
      <c r="H27" s="6"/>
      <c r="I27" s="6"/>
      <c r="J27" s="6"/>
    </row>
    <row r="28" spans="2:10" s="4" customFormat="1">
      <c r="B28" s="200" t="s">
        <v>322</v>
      </c>
      <c r="C28" s="258">
        <v>83</v>
      </c>
      <c r="D28" s="19"/>
      <c r="E28" s="5"/>
      <c r="F28" s="19"/>
      <c r="G28" s="5"/>
      <c r="H28" s="6"/>
      <c r="I28" s="6"/>
      <c r="J28" s="6"/>
    </row>
    <row r="29" spans="2:10" s="4" customFormat="1">
      <c r="B29" s="200" t="s">
        <v>321</v>
      </c>
      <c r="C29" s="258">
        <v>68.3</v>
      </c>
      <c r="D29" s="19"/>
      <c r="E29" s="5"/>
      <c r="F29" s="19"/>
      <c r="G29" s="5"/>
      <c r="H29" s="6"/>
      <c r="I29" s="6"/>
      <c r="J29" s="6"/>
    </row>
    <row r="30" spans="2:10" s="4" customFormat="1">
      <c r="B30" s="200" t="s">
        <v>323</v>
      </c>
      <c r="C30" s="198">
        <v>40.1</v>
      </c>
      <c r="D30" s="19"/>
      <c r="E30" s="5"/>
      <c r="F30" s="19"/>
      <c r="G30" s="5"/>
      <c r="H30" s="6"/>
      <c r="I30" s="6"/>
      <c r="J30" s="6"/>
    </row>
    <row r="31" spans="2:10" s="4" customFormat="1">
      <c r="B31" s="199" t="s">
        <v>19</v>
      </c>
      <c r="C31" s="198">
        <f>SUM(C21:C30)</f>
        <v>597.79999999999995</v>
      </c>
      <c r="D31" s="19"/>
      <c r="E31" s="5"/>
      <c r="F31" s="19"/>
      <c r="G31" s="5"/>
      <c r="H31" s="6"/>
      <c r="I31" s="6"/>
      <c r="J31" s="6"/>
    </row>
    <row r="32" spans="2:10" s="4" customFormat="1">
      <c r="B32" s="8"/>
      <c r="C32" s="8"/>
      <c r="D32" s="8"/>
      <c r="E32" s="250" t="s">
        <v>494</v>
      </c>
      <c r="F32" s="19"/>
      <c r="G32" s="5"/>
      <c r="H32" s="6"/>
      <c r="I32" s="6"/>
      <c r="J32" s="6"/>
    </row>
    <row r="33" spans="2:10" s="4" customFormat="1" ht="201" customHeight="1">
      <c r="B33" s="432" t="s">
        <v>510</v>
      </c>
      <c r="C33" s="432"/>
      <c r="D33" s="432"/>
      <c r="E33" s="432"/>
      <c r="F33" s="19"/>
      <c r="G33" s="5"/>
      <c r="H33" s="6"/>
      <c r="I33" s="6"/>
      <c r="J33" s="6"/>
    </row>
    <row r="34" spans="2:10" s="4" customFormat="1" ht="15.75" customHeight="1">
      <c r="B34" s="8"/>
      <c r="C34" s="8"/>
      <c r="D34" s="8"/>
      <c r="E34" s="9" t="s">
        <v>1</v>
      </c>
      <c r="F34" s="6"/>
      <c r="G34" s="6"/>
      <c r="H34" s="6"/>
    </row>
    <row r="35" spans="2:10" s="4" customFormat="1" ht="12.75">
      <c r="B35" s="418" t="s">
        <v>319</v>
      </c>
      <c r="C35" s="433" t="s">
        <v>7</v>
      </c>
      <c r="D35" s="434"/>
      <c r="E35" s="435"/>
      <c r="F35" s="6"/>
      <c r="G35" s="6"/>
      <c r="H35" s="6"/>
    </row>
    <row r="36" spans="2:10" s="4" customFormat="1" ht="12.75">
      <c r="B36" s="418"/>
      <c r="C36" s="373" t="s">
        <v>397</v>
      </c>
      <c r="D36" s="373" t="s">
        <v>444</v>
      </c>
      <c r="E36" s="373" t="s">
        <v>499</v>
      </c>
      <c r="F36" s="6"/>
      <c r="G36" s="6"/>
      <c r="H36" s="6"/>
    </row>
    <row r="37" spans="2:10" s="4" customFormat="1" ht="12.75">
      <c r="B37" s="10" t="s">
        <v>8</v>
      </c>
      <c r="C37" s="10" t="s">
        <v>9</v>
      </c>
      <c r="D37" s="10" t="s">
        <v>10</v>
      </c>
      <c r="E37" s="10" t="s">
        <v>11</v>
      </c>
      <c r="F37" s="6"/>
      <c r="G37" s="6"/>
      <c r="H37" s="6"/>
    </row>
    <row r="38" spans="2:10" s="4" customFormat="1">
      <c r="B38" s="200" t="s">
        <v>330</v>
      </c>
      <c r="C38" s="258">
        <v>185</v>
      </c>
      <c r="D38" s="258">
        <v>196</v>
      </c>
      <c r="E38" s="258">
        <v>204</v>
      </c>
      <c r="F38" s="6"/>
      <c r="G38" s="6"/>
      <c r="H38" s="6"/>
    </row>
    <row r="39" spans="2:10" s="4" customFormat="1">
      <c r="B39" s="200" t="s">
        <v>329</v>
      </c>
      <c r="C39" s="409">
        <v>370</v>
      </c>
      <c r="D39" s="409">
        <v>392</v>
      </c>
      <c r="E39" s="409">
        <v>408</v>
      </c>
      <c r="F39" s="6"/>
      <c r="G39" s="6"/>
      <c r="H39" s="6"/>
    </row>
    <row r="40" spans="2:10" s="4" customFormat="1">
      <c r="B40" s="200" t="s">
        <v>320</v>
      </c>
      <c r="C40" s="409">
        <v>200</v>
      </c>
      <c r="D40" s="409">
        <v>212</v>
      </c>
      <c r="E40" s="409">
        <v>220</v>
      </c>
      <c r="F40" s="6"/>
      <c r="G40" s="6"/>
      <c r="H40" s="6"/>
    </row>
    <row r="41" spans="2:10" s="4" customFormat="1">
      <c r="B41" s="200" t="s">
        <v>328</v>
      </c>
      <c r="C41" s="258">
        <v>262</v>
      </c>
      <c r="D41" s="258">
        <v>278</v>
      </c>
      <c r="E41" s="258">
        <v>289</v>
      </c>
      <c r="F41" s="6"/>
      <c r="G41" s="6"/>
      <c r="H41" s="6"/>
    </row>
    <row r="42" spans="2:10" s="4" customFormat="1">
      <c r="B42" s="200" t="s">
        <v>325</v>
      </c>
      <c r="C42" s="258">
        <v>562</v>
      </c>
      <c r="D42" s="258">
        <v>596</v>
      </c>
      <c r="E42" s="258">
        <v>620</v>
      </c>
      <c r="F42" s="6"/>
      <c r="G42" s="6"/>
      <c r="H42" s="6"/>
    </row>
    <row r="43" spans="2:10" s="4" customFormat="1">
      <c r="B43" s="200" t="s">
        <v>327</v>
      </c>
      <c r="C43" s="258">
        <v>159</v>
      </c>
      <c r="D43" s="258">
        <v>169</v>
      </c>
      <c r="E43" s="258">
        <v>176</v>
      </c>
      <c r="F43" s="6"/>
      <c r="G43" s="6"/>
      <c r="H43" s="6"/>
    </row>
    <row r="44" spans="2:10" s="4" customFormat="1">
      <c r="B44" s="200" t="s">
        <v>324</v>
      </c>
      <c r="C44" s="258">
        <v>335</v>
      </c>
      <c r="D44" s="258">
        <v>355</v>
      </c>
      <c r="E44" s="258">
        <v>369</v>
      </c>
      <c r="F44" s="6"/>
      <c r="G44" s="6"/>
      <c r="H44" s="6"/>
    </row>
    <row r="45" spans="2:10" s="4" customFormat="1" ht="15" customHeight="1">
      <c r="B45" s="200" t="s">
        <v>318</v>
      </c>
      <c r="C45" s="258">
        <v>340</v>
      </c>
      <c r="D45" s="258">
        <v>360</v>
      </c>
      <c r="E45" s="258">
        <v>374</v>
      </c>
      <c r="F45" s="6"/>
      <c r="G45" s="6"/>
      <c r="H45" s="6"/>
    </row>
    <row r="46" spans="2:10" s="4" customFormat="1">
      <c r="B46" s="200" t="s">
        <v>326</v>
      </c>
      <c r="C46" s="258">
        <v>302</v>
      </c>
      <c r="D46" s="258">
        <v>320</v>
      </c>
      <c r="E46" s="258">
        <v>333</v>
      </c>
      <c r="F46" s="6"/>
      <c r="G46" s="6"/>
      <c r="H46" s="6"/>
    </row>
    <row r="47" spans="2:10" s="4" customFormat="1">
      <c r="B47" s="200" t="s">
        <v>322</v>
      </c>
      <c r="C47" s="258">
        <v>6253</v>
      </c>
      <c r="D47" s="258">
        <v>6628</v>
      </c>
      <c r="E47" s="258">
        <v>6893</v>
      </c>
      <c r="F47" s="6"/>
      <c r="G47" s="6"/>
      <c r="H47" s="6"/>
    </row>
    <row r="48" spans="2:10" s="4" customFormat="1">
      <c r="B48" s="200" t="s">
        <v>321</v>
      </c>
      <c r="C48" s="198">
        <v>310</v>
      </c>
      <c r="D48" s="198">
        <v>329</v>
      </c>
      <c r="E48" s="198">
        <v>342</v>
      </c>
      <c r="F48" s="6"/>
      <c r="G48" s="6"/>
      <c r="H48" s="6"/>
    </row>
    <row r="49" spans="2:12" ht="14.25" customHeight="1">
      <c r="B49" s="200" t="s">
        <v>323</v>
      </c>
      <c r="C49" s="198">
        <v>222</v>
      </c>
      <c r="D49" s="198">
        <v>235</v>
      </c>
      <c r="E49" s="198">
        <v>245</v>
      </c>
      <c r="F49" s="259"/>
    </row>
    <row r="50" spans="2:12" ht="19.5" customHeight="1">
      <c r="B50" s="199" t="s">
        <v>19</v>
      </c>
      <c r="C50" s="198">
        <f>SUM(C38:C49)</f>
        <v>9500</v>
      </c>
      <c r="D50" s="198">
        <f>SUM(D38:D49)</f>
        <v>10070</v>
      </c>
      <c r="E50" s="198">
        <f>SUM(E38:E49)</f>
        <v>10473</v>
      </c>
      <c r="F50" s="259"/>
    </row>
    <row r="51" spans="2:12" ht="19.5" customHeight="1">
      <c r="C51" s="283"/>
      <c r="D51" s="283"/>
      <c r="E51" s="283"/>
      <c r="F51" s="259"/>
    </row>
    <row r="52" spans="2:12" ht="19.5" customHeight="1">
      <c r="C52" s="283"/>
      <c r="D52" s="283"/>
      <c r="E52" s="283"/>
      <c r="F52" s="259"/>
    </row>
    <row r="53" spans="2:12" ht="19.5" customHeight="1">
      <c r="C53" s="283"/>
      <c r="D53" s="283"/>
      <c r="E53" s="283"/>
      <c r="F53" s="259"/>
    </row>
    <row r="54" spans="2:12" ht="19.5" customHeight="1">
      <c r="C54" s="283"/>
      <c r="D54" s="283"/>
      <c r="E54" s="283"/>
      <c r="F54" s="259"/>
    </row>
    <row r="55" spans="2:12" ht="9" customHeight="1">
      <c r="C55" s="283"/>
      <c r="D55" s="283"/>
      <c r="E55" s="283"/>
      <c r="F55" s="259"/>
    </row>
    <row r="56" spans="2:12" ht="12.75">
      <c r="E56" s="6"/>
      <c r="F56" s="6"/>
      <c r="G56" s="6"/>
    </row>
    <row r="57" spans="2:12" ht="12.75">
      <c r="E57" s="6"/>
      <c r="F57" s="6"/>
      <c r="G57" s="6"/>
    </row>
    <row r="58" spans="2:12" ht="16.5" customHeight="1">
      <c r="E58" s="6"/>
      <c r="F58" s="6"/>
      <c r="G58" s="6"/>
    </row>
    <row r="59" spans="2:12" s="11" customFormat="1" ht="12.75">
      <c r="B59" s="6"/>
      <c r="C59" s="6"/>
      <c r="D59" s="6"/>
      <c r="E59" s="6"/>
      <c r="L59" s="6"/>
    </row>
    <row r="60" spans="2:12" ht="12.75">
      <c r="E60" s="6"/>
      <c r="F60" s="6"/>
      <c r="G60" s="6"/>
    </row>
    <row r="61" spans="2:12" ht="12.75">
      <c r="B61" s="11"/>
      <c r="C61" s="11"/>
      <c r="D61" s="11"/>
      <c r="E61" s="11"/>
      <c r="F61" s="6"/>
      <c r="G61" s="6"/>
      <c r="L61" s="11"/>
    </row>
    <row r="62" spans="2:12" ht="12.75">
      <c r="E62" s="6"/>
      <c r="F62" s="6"/>
      <c r="G62" s="6"/>
    </row>
    <row r="63" spans="2:12" ht="15.75" customHeight="1">
      <c r="E63" s="6"/>
      <c r="F63" s="6"/>
      <c r="G63" s="6"/>
    </row>
    <row r="64" spans="2:12" ht="12.75">
      <c r="E64" s="6"/>
      <c r="F64" s="6"/>
      <c r="G64" s="6"/>
    </row>
    <row r="65" s="6" customFormat="1" ht="12.75"/>
    <row r="66" s="6" customFormat="1" ht="12.75"/>
    <row r="67" s="6" customFormat="1" ht="12.75"/>
    <row r="68" s="6" customFormat="1" ht="12.75"/>
    <row r="69" s="6" customFormat="1" ht="15.75" customHeight="1"/>
    <row r="70" s="6" customFormat="1" ht="12.75"/>
    <row r="71" s="6" customFormat="1" ht="12.75"/>
    <row r="72" s="6" customFormat="1" ht="12.75"/>
    <row r="73" s="6" customFormat="1" ht="12.75"/>
    <row r="74" s="6" customFormat="1" ht="0.75" customHeight="1"/>
    <row r="75" s="6" customFormat="1" ht="12.75"/>
    <row r="76" s="6" customFormat="1" ht="36.75" customHeight="1"/>
    <row r="77" s="6" customFormat="1" ht="12.75"/>
    <row r="78" s="6" customFormat="1" ht="12.75"/>
    <row r="79" s="6" customFormat="1" ht="12.75"/>
    <row r="80" s="6" customFormat="1" ht="15.75" customHeight="1"/>
    <row r="81" s="6" customFormat="1" ht="12.75"/>
    <row r="82" s="6" customFormat="1" ht="296.25" customHeight="1"/>
    <row r="83" s="6" customFormat="1" ht="12.75"/>
    <row r="84" s="6" customFormat="1" ht="12.75"/>
    <row r="85" s="6" customFormat="1" ht="12.75"/>
    <row r="86" s="6" customFormat="1" ht="12.75"/>
    <row r="87" s="6" customFormat="1" ht="12.75"/>
    <row r="88" s="6" customFormat="1" ht="12.75"/>
    <row r="89" s="6" customFormat="1" ht="12.75"/>
    <row r="90" s="6" customFormat="1" ht="12.75"/>
    <row r="91" s="6" customFormat="1" ht="12.75"/>
    <row r="92" s="6" customFormat="1" ht="12.75"/>
    <row r="93" s="6" customFormat="1" ht="12.75"/>
    <row r="94" s="6" customFormat="1" ht="12.75"/>
    <row r="95" s="6" customFormat="1" ht="6.75" customHeight="1"/>
    <row r="96" s="6" customFormat="1" ht="12.75"/>
    <row r="103" spans="6:7" ht="12.75">
      <c r="F103" s="6"/>
      <c r="G103" s="6"/>
    </row>
    <row r="104" spans="6:7" ht="12.75">
      <c r="F104" s="6"/>
      <c r="G104" s="6"/>
    </row>
    <row r="105" spans="6:7" ht="12.75">
      <c r="F105" s="6"/>
      <c r="G105" s="6"/>
    </row>
    <row r="106" spans="6:7" ht="12.75">
      <c r="F106" s="6"/>
      <c r="G106" s="6"/>
    </row>
    <row r="107" spans="6:7" ht="12.75">
      <c r="F107" s="6"/>
      <c r="G107" s="6"/>
    </row>
    <row r="108" spans="6:7" ht="12.75">
      <c r="F108" s="6"/>
      <c r="G108" s="6"/>
    </row>
    <row r="110" spans="6:7" ht="12.75">
      <c r="F110" s="6"/>
      <c r="G110" s="6"/>
    </row>
    <row r="111" spans="6:7" ht="13.5" customHeight="1">
      <c r="F111" s="6"/>
      <c r="G111" s="6"/>
    </row>
    <row r="112" spans="6:7" ht="12.75">
      <c r="F112" s="6"/>
      <c r="G112" s="6"/>
    </row>
    <row r="113" spans="6:7" ht="12.75">
      <c r="F113" s="6"/>
      <c r="G113" s="6"/>
    </row>
    <row r="114" spans="6:7" ht="12.75">
      <c r="F114" s="6"/>
      <c r="G114" s="6"/>
    </row>
    <row r="115" spans="6:7" ht="12.75">
      <c r="F115" s="6"/>
      <c r="G115" s="6"/>
    </row>
    <row r="116" spans="6:7" ht="12.75">
      <c r="F116" s="6"/>
      <c r="G116" s="6"/>
    </row>
    <row r="117" spans="6:7" ht="12.75">
      <c r="F117" s="6"/>
      <c r="G117" s="6"/>
    </row>
    <row r="118" spans="6:7" ht="12.75">
      <c r="F118" s="6"/>
      <c r="G118" s="6"/>
    </row>
    <row r="119" spans="6:7" ht="12.75">
      <c r="F119" s="6"/>
      <c r="G119" s="6"/>
    </row>
    <row r="120" spans="6:7" ht="12.75">
      <c r="F120" s="6"/>
      <c r="G120" s="6"/>
    </row>
    <row r="121" spans="6:7" ht="12.75">
      <c r="F121" s="6"/>
      <c r="G121" s="6"/>
    </row>
    <row r="122" spans="6:7" ht="12.75">
      <c r="F122" s="6"/>
      <c r="G122" s="6"/>
    </row>
    <row r="123" spans="6:7" ht="12.75">
      <c r="F123" s="6"/>
      <c r="G123" s="6"/>
    </row>
    <row r="124" spans="6:7" ht="12.75">
      <c r="F124" s="6"/>
      <c r="G124" s="6"/>
    </row>
    <row r="125" spans="6:7" ht="12.75">
      <c r="F125" s="6"/>
      <c r="G125" s="6"/>
    </row>
    <row r="127" spans="6:7" ht="15" customHeight="1">
      <c r="F127" s="6"/>
      <c r="G127" s="6"/>
    </row>
    <row r="128" spans="6:7" ht="12.75">
      <c r="F128" s="6"/>
      <c r="G128" s="6"/>
    </row>
    <row r="129" spans="6:7" ht="11.25" customHeight="1">
      <c r="F129" s="6"/>
      <c r="G129" s="6"/>
    </row>
    <row r="130" spans="6:7" ht="12.75">
      <c r="F130" s="6"/>
      <c r="G130" s="6"/>
    </row>
    <row r="131" spans="6:7" ht="12.75">
      <c r="F131" s="6"/>
      <c r="G131" s="6"/>
    </row>
    <row r="132" spans="6:7" ht="11.25" customHeight="1">
      <c r="F132" s="6"/>
      <c r="G132" s="6"/>
    </row>
    <row r="133" spans="6:7" ht="12.75">
      <c r="F133" s="6"/>
      <c r="G133" s="6"/>
    </row>
    <row r="134" spans="6:7" ht="12.75">
      <c r="F134" s="6"/>
      <c r="G134" s="6"/>
    </row>
    <row r="135" spans="6:7" ht="12.75">
      <c r="F135" s="6"/>
      <c r="G135" s="6"/>
    </row>
    <row r="136" spans="6:7" ht="12.75">
      <c r="F136" s="6"/>
      <c r="G136" s="6"/>
    </row>
    <row r="137" spans="6:7" ht="12.75">
      <c r="F137" s="6"/>
      <c r="G137" s="6"/>
    </row>
    <row r="138" spans="6:7" ht="12.75">
      <c r="F138" s="6"/>
      <c r="G138" s="6"/>
    </row>
    <row r="139" spans="6:7" ht="12.75">
      <c r="F139" s="6"/>
      <c r="G139" s="6"/>
    </row>
    <row r="140" spans="6:7" ht="12.75">
      <c r="F140" s="6"/>
      <c r="G140" s="6"/>
    </row>
    <row r="141" spans="6:7" ht="12.75">
      <c r="F141" s="6"/>
      <c r="G141" s="6"/>
    </row>
  </sheetData>
  <customSheetViews>
    <customSheetView guid="{D2A2E364-7F41-4DF0-B445-F266635B8190}" showPageBreaks="1" printArea="1" hiddenColumns="1" view="pageBreakPreview" topLeftCell="B19">
      <selection activeCell="B34" sqref="B34:E34"/>
      <pageMargins left="1.1023622047244095" right="0.31496062992125984" top="0.74803149606299213" bottom="0.74803149606299213" header="0.31496062992125984" footer="0.31496062992125984"/>
      <pageSetup paperSize="9" orientation="portrait" r:id="rId1"/>
    </customSheetView>
    <customSheetView guid="{D7437CF1-D31F-4DF2-9399-AF82B3DFFC54}" showPageBreaks="1" printArea="1" hiddenRows="1" hiddenColumns="1" view="pageBreakPreview" topLeftCell="B73">
      <selection activeCell="B86" sqref="B86:E86"/>
      <pageMargins left="1.1023622047244095" right="0.31496062992125984" top="0.74803149606299213" bottom="0.74803149606299213" header="0.31496062992125984" footer="0.31496062992125984"/>
      <pageSetup paperSize="9" orientation="portrait" r:id="rId2"/>
    </customSheetView>
    <customSheetView guid="{81558BDF-55DB-4F10-A797-FD06B4DBF865}" showPageBreaks="1" printArea="1" hiddenRows="1" hiddenColumns="1" view="pageBreakPreview" topLeftCell="B16">
      <selection activeCell="D38" sqref="D38"/>
      <pageMargins left="1.1023622047244095" right="0.31496062992125984" top="0.74803149606299213" bottom="0.74803149606299213" header="0.31496062992125984" footer="0.31496062992125984"/>
      <pageSetup paperSize="9" orientation="portrait" r:id="rId3"/>
    </customSheetView>
  </customSheetViews>
  <mergeCells count="9">
    <mergeCell ref="C1:E1"/>
    <mergeCell ref="B4:E4"/>
    <mergeCell ref="B33:E33"/>
    <mergeCell ref="B35:B36"/>
    <mergeCell ref="C35:E35"/>
    <mergeCell ref="B6:B7"/>
    <mergeCell ref="C6:E6"/>
    <mergeCell ref="B16:E16"/>
    <mergeCell ref="B18:B19"/>
  </mergeCells>
  <pageMargins left="1.1023622047244095" right="0.31496062992125984" top="0.74803149606299213" bottom="0.74803149606299213" header="0.31496062992125984" footer="0.31496062992125984"/>
  <pageSetup paperSize="9" orientation="portrait" r:id="rId4"/>
  <rowBreaks count="2" manualBreakCount="2">
    <brk id="31" min="1" max="4" man="1"/>
    <brk id="51" min="1"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8"/>
  <sheetViews>
    <sheetView view="pageBreakPreview" topLeftCell="A19" zoomScale="60" zoomScaleNormal="55" workbookViewId="0">
      <selection activeCell="D7" sqref="D7"/>
    </sheetView>
  </sheetViews>
  <sheetFormatPr defaultRowHeight="12.75"/>
  <cols>
    <col min="1" max="1" width="58.6640625" style="202" customWidth="1"/>
    <col min="2" max="2" width="125" style="202" customWidth="1"/>
    <col min="3" max="3" width="27" style="202" customWidth="1"/>
    <col min="4" max="4" width="30.83203125" style="202" customWidth="1"/>
    <col min="5" max="5" width="27.5" style="202" customWidth="1"/>
    <col min="6" max="6" width="41.83203125" style="203" customWidth="1"/>
    <col min="7" max="7" width="23.6640625" style="202" customWidth="1"/>
    <col min="8" max="8" width="19.5" style="202" customWidth="1"/>
    <col min="9" max="9" width="25.5" style="202" customWidth="1"/>
    <col min="10" max="16384" width="9.33203125" style="202"/>
  </cols>
  <sheetData>
    <row r="1" spans="1:7" ht="132" customHeight="1">
      <c r="A1" s="249"/>
      <c r="B1" s="248"/>
      <c r="C1" s="440" t="s">
        <v>511</v>
      </c>
      <c r="D1" s="440"/>
      <c r="E1" s="440"/>
      <c r="F1" s="247"/>
      <c r="G1" s="247"/>
    </row>
    <row r="2" spans="1:7" ht="13.15" customHeight="1">
      <c r="A2" s="436" t="s">
        <v>542</v>
      </c>
      <c r="B2" s="436"/>
      <c r="C2" s="436"/>
      <c r="D2" s="436"/>
      <c r="E2" s="436"/>
    </row>
    <row r="3" spans="1:7" ht="13.15" customHeight="1">
      <c r="A3" s="436"/>
      <c r="B3" s="436"/>
      <c r="C3" s="436"/>
      <c r="D3" s="436"/>
      <c r="E3" s="436"/>
    </row>
    <row r="4" spans="1:7" ht="73.900000000000006" customHeight="1">
      <c r="A4" s="436"/>
      <c r="B4" s="436"/>
      <c r="C4" s="436"/>
      <c r="D4" s="436"/>
      <c r="E4" s="436"/>
      <c r="F4" s="246"/>
    </row>
    <row r="5" spans="1:7" ht="15.75">
      <c r="A5" s="245"/>
      <c r="B5" s="245"/>
      <c r="C5" s="244"/>
    </row>
    <row r="6" spans="1:7" ht="37.15" customHeight="1">
      <c r="A6" s="437" t="s">
        <v>23</v>
      </c>
      <c r="B6" s="438" t="s">
        <v>373</v>
      </c>
      <c r="C6" s="439" t="s">
        <v>372</v>
      </c>
      <c r="D6" s="439"/>
      <c r="E6" s="439"/>
    </row>
    <row r="7" spans="1:7" s="208" customFormat="1" ht="138.6" customHeight="1">
      <c r="A7" s="437"/>
      <c r="B7" s="438"/>
      <c r="C7" s="243" t="s">
        <v>397</v>
      </c>
      <c r="D7" s="243" t="s">
        <v>444</v>
      </c>
      <c r="E7" s="243" t="s">
        <v>499</v>
      </c>
      <c r="F7" s="209"/>
    </row>
    <row r="8" spans="1:7" s="224" customFormat="1" ht="28.15" customHeight="1">
      <c r="A8" s="242" t="s">
        <v>8</v>
      </c>
      <c r="B8" s="241" t="s">
        <v>9</v>
      </c>
      <c r="C8" s="240">
        <v>3</v>
      </c>
      <c r="D8" s="240">
        <v>4</v>
      </c>
      <c r="E8" s="240">
        <v>5</v>
      </c>
      <c r="F8" s="225"/>
    </row>
    <row r="9" spans="1:7" s="224" customFormat="1" ht="44.45" customHeight="1">
      <c r="A9" s="236" t="s">
        <v>334</v>
      </c>
      <c r="B9" s="239" t="s">
        <v>371</v>
      </c>
      <c r="C9" s="238">
        <f>C10+C21+C13+C17</f>
        <v>-782.6</v>
      </c>
      <c r="D9" s="238">
        <f>D10+D21+D13+D17</f>
        <v>-1043.4000000000001</v>
      </c>
      <c r="E9" s="238">
        <f>E10+E21+E13+E17</f>
        <v>-1304.3999999999999</v>
      </c>
      <c r="F9" s="225"/>
    </row>
    <row r="10" spans="1:7" s="224" customFormat="1" ht="55.5" customHeight="1">
      <c r="A10" s="236" t="s">
        <v>370</v>
      </c>
      <c r="B10" s="237" t="s">
        <v>369</v>
      </c>
      <c r="C10" s="232">
        <f t="shared" ref="C10:E11" si="0">SUM(C11)</f>
        <v>0</v>
      </c>
      <c r="D10" s="232">
        <f t="shared" si="0"/>
        <v>0</v>
      </c>
      <c r="E10" s="232">
        <f t="shared" si="0"/>
        <v>0</v>
      </c>
      <c r="F10" s="225"/>
    </row>
    <row r="11" spans="1:7" s="224" customFormat="1" ht="73.900000000000006" customHeight="1">
      <c r="A11" s="236" t="s">
        <v>368</v>
      </c>
      <c r="B11" s="235" t="s">
        <v>367</v>
      </c>
      <c r="C11" s="232">
        <f t="shared" si="0"/>
        <v>0</v>
      </c>
      <c r="D11" s="232">
        <f t="shared" si="0"/>
        <v>0</v>
      </c>
      <c r="E11" s="232">
        <f t="shared" si="0"/>
        <v>0</v>
      </c>
      <c r="F11" s="225"/>
    </row>
    <row r="12" spans="1:7" s="224" customFormat="1" ht="71.45" customHeight="1">
      <c r="A12" s="236" t="s">
        <v>366</v>
      </c>
      <c r="B12" s="235" t="s">
        <v>365</v>
      </c>
      <c r="C12" s="232">
        <v>0</v>
      </c>
      <c r="D12" s="218">
        <v>0</v>
      </c>
      <c r="E12" s="218">
        <v>0</v>
      </c>
      <c r="F12" s="225"/>
    </row>
    <row r="13" spans="1:7" s="224" customFormat="1" ht="63" customHeight="1">
      <c r="A13" s="222" t="s">
        <v>364</v>
      </c>
      <c r="B13" s="234" t="s">
        <v>363</v>
      </c>
      <c r="C13" s="232">
        <f t="shared" ref="C13:E14" si="1">C14</f>
        <v>-1330</v>
      </c>
      <c r="D13" s="232">
        <f t="shared" si="1"/>
        <v>-1773.3</v>
      </c>
      <c r="E13" s="232">
        <f t="shared" si="1"/>
        <v>-2216.6</v>
      </c>
      <c r="F13" s="225"/>
    </row>
    <row r="14" spans="1:7" s="224" customFormat="1" ht="57" customHeight="1">
      <c r="A14" s="222" t="s">
        <v>362</v>
      </c>
      <c r="B14" s="234" t="s">
        <v>361</v>
      </c>
      <c r="C14" s="232">
        <f t="shared" si="1"/>
        <v>-1330</v>
      </c>
      <c r="D14" s="232">
        <f t="shared" si="1"/>
        <v>-1773.3</v>
      </c>
      <c r="E14" s="232">
        <f t="shared" si="1"/>
        <v>-2216.6</v>
      </c>
      <c r="F14" s="225"/>
    </row>
    <row r="15" spans="1:7" s="224" customFormat="1" ht="82.9" customHeight="1">
      <c r="A15" s="222" t="s">
        <v>360</v>
      </c>
      <c r="B15" s="233" t="s">
        <v>359</v>
      </c>
      <c r="C15" s="232">
        <f>SUM(C16)</f>
        <v>-1330</v>
      </c>
      <c r="D15" s="232">
        <f>SUM(D16)</f>
        <v>-1773.3</v>
      </c>
      <c r="E15" s="232">
        <f>SUM(E16)</f>
        <v>-2216.6</v>
      </c>
      <c r="F15" s="225"/>
    </row>
    <row r="16" spans="1:7" s="224" customFormat="1" ht="77.45" customHeight="1">
      <c r="A16" s="222" t="s">
        <v>358</v>
      </c>
      <c r="B16" s="231" t="s">
        <v>357</v>
      </c>
      <c r="C16" s="230">
        <v>-1330</v>
      </c>
      <c r="D16" s="230">
        <v>-1773.3</v>
      </c>
      <c r="E16" s="230">
        <v>-2216.6</v>
      </c>
      <c r="F16" s="225"/>
    </row>
    <row r="17" spans="1:6" s="224" customFormat="1" ht="48" customHeight="1">
      <c r="A17" s="228" t="s">
        <v>356</v>
      </c>
      <c r="B17" s="229" t="s">
        <v>355</v>
      </c>
      <c r="C17" s="218">
        <f t="shared" ref="C17:E19" si="2">C18</f>
        <v>547.4</v>
      </c>
      <c r="D17" s="218">
        <f t="shared" si="2"/>
        <v>729.9</v>
      </c>
      <c r="E17" s="218">
        <f t="shared" si="2"/>
        <v>912.2</v>
      </c>
      <c r="F17" s="225"/>
    </row>
    <row r="18" spans="1:6" s="224" customFormat="1" ht="57.6" customHeight="1">
      <c r="A18" s="228" t="s">
        <v>354</v>
      </c>
      <c r="B18" s="229" t="s">
        <v>353</v>
      </c>
      <c r="C18" s="218">
        <f t="shared" si="2"/>
        <v>547.4</v>
      </c>
      <c r="D18" s="218">
        <f t="shared" si="2"/>
        <v>729.9</v>
      </c>
      <c r="E18" s="218">
        <f t="shared" si="2"/>
        <v>912.2</v>
      </c>
      <c r="F18" s="225"/>
    </row>
    <row r="19" spans="1:6" s="224" customFormat="1" ht="77.45" customHeight="1">
      <c r="A19" s="228" t="s">
        <v>352</v>
      </c>
      <c r="B19" s="229" t="s">
        <v>351</v>
      </c>
      <c r="C19" s="218">
        <f t="shared" si="2"/>
        <v>547.4</v>
      </c>
      <c r="D19" s="218">
        <f t="shared" si="2"/>
        <v>729.9</v>
      </c>
      <c r="E19" s="218">
        <f t="shared" si="2"/>
        <v>912.2</v>
      </c>
      <c r="F19" s="225"/>
    </row>
    <row r="20" spans="1:6" s="224" customFormat="1" ht="101.45" customHeight="1">
      <c r="A20" s="228" t="s">
        <v>350</v>
      </c>
      <c r="B20" s="229" t="s">
        <v>349</v>
      </c>
      <c r="C20" s="218">
        <v>547.4</v>
      </c>
      <c r="D20" s="218">
        <v>729.9</v>
      </c>
      <c r="E20" s="218">
        <v>912.2</v>
      </c>
      <c r="F20" s="225"/>
    </row>
    <row r="21" spans="1:6" s="224" customFormat="1" ht="52.9" customHeight="1">
      <c r="A21" s="228" t="s">
        <v>348</v>
      </c>
      <c r="B21" s="227" t="s">
        <v>347</v>
      </c>
      <c r="C21" s="226">
        <v>0</v>
      </c>
      <c r="D21" s="226">
        <f>D24+D25</f>
        <v>0</v>
      </c>
      <c r="E21" s="226">
        <f>E24+E25</f>
        <v>0</v>
      </c>
      <c r="F21" s="225"/>
    </row>
    <row r="22" spans="1:6" s="216" customFormat="1" ht="40.15" customHeight="1">
      <c r="A22" s="220" t="s">
        <v>346</v>
      </c>
      <c r="B22" s="223" t="s">
        <v>345</v>
      </c>
      <c r="C22" s="218">
        <f t="shared" ref="C22:E23" si="3">SUM(C23)</f>
        <v>-483704.7</v>
      </c>
      <c r="D22" s="218">
        <f t="shared" si="3"/>
        <v>-441346.4</v>
      </c>
      <c r="E22" s="218">
        <f t="shared" si="3"/>
        <v>-463219.8</v>
      </c>
      <c r="F22" s="217"/>
    </row>
    <row r="23" spans="1:6" s="208" customFormat="1" ht="46.15" customHeight="1">
      <c r="A23" s="222" t="s">
        <v>344</v>
      </c>
      <c r="B23" s="221" t="s">
        <v>343</v>
      </c>
      <c r="C23" s="204">
        <f t="shared" si="3"/>
        <v>-483704.7</v>
      </c>
      <c r="D23" s="204">
        <f t="shared" si="3"/>
        <v>-441346.4</v>
      </c>
      <c r="E23" s="204">
        <f t="shared" si="3"/>
        <v>-463219.8</v>
      </c>
      <c r="F23" s="209"/>
    </row>
    <row r="24" spans="1:6" s="208" customFormat="1" ht="58.15" customHeight="1">
      <c r="A24" s="222" t="s">
        <v>342</v>
      </c>
      <c r="B24" s="221" t="s">
        <v>341</v>
      </c>
      <c r="C24" s="204">
        <v>-483704.7</v>
      </c>
      <c r="D24" s="204">
        <v>-441346.4</v>
      </c>
      <c r="E24" s="204">
        <v>-463219.8</v>
      </c>
      <c r="F24" s="209"/>
    </row>
    <row r="25" spans="1:6" s="216" customFormat="1" ht="43.15" customHeight="1">
      <c r="A25" s="220" t="s">
        <v>340</v>
      </c>
      <c r="B25" s="219" t="s">
        <v>339</v>
      </c>
      <c r="C25" s="218">
        <f t="shared" ref="C25:E26" si="4">SUM(C26)</f>
        <v>483704.7</v>
      </c>
      <c r="D25" s="218">
        <f t="shared" si="4"/>
        <v>441346.39999999997</v>
      </c>
      <c r="E25" s="218">
        <f t="shared" si="4"/>
        <v>463219.79999999993</v>
      </c>
      <c r="F25" s="217"/>
    </row>
    <row r="26" spans="1:6" s="208" customFormat="1" ht="47.45" customHeight="1">
      <c r="A26" s="215" t="s">
        <v>338</v>
      </c>
      <c r="B26" s="214" t="s">
        <v>337</v>
      </c>
      <c r="C26" s="204">
        <f t="shared" si="4"/>
        <v>483704.7</v>
      </c>
      <c r="D26" s="204">
        <f t="shared" si="4"/>
        <v>441346.39999999997</v>
      </c>
      <c r="E26" s="204">
        <f t="shared" si="4"/>
        <v>463219.79999999993</v>
      </c>
      <c r="F26" s="209"/>
    </row>
    <row r="27" spans="1:6" s="208" customFormat="1" ht="56.45" customHeight="1">
      <c r="A27" s="213" t="s">
        <v>336</v>
      </c>
      <c r="B27" s="212" t="s">
        <v>335</v>
      </c>
      <c r="C27" s="204">
        <v>483704.7</v>
      </c>
      <c r="D27" s="204">
        <v>441346.39999999997</v>
      </c>
      <c r="E27" s="204">
        <v>463219.79999999993</v>
      </c>
      <c r="F27" s="209"/>
    </row>
    <row r="28" spans="1:6" s="208" customFormat="1" ht="56.45" customHeight="1">
      <c r="A28" s="211" t="s">
        <v>334</v>
      </c>
      <c r="B28" s="210" t="s">
        <v>333</v>
      </c>
      <c r="C28" s="204">
        <f t="shared" ref="C28" si="5">C9</f>
        <v>-782.6</v>
      </c>
      <c r="D28" s="204">
        <f>D9</f>
        <v>-1043.4000000000001</v>
      </c>
      <c r="E28" s="204">
        <f>E9</f>
        <v>-1304.3999999999999</v>
      </c>
      <c r="F28" s="209"/>
    </row>
    <row r="29" spans="1:6" ht="37.15" customHeight="1">
      <c r="A29" s="207"/>
      <c r="B29" s="206"/>
      <c r="C29" s="205"/>
      <c r="D29" s="204"/>
      <c r="E29" s="204"/>
    </row>
    <row r="31" spans="1:6">
      <c r="F31" s="202"/>
    </row>
    <row r="32" spans="1:6" ht="44.45" customHeight="1">
      <c r="F32" s="202"/>
    </row>
    <row r="33" spans="6:6">
      <c r="F33" s="202"/>
    </row>
    <row r="34" spans="6:6">
      <c r="F34" s="202"/>
    </row>
    <row r="35" spans="6:6">
      <c r="F35" s="202"/>
    </row>
    <row r="36" spans="6:6">
      <c r="F36" s="202"/>
    </row>
    <row r="37" spans="6:6">
      <c r="F37" s="202"/>
    </row>
    <row r="38" spans="6:6">
      <c r="F38" s="202"/>
    </row>
  </sheetData>
  <customSheetViews>
    <customSheetView guid="{D2A2E364-7F41-4DF0-B445-F266635B8190}" scale="60" showPageBreaks="1" printArea="1" view="pageBreakPreview" topLeftCell="A10">
      <selection activeCell="C9" sqref="C9"/>
      <pageMargins left="0.7" right="0.7" top="0.75" bottom="0.75" header="0.3" footer="0.3"/>
      <pageSetup paperSize="9" scale="36" orientation="portrait" r:id="rId1"/>
    </customSheetView>
    <customSheetView guid="{D7437CF1-D31F-4DF2-9399-AF82B3DFFC54}" scale="60" showPageBreaks="1" printArea="1" view="pageBreakPreview" topLeftCell="A4">
      <selection activeCell="E27" sqref="E27"/>
      <pageMargins left="0.7" right="0.7" top="0.75" bottom="0.75" header="0.3" footer="0.3"/>
      <pageSetup paperSize="9" scale="36" orientation="portrait" r:id="rId2"/>
    </customSheetView>
    <customSheetView guid="{81558BDF-55DB-4F10-A797-FD06B4DBF865}" scale="60" showPageBreaks="1" printArea="1" view="pageBreakPreview" topLeftCell="A13">
      <selection activeCell="E25" sqref="E25"/>
      <pageMargins left="0.7" right="0.7" top="0.75" bottom="0.75" header="0.3" footer="0.3"/>
      <pageSetup paperSize="9" scale="36" orientation="portrait" r:id="rId3"/>
    </customSheetView>
  </customSheetViews>
  <mergeCells count="5">
    <mergeCell ref="A2:E4"/>
    <mergeCell ref="A6:A7"/>
    <mergeCell ref="B6:B7"/>
    <mergeCell ref="C6:E6"/>
    <mergeCell ref="C1:E1"/>
  </mergeCells>
  <conditionalFormatting sqref="A1">
    <cfRule type="expression" dxfId="2" priority="1" stopIfTrue="1">
      <formula>#REF!&lt;&gt;""</formula>
    </cfRule>
  </conditionalFormatting>
  <pageMargins left="0.7" right="0.7" top="0.75" bottom="0.75" header="0.3" footer="0.3"/>
  <pageSetup paperSize="9" scale="36" orientation="portrait"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view="pageBreakPreview" topLeftCell="A4" zoomScale="60" zoomScaleNormal="55" workbookViewId="0">
      <selection activeCell="B16" sqref="B16"/>
    </sheetView>
  </sheetViews>
  <sheetFormatPr defaultColWidth="9.33203125" defaultRowHeight="15.75"/>
  <cols>
    <col min="1" max="1" width="25" style="331" customWidth="1"/>
    <col min="2" max="2" width="91" style="331" customWidth="1"/>
    <col min="3" max="3" width="26.5" style="331" customWidth="1"/>
    <col min="4" max="4" width="28.33203125" style="331" customWidth="1"/>
    <col min="5" max="5" width="28.83203125" style="331" customWidth="1"/>
    <col min="6" max="6" width="58.5" style="330" customWidth="1"/>
    <col min="7" max="16384" width="9.33203125" style="331"/>
  </cols>
  <sheetData>
    <row r="1" spans="1:7" s="325" customFormat="1" ht="27">
      <c r="B1" s="443"/>
      <c r="C1" s="443"/>
      <c r="D1" s="443"/>
      <c r="E1" s="443"/>
      <c r="F1" s="326"/>
    </row>
    <row r="2" spans="1:7" s="325" customFormat="1" ht="27" customHeight="1">
      <c r="A2" s="327"/>
      <c r="B2" s="328"/>
      <c r="C2" s="328"/>
      <c r="D2" s="444" t="s">
        <v>431</v>
      </c>
      <c r="E2" s="444"/>
      <c r="F2" s="329"/>
    </row>
    <row r="3" spans="1:7" s="325" customFormat="1" ht="130.5" customHeight="1">
      <c r="A3" s="327"/>
      <c r="B3" s="328"/>
      <c r="C3" s="328"/>
      <c r="D3" s="445" t="s">
        <v>495</v>
      </c>
      <c r="E3" s="445"/>
      <c r="F3" s="247"/>
      <c r="G3" s="247"/>
    </row>
    <row r="4" spans="1:7" ht="15.6" customHeight="1">
      <c r="A4" s="446" t="s">
        <v>512</v>
      </c>
      <c r="B4" s="446"/>
      <c r="C4" s="446"/>
      <c r="D4" s="446"/>
      <c r="E4" s="446"/>
    </row>
    <row r="5" spans="1:7" ht="15.6" customHeight="1">
      <c r="A5" s="446"/>
      <c r="B5" s="446"/>
      <c r="C5" s="446"/>
      <c r="D5" s="446"/>
      <c r="E5" s="446"/>
      <c r="F5" s="332"/>
    </row>
    <row r="6" spans="1:7" ht="103.9" customHeight="1">
      <c r="A6" s="446"/>
      <c r="B6" s="446"/>
      <c r="C6" s="446"/>
      <c r="D6" s="446"/>
      <c r="E6" s="446"/>
      <c r="F6" s="333"/>
    </row>
    <row r="7" spans="1:7" ht="24.75" customHeight="1">
      <c r="A7" s="334"/>
      <c r="B7" s="334"/>
      <c r="C7" s="335"/>
      <c r="E7" s="336"/>
    </row>
    <row r="8" spans="1:7" ht="25.5" customHeight="1">
      <c r="A8" s="447" t="s">
        <v>432</v>
      </c>
      <c r="B8" s="448" t="s">
        <v>433</v>
      </c>
      <c r="C8" s="449" t="s">
        <v>434</v>
      </c>
      <c r="D8" s="450"/>
      <c r="E8" s="450"/>
      <c r="F8" s="337"/>
      <c r="G8" s="338"/>
    </row>
    <row r="9" spans="1:7" s="340" customFormat="1" ht="31.15" customHeight="1">
      <c r="A9" s="447"/>
      <c r="B9" s="448"/>
      <c r="C9" s="243" t="s">
        <v>397</v>
      </c>
      <c r="D9" s="243" t="s">
        <v>444</v>
      </c>
      <c r="E9" s="243" t="s">
        <v>499</v>
      </c>
      <c r="F9" s="339"/>
    </row>
    <row r="10" spans="1:7" s="340" customFormat="1" ht="26.25">
      <c r="A10" s="341">
        <v>1</v>
      </c>
      <c r="B10" s="342">
        <v>2</v>
      </c>
      <c r="C10" s="343">
        <v>3</v>
      </c>
      <c r="D10" s="344">
        <v>4</v>
      </c>
      <c r="E10" s="344">
        <v>5</v>
      </c>
      <c r="F10" s="339"/>
    </row>
    <row r="11" spans="1:7" s="340" customFormat="1" ht="26.25">
      <c r="A11" s="441" t="s">
        <v>19</v>
      </c>
      <c r="B11" s="442"/>
      <c r="C11" s="345"/>
      <c r="D11" s="346"/>
      <c r="E11" s="346"/>
      <c r="F11" s="339"/>
    </row>
    <row r="12" spans="1:7" s="340" customFormat="1" ht="54.6" customHeight="1">
      <c r="A12" s="347" t="s">
        <v>435</v>
      </c>
      <c r="B12" s="348" t="s">
        <v>369</v>
      </c>
      <c r="C12" s="349">
        <f>C14</f>
        <v>0</v>
      </c>
      <c r="D12" s="349">
        <f>D14</f>
        <v>0</v>
      </c>
      <c r="E12" s="349">
        <f>E14</f>
        <v>0</v>
      </c>
      <c r="F12" s="339"/>
    </row>
    <row r="13" spans="1:7" s="340" customFormat="1" ht="31.15" customHeight="1">
      <c r="A13" s="350"/>
      <c r="B13" s="351" t="s">
        <v>436</v>
      </c>
      <c r="C13" s="352"/>
      <c r="D13" s="346"/>
      <c r="E13" s="346"/>
      <c r="F13" s="339"/>
    </row>
    <row r="14" spans="1:7" s="340" customFormat="1" ht="43.15" customHeight="1">
      <c r="A14" s="350">
        <v>1</v>
      </c>
      <c r="B14" s="351" t="s">
        <v>437</v>
      </c>
      <c r="C14" s="353"/>
      <c r="D14" s="353"/>
      <c r="E14" s="353"/>
      <c r="F14" s="339"/>
    </row>
    <row r="15" spans="1:7" s="340" customFormat="1" ht="54" customHeight="1">
      <c r="A15" s="350">
        <v>2</v>
      </c>
      <c r="B15" s="354" t="s">
        <v>438</v>
      </c>
      <c r="C15" s="353"/>
      <c r="D15" s="353"/>
      <c r="E15" s="353"/>
      <c r="F15" s="339"/>
    </row>
    <row r="16" spans="1:7" s="340" customFormat="1" ht="58.15" customHeight="1">
      <c r="A16" s="347">
        <v>11</v>
      </c>
      <c r="B16" s="355" t="s">
        <v>439</v>
      </c>
      <c r="C16" s="349">
        <f>C19</f>
        <v>-1330</v>
      </c>
      <c r="D16" s="349">
        <f>D19</f>
        <v>-1773.3</v>
      </c>
      <c r="E16" s="349">
        <f>E19</f>
        <v>-2216.6</v>
      </c>
      <c r="F16" s="339"/>
    </row>
    <row r="17" spans="1:6" s="340" customFormat="1" ht="29.45" customHeight="1">
      <c r="A17" s="347"/>
      <c r="B17" s="351" t="s">
        <v>436</v>
      </c>
      <c r="C17" s="349"/>
      <c r="D17" s="349"/>
      <c r="E17" s="349"/>
      <c r="F17" s="339"/>
    </row>
    <row r="18" spans="1:6" s="340" customFormat="1" ht="29.45" customHeight="1">
      <c r="A18" s="350">
        <v>1</v>
      </c>
      <c r="B18" s="351" t="s">
        <v>437</v>
      </c>
      <c r="C18" s="349"/>
      <c r="D18" s="349"/>
      <c r="E18" s="349"/>
      <c r="F18" s="339"/>
    </row>
    <row r="19" spans="1:6" s="340" customFormat="1" ht="55.9" customHeight="1">
      <c r="A19" s="350">
        <v>2</v>
      </c>
      <c r="B19" s="354" t="s">
        <v>438</v>
      </c>
      <c r="C19" s="353">
        <v>-1330</v>
      </c>
      <c r="D19" s="353">
        <v>-1773.3</v>
      </c>
      <c r="E19" s="353">
        <v>-2216.6</v>
      </c>
      <c r="F19" s="339"/>
    </row>
    <row r="20" spans="1:6" s="340" customFormat="1" ht="36" customHeight="1">
      <c r="A20" s="350"/>
      <c r="B20" s="356" t="s">
        <v>19</v>
      </c>
      <c r="C20" s="353">
        <f>C14+C19</f>
        <v>-1330</v>
      </c>
      <c r="D20" s="353">
        <f>D14+D19</f>
        <v>-1773.3</v>
      </c>
      <c r="E20" s="353">
        <f>E14+E19</f>
        <v>-2216.6</v>
      </c>
      <c r="F20" s="339"/>
    </row>
    <row r="25" spans="1:6">
      <c r="D25" s="357"/>
    </row>
    <row r="26" spans="1:6">
      <c r="D26" s="357"/>
    </row>
    <row r="27" spans="1:6">
      <c r="D27" s="357"/>
    </row>
  </sheetData>
  <customSheetViews>
    <customSheetView guid="{D2A2E364-7F41-4DF0-B445-F266635B8190}" scale="60" showPageBreaks="1" printArea="1" view="pageBreakPreview">
      <selection activeCell="C12" sqref="C12"/>
      <pageMargins left="0.7" right="0.7" top="0.75" bottom="0.75" header="0.3" footer="0.3"/>
      <pageSetup paperSize="9" scale="48" orientation="portrait" r:id="rId1"/>
    </customSheetView>
    <customSheetView guid="{D7437CF1-D31F-4DF2-9399-AF82B3DFFC54}" scale="60" showPageBreaks="1" printArea="1" view="pageBreakPreview">
      <selection activeCell="E29" sqref="E29"/>
      <pageMargins left="0.7" right="0.7" top="0.75" bottom="0.75" header="0.3" footer="0.3"/>
      <pageSetup paperSize="9" scale="48" orientation="portrait" r:id="rId2"/>
    </customSheetView>
    <customSheetView guid="{81558BDF-55DB-4F10-A797-FD06B4DBF865}" scale="60" showPageBreaks="1" printArea="1" view="pageBreakPreview">
      <selection activeCell="C18" sqref="C18"/>
      <pageMargins left="0.7" right="0.7" top="0.75" bottom="0.75" header="0.3" footer="0.3"/>
      <pageSetup paperSize="9" scale="48" orientation="portrait" r:id="rId3"/>
    </customSheetView>
  </customSheetViews>
  <mergeCells count="9">
    <mergeCell ref="A11:B11"/>
    <mergeCell ref="B1:C1"/>
    <mergeCell ref="D1:E1"/>
    <mergeCell ref="D2:E2"/>
    <mergeCell ref="D3:E3"/>
    <mergeCell ref="A4:E6"/>
    <mergeCell ref="A8:A9"/>
    <mergeCell ref="B8:B9"/>
    <mergeCell ref="C8:E8"/>
  </mergeCells>
  <conditionalFormatting sqref="B1">
    <cfRule type="expression" dxfId="1" priority="2" stopIfTrue="1">
      <formula>$F1&lt;&gt;""</formula>
    </cfRule>
  </conditionalFormatting>
  <conditionalFormatting sqref="D1">
    <cfRule type="expression" dxfId="0" priority="1" stopIfTrue="1">
      <formula>$F1&lt;&gt;""</formula>
    </cfRule>
  </conditionalFormatting>
  <pageMargins left="0.7" right="0.7" top="0.75" bottom="0.75" header="0.3" footer="0.3"/>
  <pageSetup paperSize="9" scale="48"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Прил 1</vt:lpstr>
      <vt:lpstr>Приложение 2 </vt:lpstr>
      <vt:lpstr>Приложение 3</vt:lpstr>
      <vt:lpstr>Приложение 4</vt:lpstr>
      <vt:lpstr>Приложение 5</vt:lpstr>
      <vt:lpstr>Приложение 6</vt:lpstr>
      <vt:lpstr>Приложение 7</vt:lpstr>
      <vt:lpstr>приложение 8</vt:lpstr>
      <vt:lpstr>прил 9</vt:lpstr>
      <vt:lpstr>'прил 9'!Область_печати</vt:lpstr>
      <vt:lpstr>'Приложение 2 '!Область_печати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lpstr>'приложение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Андреевна Малькова</dc:creator>
  <cp:lastModifiedBy>Невкина Наталья Евгеньевна</cp:lastModifiedBy>
  <cp:lastPrinted>2024-10-31T13:25:36Z</cp:lastPrinted>
  <dcterms:created xsi:type="dcterms:W3CDTF">2006-09-16T00:00:00Z</dcterms:created>
  <dcterms:modified xsi:type="dcterms:W3CDTF">2024-11-11T15:35:06Z</dcterms:modified>
</cp:coreProperties>
</file>