
<file path=[Content_Types].xml><?xml version="1.0" encoding="utf-8"?>
<Types xmlns="http://schemas.openxmlformats.org/package/2006/content-types">
  <Default Extension="bin" ContentType="application/vnd.openxmlformats-officedocument.spreadsheetml.printerSettings"/>
  <Override PartName="/xl/revisions/revisionLog1.xml" ContentType="application/vnd.openxmlformats-officedocument.spreadsheetml.revisionLog+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revisions/userNames.xml" ContentType="application/vnd.openxmlformats-officedocument.spreadsheetml.userNam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revisions/revisionHeaders.xml" ContentType="application/vnd.openxmlformats-officedocument.spreadsheetml.revisionHeader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830" windowWidth="14805" windowHeight="8010" tabRatio="637"/>
  </bookViews>
  <sheets>
    <sheet name="Прил 1" sheetId="1" r:id="rId1"/>
    <sheet name="Приложение 2 " sheetId="2" r:id="rId2"/>
    <sheet name="Приложение 3" sheetId="3" r:id="rId3"/>
    <sheet name="Приложение 4" sheetId="4" r:id="rId4"/>
    <sheet name="Приложение 5" sheetId="5" r:id="rId5"/>
    <sheet name="Приложение 6" sheetId="6" r:id="rId6"/>
    <sheet name="Приложение 7" sheetId="7" r:id="rId7"/>
    <sheet name="приложение 8" sheetId="8" r:id="rId8"/>
    <sheet name="прил 9" sheetId="9" r:id="rId9"/>
  </sheets>
  <definedNames>
    <definedName name="_xlnm._FilterDatabase" localSheetId="2" hidden="1">'Приложение 3'!$A$6:$L$430</definedName>
    <definedName name="_xlnm._FilterDatabase" localSheetId="3" hidden="1">'Приложение 4'!$A$6:$L$410</definedName>
    <definedName name="_xlnm._FilterDatabase" localSheetId="4" hidden="1">'Приложение 5'!$A$6:$L$598</definedName>
    <definedName name="_xlnm._FilterDatabase" localSheetId="5" hidden="1">'Приложение 6'!$A$6:$K$10</definedName>
    <definedName name="Z_146E8F15_80AC_4549_8E02_D6058BD21F29_.wvu.FilterData" localSheetId="2" hidden="1">'Приложение 3'!$A$1:$L$430</definedName>
    <definedName name="Z_146E8F15_80AC_4549_8E02_D6058BD21F29_.wvu.FilterData" localSheetId="3" hidden="1">'Приложение 4'!$A$1:$K$410</definedName>
    <definedName name="Z_146E8F15_80AC_4549_8E02_D6058BD21F29_.wvu.FilterData" localSheetId="4" hidden="1">'Приложение 5'!$A$6:$L$219</definedName>
    <definedName name="Z_146E8F15_80AC_4549_8E02_D6058BD21F29_.wvu.FilterData" localSheetId="5" hidden="1">'Приложение 6'!$A$6:$K$10</definedName>
    <definedName name="Z_146E8F15_80AC_4549_8E02_D6058BD21F29_.wvu.PrintArea" localSheetId="1" hidden="1">'Приложение 2 '!$A$1:$E$47</definedName>
    <definedName name="Z_146E8F15_80AC_4549_8E02_D6058BD21F29_.wvu.PrintArea" localSheetId="6" hidden="1">'Приложение 7'!$B$1:$E$28</definedName>
    <definedName name="Z_19CB0AB9_264A_4C02_96AC_801923D45B3A_.wvu.FilterData" localSheetId="2" hidden="1">'Приложение 3'!$A$6:$L$430</definedName>
    <definedName name="Z_19CB0AB9_264A_4C02_96AC_801923D45B3A_.wvu.FilterData" localSheetId="3" hidden="1">'Приложение 4'!$A$6:$L$410</definedName>
    <definedName name="Z_19CB0AB9_264A_4C02_96AC_801923D45B3A_.wvu.FilterData" localSheetId="4" hidden="1">'Приложение 5'!$A$6:$L$598</definedName>
    <definedName name="Z_1F1289EE_F3DA_4F9E_9F23_CD1DBBB60441_.wvu.FilterData" localSheetId="3" hidden="1">'Приложение 4'!$A$1:$K$410</definedName>
    <definedName name="Z_2EE6EB00_C2BB_404A_98A6_E66B3D281ECF_.wvu.FilterData" localSheetId="2" hidden="1">'Приложение 3'!$A$6:$L$226</definedName>
    <definedName name="Z_2EE6EB00_C2BB_404A_98A6_E66B3D281ECF_.wvu.FilterData" localSheetId="3" hidden="1">'Приложение 4'!$A$6:$O$212</definedName>
    <definedName name="Z_2EE6EB00_C2BB_404A_98A6_E66B3D281ECF_.wvu.FilterData" localSheetId="4" hidden="1">'Приложение 5'!$A$6:$L$219</definedName>
    <definedName name="Z_2EE6EB00_C2BB_404A_98A6_E66B3D281ECF_.wvu.FilterData" localSheetId="5" hidden="1">'Приложение 6'!$A$6:$K$10</definedName>
    <definedName name="Z_2EE6EB00_C2BB_404A_98A6_E66B3D281ECF_.wvu.PrintArea" localSheetId="1" hidden="1">'Приложение 2 '!$A$1:$E$47</definedName>
    <definedName name="Z_2EE6EB00_C2BB_404A_98A6_E66B3D281ECF_.wvu.PrintArea" localSheetId="6" hidden="1">'Приложение 7'!$B$1:$E$28</definedName>
    <definedName name="Z_81558BDF_55DB_4F10_A797_FD06B4DBF865_.wvu.Cols" localSheetId="6" hidden="1">'Приложение 7'!$A:$A</definedName>
    <definedName name="Z_81558BDF_55DB_4F10_A797_FD06B4DBF865_.wvu.FilterData" localSheetId="2" hidden="1">'Приложение 3'!$A$6:$L$430</definedName>
    <definedName name="Z_81558BDF_55DB_4F10_A797_FD06B4DBF865_.wvu.FilterData" localSheetId="3" hidden="1">'Приложение 4'!$A$6:$L$410</definedName>
    <definedName name="Z_81558BDF_55DB_4F10_A797_FD06B4DBF865_.wvu.FilterData" localSheetId="4" hidden="1">'Приложение 5'!$A$6:$L$598</definedName>
    <definedName name="Z_81558BDF_55DB_4F10_A797_FD06B4DBF865_.wvu.FilterData" localSheetId="5" hidden="1">'Приложение 6'!$A$6:$K$10</definedName>
    <definedName name="Z_81558BDF_55DB_4F10_A797_FD06B4DBF865_.wvu.PrintArea" localSheetId="8" hidden="1">'прил 9'!$A$1:$E$20</definedName>
    <definedName name="Z_81558BDF_55DB_4F10_A797_FD06B4DBF865_.wvu.PrintArea" localSheetId="1" hidden="1">'Приложение 2 '!$A$1:$E$47</definedName>
    <definedName name="Z_81558BDF_55DB_4F10_A797_FD06B4DBF865_.wvu.PrintArea" localSheetId="2" hidden="1">'Приложение 3'!$A$1:$L$432</definedName>
    <definedName name="Z_81558BDF_55DB_4F10_A797_FD06B4DBF865_.wvu.PrintArea" localSheetId="3" hidden="1">'Приложение 4'!$A$1:$K$410</definedName>
    <definedName name="Z_81558BDF_55DB_4F10_A797_FD06B4DBF865_.wvu.PrintArea" localSheetId="4" hidden="1">'Приложение 5'!$A$1:$L$598</definedName>
    <definedName name="Z_81558BDF_55DB_4F10_A797_FD06B4DBF865_.wvu.PrintArea" localSheetId="5" hidden="1">'Приложение 6'!$A$1:$K$11</definedName>
    <definedName name="Z_81558BDF_55DB_4F10_A797_FD06B4DBF865_.wvu.PrintArea" localSheetId="6" hidden="1">'Приложение 7'!$B$1:$E$32</definedName>
    <definedName name="Z_81558BDF_55DB_4F10_A797_FD06B4DBF865_.wvu.PrintArea" localSheetId="7" hidden="1">'приложение 8'!$A$1:$E$28</definedName>
    <definedName name="Z_81558BDF_55DB_4F10_A797_FD06B4DBF865_.wvu.Rows" localSheetId="6" hidden="1">'Приложение 7'!$73:$75,'Приложение 7'!$89:$91,'Приложение 7'!$105:$105,'Приложение 7'!$107:$107,'Приложение 7'!$110:$110</definedName>
    <definedName name="Z_93647347_303F_4616_81B1_B2831F654BDA_.wvu.Cols" localSheetId="6" hidden="1">'Приложение 7'!$A:$A</definedName>
    <definedName name="Z_93647347_303F_4616_81B1_B2831F654BDA_.wvu.FilterData" localSheetId="2" hidden="1">'Приложение 3'!$A$6:$L$430</definedName>
    <definedName name="Z_93647347_303F_4616_81B1_B2831F654BDA_.wvu.FilterData" localSheetId="3" hidden="1">'Приложение 4'!$A$6:$L$410</definedName>
    <definedName name="Z_93647347_303F_4616_81B1_B2831F654BDA_.wvu.FilterData" localSheetId="4" hidden="1">'Приложение 5'!$A$6:$L$598</definedName>
    <definedName name="Z_93647347_303F_4616_81B1_B2831F654BDA_.wvu.FilterData" localSheetId="5" hidden="1">'Приложение 6'!$A$6:$K$10</definedName>
    <definedName name="Z_93647347_303F_4616_81B1_B2831F654BDA_.wvu.PrintArea" localSheetId="8" hidden="1">'прил 9'!$A$1:$E$20</definedName>
    <definedName name="Z_93647347_303F_4616_81B1_B2831F654BDA_.wvu.PrintArea" localSheetId="1" hidden="1">'Приложение 2 '!$A$1:$E$47</definedName>
    <definedName name="Z_93647347_303F_4616_81B1_B2831F654BDA_.wvu.PrintArea" localSheetId="2" hidden="1">'Приложение 3'!$A$1:$L$432</definedName>
    <definedName name="Z_93647347_303F_4616_81B1_B2831F654BDA_.wvu.PrintArea" localSheetId="3" hidden="1">'Приложение 4'!$A$1:$K$410</definedName>
    <definedName name="Z_93647347_303F_4616_81B1_B2831F654BDA_.wvu.PrintArea" localSheetId="4" hidden="1">'Приложение 5'!$A$1:$L$598</definedName>
    <definedName name="Z_93647347_303F_4616_81B1_B2831F654BDA_.wvu.PrintArea" localSheetId="5" hidden="1">'Приложение 6'!$A$1:$K$11</definedName>
    <definedName name="Z_93647347_303F_4616_81B1_B2831F654BDA_.wvu.PrintArea" localSheetId="6" hidden="1">'Приложение 7'!$B$1:$E$32</definedName>
    <definedName name="Z_93647347_303F_4616_81B1_B2831F654BDA_.wvu.PrintArea" localSheetId="7" hidden="1">'приложение 8'!$A$1:$E$28</definedName>
    <definedName name="Z_93647347_303F_4616_81B1_B2831F654BDA_.wvu.Rows" localSheetId="6" hidden="1">'Приложение 7'!$73:$75,'Приложение 7'!$89:$91,'Приложение 7'!$105:$105,'Приложение 7'!$107:$107,'Приложение 7'!$110:$110</definedName>
    <definedName name="Z_D2A2E364_7F41_4DF0_B445_F266635B8190_.wvu.Cols" localSheetId="6" hidden="1">'Приложение 7'!$A:$A</definedName>
    <definedName name="Z_D2A2E364_7F41_4DF0_B445_F266635B8190_.wvu.FilterData" localSheetId="2" hidden="1">'Приложение 3'!$A$6:$L$430</definedName>
    <definedName name="Z_D2A2E364_7F41_4DF0_B445_F266635B8190_.wvu.FilterData" localSheetId="3" hidden="1">'Приложение 4'!$A$6:$L$410</definedName>
    <definedName name="Z_D2A2E364_7F41_4DF0_B445_F266635B8190_.wvu.FilterData" localSheetId="4" hidden="1">'Приложение 5'!$A$6:$L$598</definedName>
    <definedName name="Z_D2A2E364_7F41_4DF0_B445_F266635B8190_.wvu.FilterData" localSheetId="5" hidden="1">'Приложение 6'!$A$6:$K$10</definedName>
    <definedName name="Z_D2A2E364_7F41_4DF0_B445_F266635B8190_.wvu.PrintArea" localSheetId="8" hidden="1">'прил 9'!$A$1:$E$20</definedName>
    <definedName name="Z_D2A2E364_7F41_4DF0_B445_F266635B8190_.wvu.PrintArea" localSheetId="1" hidden="1">'Приложение 2 '!$A$1:$E$47</definedName>
    <definedName name="Z_D2A2E364_7F41_4DF0_B445_F266635B8190_.wvu.PrintArea" localSheetId="2" hidden="1">'Приложение 3'!$A$1:$L$432</definedName>
    <definedName name="Z_D2A2E364_7F41_4DF0_B445_F266635B8190_.wvu.PrintArea" localSheetId="3" hidden="1">'Приложение 4'!$A$1:$K$410</definedName>
    <definedName name="Z_D2A2E364_7F41_4DF0_B445_F266635B8190_.wvu.PrintArea" localSheetId="4" hidden="1">'Приложение 5'!$A$1:$L$598</definedName>
    <definedName name="Z_D2A2E364_7F41_4DF0_B445_F266635B8190_.wvu.PrintArea" localSheetId="5" hidden="1">'Приложение 6'!$A$1:$K$11</definedName>
    <definedName name="Z_D2A2E364_7F41_4DF0_B445_F266635B8190_.wvu.PrintArea" localSheetId="6" hidden="1">'Приложение 7'!$B$1:$E$32</definedName>
    <definedName name="Z_D2A2E364_7F41_4DF0_B445_F266635B8190_.wvu.PrintArea" localSheetId="7" hidden="1">'приложение 8'!$A$1:$E$28</definedName>
    <definedName name="Z_D7437CF1_D31F_4DF2_9399_AF82B3DFFC54_.wvu.Cols" localSheetId="6" hidden="1">'Приложение 7'!$A:$A</definedName>
    <definedName name="Z_D7437CF1_D31F_4DF2_9399_AF82B3DFFC54_.wvu.FilterData" localSheetId="2" hidden="1">'Приложение 3'!$A$6:$L$430</definedName>
    <definedName name="Z_D7437CF1_D31F_4DF2_9399_AF82B3DFFC54_.wvu.FilterData" localSheetId="3" hidden="1">'Приложение 4'!$A$6:$L$410</definedName>
    <definedName name="Z_D7437CF1_D31F_4DF2_9399_AF82B3DFFC54_.wvu.FilterData" localSheetId="4" hidden="1">'Приложение 5'!$A$6:$L$598</definedName>
    <definedName name="Z_D7437CF1_D31F_4DF2_9399_AF82B3DFFC54_.wvu.FilterData" localSheetId="5" hidden="1">'Приложение 6'!$A$6:$K$10</definedName>
    <definedName name="Z_D7437CF1_D31F_4DF2_9399_AF82B3DFFC54_.wvu.PrintArea" localSheetId="0" hidden="1">'Прил 1'!$A$1:$C$47</definedName>
    <definedName name="Z_D7437CF1_D31F_4DF2_9399_AF82B3DFFC54_.wvu.PrintArea" localSheetId="8" hidden="1">'прил 9'!$A$1:$E$20</definedName>
    <definedName name="Z_D7437CF1_D31F_4DF2_9399_AF82B3DFFC54_.wvu.PrintArea" localSheetId="1" hidden="1">'Приложение 2 '!$A$1:$E$47</definedName>
    <definedName name="Z_D7437CF1_D31F_4DF2_9399_AF82B3DFFC54_.wvu.PrintArea" localSheetId="2" hidden="1">'Приложение 3'!$A$1:$L$432</definedName>
    <definedName name="Z_D7437CF1_D31F_4DF2_9399_AF82B3DFFC54_.wvu.PrintArea" localSheetId="3" hidden="1">'Приложение 4'!$A$1:$K$410</definedName>
    <definedName name="Z_D7437CF1_D31F_4DF2_9399_AF82B3DFFC54_.wvu.PrintArea" localSheetId="4" hidden="1">'Приложение 5'!$A$1:$L$598</definedName>
    <definedName name="Z_D7437CF1_D31F_4DF2_9399_AF82B3DFFC54_.wvu.PrintArea" localSheetId="5" hidden="1">'Приложение 6'!$A$1:$K$11</definedName>
    <definedName name="Z_D7437CF1_D31F_4DF2_9399_AF82B3DFFC54_.wvu.PrintArea" localSheetId="6" hidden="1">'Приложение 7'!$B$1:$E$32</definedName>
    <definedName name="Z_D7437CF1_D31F_4DF2_9399_AF82B3DFFC54_.wvu.PrintArea" localSheetId="7" hidden="1">'приложение 8'!$A$1:$E$28</definedName>
    <definedName name="Z_D7437CF1_D31F_4DF2_9399_AF82B3DFFC54_.wvu.Rows" localSheetId="6" hidden="1">'Приложение 7'!#REF!,'Приложение 7'!#REF!,'Приложение 7'!$73:$75,'Приложение 7'!$89:$91,'Приложение 7'!$105:$105,'Приложение 7'!$107:$107,'Приложение 7'!$110:$110</definedName>
    <definedName name="Z_E262048E_84F9_43BC_A071_99F77224052B_.wvu.FilterData" localSheetId="4" hidden="1">'Приложение 5'!$A$6:$L$219</definedName>
    <definedName name="Z_E262048E_84F9_43BC_A071_99F77224052B_.wvu.FilterData" localSheetId="5" hidden="1">'Приложение 6'!$A$6:$K$10</definedName>
    <definedName name="_xlnm.Print_Area" localSheetId="8">'прил 9'!$A$1:$E$20</definedName>
    <definedName name="_xlnm.Print_Area" localSheetId="1">'Приложение 2 '!$A$1:$E$47</definedName>
    <definedName name="_xlnm.Print_Area" localSheetId="2">'Приложение 3'!$A$1:$L$432</definedName>
    <definedName name="_xlnm.Print_Area" localSheetId="3">'Приложение 4'!$A$1:$K$410</definedName>
    <definedName name="_xlnm.Print_Area" localSheetId="4">'Приложение 5'!$A$1:$L$598</definedName>
    <definedName name="_xlnm.Print_Area" localSheetId="5">'Приложение 6'!$A$1:$K$11</definedName>
    <definedName name="_xlnm.Print_Area" localSheetId="6">'Приложение 7'!$B$1:$E$32</definedName>
    <definedName name="_xlnm.Print_Area" localSheetId="7">'приложение 8'!$A$1:$E$28</definedName>
  </definedNames>
  <calcPr calcId="125725"/>
  <customWorkbookViews>
    <customWorkbookView name="Melnikova - Личное представление" guid="{93647347-303F-4616-81B1-B2831F654BDA}" mergeInterval="0" personalView="1" maximized="1" xWindow="1" yWindow="1" windowWidth="1916" windowHeight="850" tabRatio="637" activeSheetId="1"/>
    <customWorkbookView name="Цыплова Таисия Васильевна - Личное представление" guid="{D2A2E364-7F41-4DF0-B445-F266635B8190}" mergeInterval="0" personalView="1" maximized="1" xWindow="1" yWindow="1" windowWidth="1916" windowHeight="850" tabRatio="637" activeSheetId="7"/>
    <customWorkbookView name="Савинова Нина Николаевна - Личное представление" guid="{D7437CF1-D31F-4DF2-9399-AF82B3DFFC54}" mergeInterval="0" personalView="1" maximized="1" xWindow="1" yWindow="1" windowWidth="1916" windowHeight="804" tabRatio="637" activeSheetId="1"/>
    <customWorkbookView name="Murashov - Личное представление" guid="{146E8F15-80AC-4549-8E02-D6058BD21F29}" mergeInterval="0" personalView="1" maximized="1" xWindow="1" yWindow="1" windowWidth="1276" windowHeight="794" tabRatio="960" activeSheetId="3"/>
    <customWorkbookView name="Сазонова Инна Сергеевна - Личное представление" guid="{2EE6EB00-C2BB-404A-98A6-E66B3D281ECF}" mergeInterval="0" personalView="1" maximized="1" xWindow="1" yWindow="1" windowWidth="1916" windowHeight="850" tabRatio="960" activeSheetId="3"/>
    <customWorkbookView name="Nevkina - Личное представление" guid="{81558BDF-55DB-4F10-A797-FD06B4DBF865}" mergeInterval="0" personalView="1" maximized="1" xWindow="1" yWindow="1" windowWidth="1916" windowHeight="770" tabRatio="637" activeSheetId="2" showComments="commIndAndComment"/>
  </customWorkbookViews>
</workbook>
</file>

<file path=xl/calcChain.xml><?xml version="1.0" encoding="utf-8"?>
<calcChain xmlns="http://schemas.openxmlformats.org/spreadsheetml/2006/main">
  <c r="C11" i="7"/>
  <c r="D9" i="8"/>
  <c r="C9"/>
  <c r="K8" i="6"/>
  <c r="J8"/>
  <c r="J7" s="1"/>
  <c r="I8"/>
  <c r="K7"/>
  <c r="I7"/>
  <c r="L598" i="5"/>
  <c r="L597" s="1"/>
  <c r="L596" s="1"/>
  <c r="L595" s="1"/>
  <c r="L594" s="1"/>
  <c r="L593" s="1"/>
  <c r="K598"/>
  <c r="K597" s="1"/>
  <c r="K596" s="1"/>
  <c r="K595" s="1"/>
  <c r="K594" s="1"/>
  <c r="K593" s="1"/>
  <c r="J598"/>
  <c r="J597" s="1"/>
  <c r="J596" s="1"/>
  <c r="J595" s="1"/>
  <c r="J594" s="1"/>
  <c r="J593" s="1"/>
  <c r="L247"/>
  <c r="L246" s="1"/>
  <c r="L245" s="1"/>
  <c r="L244" s="1"/>
  <c r="L243" s="1"/>
  <c r="L242" s="1"/>
  <c r="L241" s="1"/>
  <c r="K247"/>
  <c r="K246" s="1"/>
  <c r="K245" s="1"/>
  <c r="K244" s="1"/>
  <c r="K243" s="1"/>
  <c r="K242" s="1"/>
  <c r="K241" s="1"/>
  <c r="J247"/>
  <c r="J246" s="1"/>
  <c r="J245" s="1"/>
  <c r="J244" s="1"/>
  <c r="J243" s="1"/>
  <c r="J242" s="1"/>
  <c r="J241" s="1"/>
  <c r="K157" i="4" l="1"/>
  <c r="K156" s="1"/>
  <c r="K155" s="1"/>
  <c r="J157"/>
  <c r="J156" s="1"/>
  <c r="J155" s="1"/>
  <c r="I157"/>
  <c r="I156" s="1"/>
  <c r="I155" s="1"/>
  <c r="K82"/>
  <c r="K81" s="1"/>
  <c r="K80" s="1"/>
  <c r="K79" s="1"/>
  <c r="K78" s="1"/>
  <c r="K77" s="1"/>
  <c r="J82"/>
  <c r="J81" s="1"/>
  <c r="J80" s="1"/>
  <c r="J79" s="1"/>
  <c r="J78" s="1"/>
  <c r="J77" s="1"/>
  <c r="I82"/>
  <c r="I81" s="1"/>
  <c r="I80" s="1"/>
  <c r="I79" s="1"/>
  <c r="I78" s="1"/>
  <c r="I77" s="1"/>
  <c r="L60" i="3" l="1"/>
  <c r="L59" s="1"/>
  <c r="L58" s="1"/>
  <c r="L57" s="1"/>
  <c r="L56" s="1"/>
  <c r="K60"/>
  <c r="K59" s="1"/>
  <c r="K58" s="1"/>
  <c r="K57" s="1"/>
  <c r="K56" s="1"/>
  <c r="J60"/>
  <c r="J59" s="1"/>
  <c r="J58" s="1"/>
  <c r="J57" s="1"/>
  <c r="J56" s="1"/>
  <c r="J280" l="1"/>
  <c r="L102" l="1"/>
  <c r="L101" s="1"/>
  <c r="K102"/>
  <c r="K101" s="1"/>
  <c r="J102"/>
  <c r="J101" s="1"/>
  <c r="E20" i="9"/>
  <c r="D20"/>
  <c r="C20"/>
  <c r="E16"/>
  <c r="D16"/>
  <c r="C16"/>
  <c r="E12"/>
  <c r="D12"/>
  <c r="C12"/>
  <c r="C9" i="2" l="1"/>
  <c r="E9"/>
  <c r="C10"/>
  <c r="D10"/>
  <c r="D9" s="1"/>
  <c r="E10"/>
  <c r="E12"/>
  <c r="C13"/>
  <c r="D13"/>
  <c r="D12" s="1"/>
  <c r="E13"/>
  <c r="C15"/>
  <c r="C12" s="1"/>
  <c r="D15"/>
  <c r="E15"/>
  <c r="C17"/>
  <c r="D17"/>
  <c r="E17"/>
  <c r="D20"/>
  <c r="D19" s="1"/>
  <c r="C21"/>
  <c r="C20" s="1"/>
  <c r="C19" s="1"/>
  <c r="D21"/>
  <c r="E21"/>
  <c r="E20" s="1"/>
  <c r="E19" s="1"/>
  <c r="C33"/>
  <c r="D33"/>
  <c r="E33"/>
  <c r="C35"/>
  <c r="D35"/>
  <c r="E35"/>
  <c r="C37"/>
  <c r="D37"/>
  <c r="E37"/>
  <c r="C39"/>
  <c r="D39"/>
  <c r="E39"/>
  <c r="C41"/>
  <c r="D41"/>
  <c r="E41"/>
  <c r="E43"/>
  <c r="C44"/>
  <c r="D44"/>
  <c r="E44"/>
  <c r="C46"/>
  <c r="C43" s="1"/>
  <c r="D46"/>
  <c r="D43" s="1"/>
  <c r="E46"/>
  <c r="E8" l="1"/>
  <c r="E7" s="1"/>
  <c r="C8"/>
  <c r="C7" s="1"/>
  <c r="D8"/>
  <c r="D7" s="1"/>
  <c r="L46" i="5"/>
  <c r="L45" s="1"/>
  <c r="L44" s="1"/>
  <c r="L43" s="1"/>
  <c r="L42" s="1"/>
  <c r="L41" s="1"/>
  <c r="K46"/>
  <c r="K45" s="1"/>
  <c r="K44" s="1"/>
  <c r="K43" s="1"/>
  <c r="K42" s="1"/>
  <c r="K41" s="1"/>
  <c r="J46"/>
  <c r="J45" s="1"/>
  <c r="J44" s="1"/>
  <c r="J43" s="1"/>
  <c r="J42" s="1"/>
  <c r="J41" s="1"/>
  <c r="K332" i="4"/>
  <c r="K331" s="1"/>
  <c r="K330" s="1"/>
  <c r="J332"/>
  <c r="J331" s="1"/>
  <c r="J330" s="1"/>
  <c r="I332"/>
  <c r="I331" s="1"/>
  <c r="I330" s="1"/>
  <c r="L412" i="3"/>
  <c r="L411" s="1"/>
  <c r="K412"/>
  <c r="K411" s="1"/>
  <c r="J412"/>
  <c r="J411" s="1"/>
  <c r="I106" i="4" l="1"/>
  <c r="K196"/>
  <c r="K195" s="1"/>
  <c r="K194" s="1"/>
  <c r="J196"/>
  <c r="J195" s="1"/>
  <c r="J194" s="1"/>
  <c r="L133" i="3"/>
  <c r="L132" s="1"/>
  <c r="K133"/>
  <c r="K132" s="1"/>
  <c r="L72" l="1"/>
  <c r="L71" s="1"/>
  <c r="L70" s="1"/>
  <c r="K72"/>
  <c r="K71" s="1"/>
  <c r="K70" s="1"/>
  <c r="L40" i="5"/>
  <c r="L39" s="1"/>
  <c r="L38" s="1"/>
  <c r="L37" s="1"/>
  <c r="L36" s="1"/>
  <c r="L35" s="1"/>
  <c r="K40"/>
  <c r="K39" s="1"/>
  <c r="K38" s="1"/>
  <c r="K37" s="1"/>
  <c r="K36" s="1"/>
  <c r="K35" s="1"/>
  <c r="J40"/>
  <c r="J39" s="1"/>
  <c r="J38" s="1"/>
  <c r="J37" s="1"/>
  <c r="J36" s="1"/>
  <c r="J35" s="1"/>
  <c r="K329" i="4"/>
  <c r="K328" s="1"/>
  <c r="K327" s="1"/>
  <c r="J329"/>
  <c r="J328" s="1"/>
  <c r="J327" s="1"/>
  <c r="I329"/>
  <c r="I328" s="1"/>
  <c r="I327" s="1"/>
  <c r="L409" i="3"/>
  <c r="L408" s="1"/>
  <c r="K409"/>
  <c r="K408" s="1"/>
  <c r="J409"/>
  <c r="J408" s="1"/>
  <c r="L321" i="5"/>
  <c r="L320" s="1"/>
  <c r="L319" s="1"/>
  <c r="L318" s="1"/>
  <c r="L317" s="1"/>
  <c r="L316" s="1"/>
  <c r="K321"/>
  <c r="K320" s="1"/>
  <c r="K319" s="1"/>
  <c r="K318" s="1"/>
  <c r="K317" s="1"/>
  <c r="K316" s="1"/>
  <c r="L139" l="1"/>
  <c r="L138" s="1"/>
  <c r="L137" s="1"/>
  <c r="L136" s="1"/>
  <c r="L135" s="1"/>
  <c r="L134" s="1"/>
  <c r="L133" s="1"/>
  <c r="K139"/>
  <c r="K138" s="1"/>
  <c r="K137" s="1"/>
  <c r="K136" s="1"/>
  <c r="K135" s="1"/>
  <c r="K134" s="1"/>
  <c r="K133" s="1"/>
  <c r="J139"/>
  <c r="J138" s="1"/>
  <c r="J137" s="1"/>
  <c r="J136" s="1"/>
  <c r="J135" s="1"/>
  <c r="J134" s="1"/>
  <c r="J133" s="1"/>
  <c r="K248" i="4"/>
  <c r="K247" s="1"/>
  <c r="K246" s="1"/>
  <c r="K245" s="1"/>
  <c r="J248"/>
  <c r="J247" s="1"/>
  <c r="J246" s="1"/>
  <c r="J245" s="1"/>
  <c r="I248"/>
  <c r="I247" s="1"/>
  <c r="I246" s="1"/>
  <c r="I245" s="1"/>
  <c r="L334" i="3"/>
  <c r="L333" s="1"/>
  <c r="L332" s="1"/>
  <c r="K334"/>
  <c r="K333" s="1"/>
  <c r="K332" s="1"/>
  <c r="J334"/>
  <c r="J333" s="1"/>
  <c r="J332" s="1"/>
  <c r="L52" i="5"/>
  <c r="L51" s="1"/>
  <c r="L50" s="1"/>
  <c r="L49" s="1"/>
  <c r="L48" s="1"/>
  <c r="L47" s="1"/>
  <c r="K52"/>
  <c r="K51" s="1"/>
  <c r="K50" s="1"/>
  <c r="K49" s="1"/>
  <c r="K48" s="1"/>
  <c r="K47" s="1"/>
  <c r="J52"/>
  <c r="J51" s="1"/>
  <c r="J50" s="1"/>
  <c r="J49" s="1"/>
  <c r="J48" s="1"/>
  <c r="J47" s="1"/>
  <c r="K235" i="4" l="1"/>
  <c r="K234" s="1"/>
  <c r="K233" s="1"/>
  <c r="J235"/>
  <c r="J234" s="1"/>
  <c r="J233" s="1"/>
  <c r="I235"/>
  <c r="I234" s="1"/>
  <c r="I233" s="1"/>
  <c r="L321" i="3"/>
  <c r="L320" s="1"/>
  <c r="K321"/>
  <c r="K320" s="1"/>
  <c r="J321"/>
  <c r="J320" s="1"/>
  <c r="J321" i="5" l="1"/>
  <c r="J320" s="1"/>
  <c r="J319" s="1"/>
  <c r="J318" s="1"/>
  <c r="J317" s="1"/>
  <c r="J316" s="1"/>
  <c r="I196" i="4"/>
  <c r="I195" s="1"/>
  <c r="I194" s="1"/>
  <c r="J133" i="3"/>
  <c r="J132" s="1"/>
  <c r="L148" i="5" l="1"/>
  <c r="L147" s="1"/>
  <c r="L146" s="1"/>
  <c r="L145" s="1"/>
  <c r="L144" s="1"/>
  <c r="L143" s="1"/>
  <c r="L142" s="1"/>
  <c r="L141" s="1"/>
  <c r="K148"/>
  <c r="K147" s="1"/>
  <c r="K146" s="1"/>
  <c r="K145" s="1"/>
  <c r="K144" s="1"/>
  <c r="K143" s="1"/>
  <c r="K142" s="1"/>
  <c r="K141" s="1"/>
  <c r="J148"/>
  <c r="J147" s="1"/>
  <c r="J146" s="1"/>
  <c r="J145" s="1"/>
  <c r="J144" s="1"/>
  <c r="J143" s="1"/>
  <c r="J142" s="1"/>
  <c r="J141" s="1"/>
  <c r="K340" i="4"/>
  <c r="K339" s="1"/>
  <c r="K338" s="1"/>
  <c r="K337" s="1"/>
  <c r="K336" s="1"/>
  <c r="J340"/>
  <c r="J339" s="1"/>
  <c r="J338" s="1"/>
  <c r="J337" s="1"/>
  <c r="J336" s="1"/>
  <c r="I341"/>
  <c r="I340" s="1"/>
  <c r="I339" s="1"/>
  <c r="I338" s="1"/>
  <c r="I337" s="1"/>
  <c r="I336" s="1"/>
  <c r="L167" i="3"/>
  <c r="L166" s="1"/>
  <c r="L165" s="1"/>
  <c r="L164" s="1"/>
  <c r="L163" s="1"/>
  <c r="K167"/>
  <c r="K166" s="1"/>
  <c r="K165" s="1"/>
  <c r="K164" s="1"/>
  <c r="K163" s="1"/>
  <c r="J167"/>
  <c r="J166" s="1"/>
  <c r="J165" s="1"/>
  <c r="J164" s="1"/>
  <c r="J163" s="1"/>
  <c r="L254" i="5" l="1"/>
  <c r="L253" s="1"/>
  <c r="L252" s="1"/>
  <c r="L251" s="1"/>
  <c r="L250" s="1"/>
  <c r="L249" s="1"/>
  <c r="K254"/>
  <c r="K253" s="1"/>
  <c r="K252" s="1"/>
  <c r="K251" s="1"/>
  <c r="K250" s="1"/>
  <c r="K249" s="1"/>
  <c r="J254"/>
  <c r="J253" s="1"/>
  <c r="J252" s="1"/>
  <c r="J251" s="1"/>
  <c r="J250" s="1"/>
  <c r="J249" s="1"/>
  <c r="K105" i="4"/>
  <c r="K104" s="1"/>
  <c r="K103" s="1"/>
  <c r="J105"/>
  <c r="J104" s="1"/>
  <c r="J103" s="1"/>
  <c r="I105"/>
  <c r="I104" s="1"/>
  <c r="I103" s="1"/>
  <c r="J72" i="3"/>
  <c r="J71" s="1"/>
  <c r="J70" s="1"/>
  <c r="L282" l="1"/>
  <c r="K282"/>
  <c r="J282"/>
  <c r="D31" i="7"/>
  <c r="C31"/>
  <c r="K410" i="4"/>
  <c r="K429" i="3"/>
  <c r="J429"/>
  <c r="K427"/>
  <c r="J427"/>
  <c r="K420"/>
  <c r="K419" s="1"/>
  <c r="K418" s="1"/>
  <c r="K417" s="1"/>
  <c r="J420"/>
  <c r="J419" s="1"/>
  <c r="J418" s="1"/>
  <c r="J417" s="1"/>
  <c r="K415"/>
  <c r="K414" s="1"/>
  <c r="J415"/>
  <c r="J414" s="1"/>
  <c r="K406"/>
  <c r="K405" s="1"/>
  <c r="J406"/>
  <c r="J405" s="1"/>
  <c r="K399"/>
  <c r="J399"/>
  <c r="K397"/>
  <c r="J397"/>
  <c r="K390"/>
  <c r="K389" s="1"/>
  <c r="K388" s="1"/>
  <c r="K387" s="1"/>
  <c r="J390"/>
  <c r="K385"/>
  <c r="K384" s="1"/>
  <c r="K383" s="1"/>
  <c r="K382" s="1"/>
  <c r="J385"/>
  <c r="J384" s="1"/>
  <c r="J383" s="1"/>
  <c r="J382" s="1"/>
  <c r="K380"/>
  <c r="K379" s="1"/>
  <c r="K378" s="1"/>
  <c r="K377" s="1"/>
  <c r="J380"/>
  <c r="J379" s="1"/>
  <c r="J378" s="1"/>
  <c r="J377" s="1"/>
  <c r="K365"/>
  <c r="J365"/>
  <c r="K363"/>
  <c r="J363"/>
  <c r="K357"/>
  <c r="K356" s="1"/>
  <c r="K355" s="1"/>
  <c r="K354" s="1"/>
  <c r="K353" s="1"/>
  <c r="K352" s="1"/>
  <c r="J357"/>
  <c r="J356" s="1"/>
  <c r="J355" s="1"/>
  <c r="J354" s="1"/>
  <c r="J353" s="1"/>
  <c r="J352" s="1"/>
  <c r="K372"/>
  <c r="K371" s="1"/>
  <c r="J372"/>
  <c r="J371" s="1"/>
  <c r="K369"/>
  <c r="K368" s="1"/>
  <c r="J369"/>
  <c r="J368" s="1"/>
  <c r="K350"/>
  <c r="K349" s="1"/>
  <c r="K348" s="1"/>
  <c r="K347" s="1"/>
  <c r="K346" s="1"/>
  <c r="J350"/>
  <c r="J349" s="1"/>
  <c r="J348" s="1"/>
  <c r="J347" s="1"/>
  <c r="J346" s="1"/>
  <c r="K344"/>
  <c r="K343" s="1"/>
  <c r="J344"/>
  <c r="J343" s="1"/>
  <c r="K340"/>
  <c r="K339" s="1"/>
  <c r="K338" s="1"/>
  <c r="J340"/>
  <c r="J339" s="1"/>
  <c r="J338" s="1"/>
  <c r="K330"/>
  <c r="K329" s="1"/>
  <c r="J330"/>
  <c r="J329" s="1"/>
  <c r="K327"/>
  <c r="K326" s="1"/>
  <c r="J327"/>
  <c r="J326" s="1"/>
  <c r="K324"/>
  <c r="K323" s="1"/>
  <c r="J324"/>
  <c r="J323" s="1"/>
  <c r="K315"/>
  <c r="K314" s="1"/>
  <c r="J315"/>
  <c r="J314" s="1"/>
  <c r="K312"/>
  <c r="K311" s="1"/>
  <c r="J312"/>
  <c r="J311" s="1"/>
  <c r="K305"/>
  <c r="J305"/>
  <c r="K303"/>
  <c r="J303"/>
  <c r="K296"/>
  <c r="J296"/>
  <c r="K294"/>
  <c r="J294"/>
  <c r="K292"/>
  <c r="J292"/>
  <c r="K289"/>
  <c r="J289"/>
  <c r="K287"/>
  <c r="J287"/>
  <c r="K285"/>
  <c r="J285"/>
  <c r="K280"/>
  <c r="K278"/>
  <c r="J278"/>
  <c r="K275"/>
  <c r="K274" s="1"/>
  <c r="J123" i="4" s="1"/>
  <c r="J275" i="3"/>
  <c r="J274" s="1"/>
  <c r="K269"/>
  <c r="J269"/>
  <c r="K267"/>
  <c r="J267"/>
  <c r="K264"/>
  <c r="K263" s="1"/>
  <c r="J264"/>
  <c r="J263" s="1"/>
  <c r="J259"/>
  <c r="K257"/>
  <c r="J257"/>
  <c r="K251"/>
  <c r="K250" s="1"/>
  <c r="K249" s="1"/>
  <c r="K248" s="1"/>
  <c r="J251"/>
  <c r="J250" s="1"/>
  <c r="J249" s="1"/>
  <c r="J248" s="1"/>
  <c r="K243"/>
  <c r="K242" s="1"/>
  <c r="K241" s="1"/>
  <c r="K240" s="1"/>
  <c r="K239" s="1"/>
  <c r="K238" s="1"/>
  <c r="J243"/>
  <c r="J242" s="1"/>
  <c r="J241" s="1"/>
  <c r="J240" s="1"/>
  <c r="J239" s="1"/>
  <c r="J238" s="1"/>
  <c r="K236"/>
  <c r="J236"/>
  <c r="K235"/>
  <c r="K234" s="1"/>
  <c r="K233" s="1"/>
  <c r="K232" s="1"/>
  <c r="K231" s="1"/>
  <c r="K230" s="1"/>
  <c r="J235"/>
  <c r="J234" s="1"/>
  <c r="J233" s="1"/>
  <c r="J232" s="1"/>
  <c r="J231" s="1"/>
  <c r="J230" s="1"/>
  <c r="K228"/>
  <c r="K227" s="1"/>
  <c r="K226" s="1"/>
  <c r="J228"/>
  <c r="J227" s="1"/>
  <c r="J226" s="1"/>
  <c r="K220"/>
  <c r="K219" s="1"/>
  <c r="K218" s="1"/>
  <c r="J220"/>
  <c r="J219" s="1"/>
  <c r="J218" s="1"/>
  <c r="K213"/>
  <c r="J213"/>
  <c r="K211"/>
  <c r="J211"/>
  <c r="K208"/>
  <c r="K207" s="1"/>
  <c r="J208"/>
  <c r="J207" s="1"/>
  <c r="K199"/>
  <c r="J199"/>
  <c r="K192"/>
  <c r="K191" s="1"/>
  <c r="K190" s="1"/>
  <c r="K189" s="1"/>
  <c r="K188" s="1"/>
  <c r="J192"/>
  <c r="J191" s="1"/>
  <c r="J190" s="1"/>
  <c r="J189" s="1"/>
  <c r="J188" s="1"/>
  <c r="K185"/>
  <c r="K184" s="1"/>
  <c r="K183" s="1"/>
  <c r="K182" s="1"/>
  <c r="J185"/>
  <c r="J184" s="1"/>
  <c r="J183" s="1"/>
  <c r="J182" s="1"/>
  <c r="K179"/>
  <c r="K178" s="1"/>
  <c r="K177" s="1"/>
  <c r="K176" s="1"/>
  <c r="K175" s="1"/>
  <c r="J179"/>
  <c r="J178" s="1"/>
  <c r="J177" s="1"/>
  <c r="J176" s="1"/>
  <c r="J175" s="1"/>
  <c r="K160"/>
  <c r="K159" s="1"/>
  <c r="K158" s="1"/>
  <c r="K157" s="1"/>
  <c r="K156" s="1"/>
  <c r="J160"/>
  <c r="J159" s="1"/>
  <c r="J158" s="1"/>
  <c r="J157" s="1"/>
  <c r="J156" s="1"/>
  <c r="K153"/>
  <c r="K152" s="1"/>
  <c r="K151" s="1"/>
  <c r="K150" s="1"/>
  <c r="K149" s="1"/>
  <c r="K148" s="1"/>
  <c r="J153"/>
  <c r="J152" s="1"/>
  <c r="J151" s="1"/>
  <c r="J150" s="1"/>
  <c r="J149" s="1"/>
  <c r="J148" s="1"/>
  <c r="K146"/>
  <c r="K145" s="1"/>
  <c r="K144" s="1"/>
  <c r="K143" s="1"/>
  <c r="K142" s="1"/>
  <c r="K141" s="1"/>
  <c r="J146"/>
  <c r="J145" s="1"/>
  <c r="J144" s="1"/>
  <c r="J143" s="1"/>
  <c r="J142" s="1"/>
  <c r="J141" s="1"/>
  <c r="K139"/>
  <c r="K138" s="1"/>
  <c r="K137" s="1"/>
  <c r="K136" s="1"/>
  <c r="K135" s="1"/>
  <c r="J139"/>
  <c r="J138" s="1"/>
  <c r="J137" s="1"/>
  <c r="J136" s="1"/>
  <c r="J135" s="1"/>
  <c r="K130"/>
  <c r="K129" s="1"/>
  <c r="K128" s="1"/>
  <c r="J130"/>
  <c r="J129" s="1"/>
  <c r="J128" s="1"/>
  <c r="K125"/>
  <c r="J125"/>
  <c r="J124" s="1"/>
  <c r="J123" s="1"/>
  <c r="K118"/>
  <c r="K117" s="1"/>
  <c r="K116" s="1"/>
  <c r="K115" s="1"/>
  <c r="J118"/>
  <c r="J117" s="1"/>
  <c r="J116" s="1"/>
  <c r="J115" s="1"/>
  <c r="K113"/>
  <c r="K112" s="1"/>
  <c r="J113"/>
  <c r="J112" s="1"/>
  <c r="K173"/>
  <c r="K171" s="1"/>
  <c r="K169" s="1"/>
  <c r="J173"/>
  <c r="J171" s="1"/>
  <c r="J169" s="1"/>
  <c r="K172"/>
  <c r="K170" s="1"/>
  <c r="J172"/>
  <c r="J170" s="1"/>
  <c r="K110"/>
  <c r="J110"/>
  <c r="K109"/>
  <c r="J109"/>
  <c r="K99"/>
  <c r="K98" s="1"/>
  <c r="K97" s="1"/>
  <c r="J99"/>
  <c r="J98" s="1"/>
  <c r="J97" s="1"/>
  <c r="K92"/>
  <c r="K91" s="1"/>
  <c r="J92"/>
  <c r="J91" s="1"/>
  <c r="K89"/>
  <c r="K88" s="1"/>
  <c r="J89"/>
  <c r="J88" s="1"/>
  <c r="K66"/>
  <c r="J66"/>
  <c r="K65"/>
  <c r="K64" s="1"/>
  <c r="K63" s="1"/>
  <c r="K62" s="1"/>
  <c r="J65"/>
  <c r="J64" s="1"/>
  <c r="J63" s="1"/>
  <c r="J62" s="1"/>
  <c r="K54"/>
  <c r="J54"/>
  <c r="K52"/>
  <c r="J52"/>
  <c r="K49"/>
  <c r="K48" s="1"/>
  <c r="J49"/>
  <c r="J48" s="1"/>
  <c r="K46"/>
  <c r="K45" s="1"/>
  <c r="J46"/>
  <c r="J45" s="1"/>
  <c r="K43"/>
  <c r="K42" s="1"/>
  <c r="J43"/>
  <c r="J42" s="1"/>
  <c r="K40"/>
  <c r="K39" s="1"/>
  <c r="J40"/>
  <c r="J39" s="1"/>
  <c r="K37"/>
  <c r="J37"/>
  <c r="K35"/>
  <c r="J35"/>
  <c r="K32"/>
  <c r="K31" s="1"/>
  <c r="J32"/>
  <c r="J31" s="1"/>
  <c r="K27"/>
  <c r="J27"/>
  <c r="K25"/>
  <c r="J25"/>
  <c r="K23"/>
  <c r="J23"/>
  <c r="K20"/>
  <c r="K19" s="1"/>
  <c r="J20"/>
  <c r="J19" s="1"/>
  <c r="K84"/>
  <c r="K83" s="1"/>
  <c r="K82" s="1"/>
  <c r="J84"/>
  <c r="J83" s="1"/>
  <c r="J82" s="1"/>
  <c r="K80"/>
  <c r="K79" s="1"/>
  <c r="K78" s="1"/>
  <c r="J80"/>
  <c r="J79" s="1"/>
  <c r="J78" s="1"/>
  <c r="K76"/>
  <c r="K75" s="1"/>
  <c r="K74" s="1"/>
  <c r="J76"/>
  <c r="J75" s="1"/>
  <c r="J74" s="1"/>
  <c r="K14"/>
  <c r="K13" s="1"/>
  <c r="K12" s="1"/>
  <c r="J14"/>
  <c r="J13" s="1"/>
  <c r="J12" s="1"/>
  <c r="J181" l="1"/>
  <c r="K181"/>
  <c r="K362"/>
  <c r="K361" s="1"/>
  <c r="J362"/>
  <c r="J361" s="1"/>
  <c r="J302"/>
  <c r="J301" s="1"/>
  <c r="J300" s="1"/>
  <c r="J299" s="1"/>
  <c r="K404"/>
  <c r="K403" s="1"/>
  <c r="K402" s="1"/>
  <c r="K401" s="1"/>
  <c r="J404"/>
  <c r="J403" s="1"/>
  <c r="J402" s="1"/>
  <c r="J401" s="1"/>
  <c r="K198"/>
  <c r="K197" s="1"/>
  <c r="K196" s="1"/>
  <c r="K195" s="1"/>
  <c r="K194" s="1"/>
  <c r="K592" i="5"/>
  <c r="K591" s="1"/>
  <c r="J198" i="3"/>
  <c r="J197" s="1"/>
  <c r="J196" s="1"/>
  <c r="J195" s="1"/>
  <c r="J194" s="1"/>
  <c r="J592" i="5"/>
  <c r="J591" s="1"/>
  <c r="J210" i="3"/>
  <c r="J108"/>
  <c r="J107" s="1"/>
  <c r="J106" s="1"/>
  <c r="J105" s="1"/>
  <c r="J34"/>
  <c r="K319"/>
  <c r="K318" s="1"/>
  <c r="J127"/>
  <c r="J319"/>
  <c r="J318" s="1"/>
  <c r="J317" s="1"/>
  <c r="K11"/>
  <c r="K10" s="1"/>
  <c r="K127"/>
  <c r="J389"/>
  <c r="J388" s="1"/>
  <c r="J387" s="1"/>
  <c r="K124"/>
  <c r="K123" s="1"/>
  <c r="J11"/>
  <c r="J10" s="1"/>
  <c r="K162"/>
  <c r="J162"/>
  <c r="J69"/>
  <c r="K69"/>
  <c r="K108"/>
  <c r="K107" s="1"/>
  <c r="K106" s="1"/>
  <c r="K105" s="1"/>
  <c r="J121"/>
  <c r="J122"/>
  <c r="J310"/>
  <c r="J309" s="1"/>
  <c r="J308" s="1"/>
  <c r="K310"/>
  <c r="K309" s="1"/>
  <c r="K308" s="1"/>
  <c r="J266"/>
  <c r="J262" s="1"/>
  <c r="J223"/>
  <c r="J222" s="1"/>
  <c r="J51"/>
  <c r="K210"/>
  <c r="K266"/>
  <c r="K262" s="1"/>
  <c r="J291"/>
  <c r="K396"/>
  <c r="K395" s="1"/>
  <c r="K394" s="1"/>
  <c r="K393" s="1"/>
  <c r="K392" s="1"/>
  <c r="K284"/>
  <c r="J396"/>
  <c r="J395" s="1"/>
  <c r="J394" s="1"/>
  <c r="J393" s="1"/>
  <c r="J392" s="1"/>
  <c r="J367"/>
  <c r="K51"/>
  <c r="K225"/>
  <c r="K224" s="1"/>
  <c r="K376"/>
  <c r="K375" s="1"/>
  <c r="K426"/>
  <c r="K425" s="1"/>
  <c r="K424" s="1"/>
  <c r="K423" s="1"/>
  <c r="K422" s="1"/>
  <c r="J87"/>
  <c r="J86" s="1"/>
  <c r="K256"/>
  <c r="K255" s="1"/>
  <c r="K254" s="1"/>
  <c r="K253" s="1"/>
  <c r="J277"/>
  <c r="J284"/>
  <c r="K96"/>
  <c r="K95" s="1"/>
  <c r="K94" s="1"/>
  <c r="J225"/>
  <c r="J224" s="1"/>
  <c r="K277"/>
  <c r="K367"/>
  <c r="K87"/>
  <c r="K86" s="1"/>
  <c r="K34"/>
  <c r="K302"/>
  <c r="K301" s="1"/>
  <c r="K300" s="1"/>
  <c r="K299" s="1"/>
  <c r="J342"/>
  <c r="K291"/>
  <c r="J22"/>
  <c r="J18" s="1"/>
  <c r="K223"/>
  <c r="K222" s="1"/>
  <c r="K342"/>
  <c r="K22"/>
  <c r="K18" s="1"/>
  <c r="J96"/>
  <c r="J95" s="1"/>
  <c r="J94" s="1"/>
  <c r="J256"/>
  <c r="J255" s="1"/>
  <c r="J254" s="1"/>
  <c r="J253" s="1"/>
  <c r="J426"/>
  <c r="J425" s="1"/>
  <c r="J424" s="1"/>
  <c r="J423" s="1"/>
  <c r="J422" s="1"/>
  <c r="K216"/>
  <c r="K215" s="1"/>
  <c r="K217"/>
  <c r="J216"/>
  <c r="J215" s="1"/>
  <c r="J217"/>
  <c r="C11" i="8"/>
  <c r="C10" s="1"/>
  <c r="D11"/>
  <c r="D10" s="1"/>
  <c r="E11"/>
  <c r="E10" s="1"/>
  <c r="C15"/>
  <c r="C14" s="1"/>
  <c r="C13" s="1"/>
  <c r="D15"/>
  <c r="D14" s="1"/>
  <c r="D13" s="1"/>
  <c r="E15"/>
  <c r="E14" s="1"/>
  <c r="E13" s="1"/>
  <c r="C19"/>
  <c r="C18" s="1"/>
  <c r="C17" s="1"/>
  <c r="D19"/>
  <c r="D18" s="1"/>
  <c r="D17" s="1"/>
  <c r="E19"/>
  <c r="E18" s="1"/>
  <c r="E17" s="1"/>
  <c r="C23"/>
  <c r="C22" s="1"/>
  <c r="D23"/>
  <c r="D22" s="1"/>
  <c r="E23"/>
  <c r="E22" s="1"/>
  <c r="C26"/>
  <c r="C25" s="1"/>
  <c r="D26"/>
  <c r="D25" s="1"/>
  <c r="D21" s="1"/>
  <c r="E26"/>
  <c r="E25" s="1"/>
  <c r="E21" s="1"/>
  <c r="E9" s="1"/>
  <c r="D11" i="7"/>
  <c r="E11"/>
  <c r="E31"/>
  <c r="L342" i="5"/>
  <c r="L341" s="1"/>
  <c r="L340" s="1"/>
  <c r="L339" s="1"/>
  <c r="L338" s="1"/>
  <c r="K342"/>
  <c r="K341" s="1"/>
  <c r="K340" s="1"/>
  <c r="K339" s="1"/>
  <c r="K338" s="1"/>
  <c r="J342"/>
  <c r="J341" s="1"/>
  <c r="J340" s="1"/>
  <c r="J339" s="1"/>
  <c r="J338" s="1"/>
  <c r="K91" i="4"/>
  <c r="J91"/>
  <c r="I92"/>
  <c r="I91" s="1"/>
  <c r="L211" i="3"/>
  <c r="J273" l="1"/>
  <c r="J272" s="1"/>
  <c r="J271" s="1"/>
  <c r="J206"/>
  <c r="J205" s="1"/>
  <c r="K206"/>
  <c r="K205" s="1"/>
  <c r="K68"/>
  <c r="J68"/>
  <c r="K261"/>
  <c r="K247" s="1"/>
  <c r="J376"/>
  <c r="J375" s="1"/>
  <c r="J374" s="1"/>
  <c r="J261"/>
  <c r="J247" s="1"/>
  <c r="K122"/>
  <c r="K121"/>
  <c r="K120" s="1"/>
  <c r="K104" s="1"/>
  <c r="K317"/>
  <c r="J120"/>
  <c r="J104" s="1"/>
  <c r="K360"/>
  <c r="K359" s="1"/>
  <c r="J360"/>
  <c r="J359" s="1"/>
  <c r="J17"/>
  <c r="K17"/>
  <c r="J155"/>
  <c r="K155"/>
  <c r="J298"/>
  <c r="K273"/>
  <c r="K272" s="1"/>
  <c r="K271" s="1"/>
  <c r="K298"/>
  <c r="J30"/>
  <c r="J29" s="1"/>
  <c r="K337"/>
  <c r="K336" s="1"/>
  <c r="K374"/>
  <c r="J337"/>
  <c r="J336" s="1"/>
  <c r="K30"/>
  <c r="K29" s="1"/>
  <c r="E28" i="8"/>
  <c r="D28"/>
  <c r="C28"/>
  <c r="L528" i="5"/>
  <c r="L527" s="1"/>
  <c r="L526" s="1"/>
  <c r="L525" s="1"/>
  <c r="L524" s="1"/>
  <c r="K528"/>
  <c r="K527" s="1"/>
  <c r="K526" s="1"/>
  <c r="K525" s="1"/>
  <c r="K524" s="1"/>
  <c r="J528"/>
  <c r="J527" s="1"/>
  <c r="J526" s="1"/>
  <c r="J525" s="1"/>
  <c r="J524" s="1"/>
  <c r="K147" i="4"/>
  <c r="K146" s="1"/>
  <c r="J147"/>
  <c r="J146" s="1"/>
  <c r="I147"/>
  <c r="I146" s="1"/>
  <c r="L296" i="3"/>
  <c r="J307" l="1"/>
  <c r="J246"/>
  <c r="J204"/>
  <c r="J203"/>
  <c r="J202" s="1"/>
  <c r="J201" s="1"/>
  <c r="K204"/>
  <c r="K203"/>
  <c r="K202" s="1"/>
  <c r="K201" s="1"/>
  <c r="J16"/>
  <c r="K16"/>
  <c r="K307"/>
  <c r="K246"/>
  <c r="L372" i="5"/>
  <c r="L371" s="1"/>
  <c r="L370" s="1"/>
  <c r="L369" s="1"/>
  <c r="L368" s="1"/>
  <c r="L367" s="1"/>
  <c r="L366" s="1"/>
  <c r="L365" s="1"/>
  <c r="L364" s="1"/>
  <c r="K372"/>
  <c r="K371" s="1"/>
  <c r="K370" s="1"/>
  <c r="K369" s="1"/>
  <c r="K368" s="1"/>
  <c r="K367" s="1"/>
  <c r="K366" s="1"/>
  <c r="K365" s="1"/>
  <c r="K364" s="1"/>
  <c r="J372"/>
  <c r="J371" s="1"/>
  <c r="J370" s="1"/>
  <c r="J369" s="1"/>
  <c r="J368" s="1"/>
  <c r="J367" s="1"/>
  <c r="J366" s="1"/>
  <c r="J365" s="1"/>
  <c r="J364" s="1"/>
  <c r="L462"/>
  <c r="L461" s="1"/>
  <c r="L460" s="1"/>
  <c r="L459" s="1"/>
  <c r="L458" s="1"/>
  <c r="L457" s="1"/>
  <c r="K462"/>
  <c r="K461" s="1"/>
  <c r="K460" s="1"/>
  <c r="K459" s="1"/>
  <c r="K458" s="1"/>
  <c r="K457" s="1"/>
  <c r="J462"/>
  <c r="J461" s="1"/>
  <c r="J460" s="1"/>
  <c r="J459" s="1"/>
  <c r="J458" s="1"/>
  <c r="J457" s="1"/>
  <c r="L474"/>
  <c r="K474"/>
  <c r="J474"/>
  <c r="J245" i="3" l="1"/>
  <c r="J9"/>
  <c r="J8" s="1"/>
  <c r="K9"/>
  <c r="K8" s="1"/>
  <c r="K245"/>
  <c r="K353" i="4"/>
  <c r="K352" s="1"/>
  <c r="K351" s="1"/>
  <c r="K350" s="1"/>
  <c r="K349" s="1"/>
  <c r="K348" s="1"/>
  <c r="J353"/>
  <c r="J352" s="1"/>
  <c r="J351" s="1"/>
  <c r="J350" s="1"/>
  <c r="J349" s="1"/>
  <c r="J348" s="1"/>
  <c r="I353"/>
  <c r="I352" s="1"/>
  <c r="I351" s="1"/>
  <c r="I350" s="1"/>
  <c r="I349" s="1"/>
  <c r="I348" s="1"/>
  <c r="K219"/>
  <c r="K218" s="1"/>
  <c r="K217" s="1"/>
  <c r="K216" s="1"/>
  <c r="K215" s="1"/>
  <c r="K214" s="1"/>
  <c r="K213" s="1"/>
  <c r="J219"/>
  <c r="J218" s="1"/>
  <c r="J217" s="1"/>
  <c r="J216" s="1"/>
  <c r="J215" s="1"/>
  <c r="J214" s="1"/>
  <c r="J213" s="1"/>
  <c r="I219"/>
  <c r="I218" s="1"/>
  <c r="I217" s="1"/>
  <c r="I216" s="1"/>
  <c r="I215" s="1"/>
  <c r="I214" s="1"/>
  <c r="I213" s="1"/>
  <c r="L153" i="3"/>
  <c r="L152" s="1"/>
  <c r="L151" s="1"/>
  <c r="L150" s="1"/>
  <c r="L149" s="1"/>
  <c r="L148" s="1"/>
  <c r="L139"/>
  <c r="L138" s="1"/>
  <c r="L137" s="1"/>
  <c r="L136" s="1"/>
  <c r="L135" s="1"/>
  <c r="K205" i="4"/>
  <c r="K204" s="1"/>
  <c r="K203" s="1"/>
  <c r="K202" s="1"/>
  <c r="K201" s="1"/>
  <c r="K200" s="1"/>
  <c r="J205"/>
  <c r="J204" s="1"/>
  <c r="J203" s="1"/>
  <c r="J202" s="1"/>
  <c r="J201" s="1"/>
  <c r="J200" s="1"/>
  <c r="I205"/>
  <c r="I204" s="1"/>
  <c r="I203" s="1"/>
  <c r="I202" s="1"/>
  <c r="L179" i="3"/>
  <c r="L178" s="1"/>
  <c r="L177" s="1"/>
  <c r="L176" s="1"/>
  <c r="L175" s="1"/>
  <c r="J455" i="5"/>
  <c r="L34"/>
  <c r="L33" s="1"/>
  <c r="L32" s="1"/>
  <c r="L31" s="1"/>
  <c r="L30" s="1"/>
  <c r="L29" s="1"/>
  <c r="K34"/>
  <c r="K33" s="1"/>
  <c r="K32" s="1"/>
  <c r="K31" s="1"/>
  <c r="K30" s="1"/>
  <c r="K29" s="1"/>
  <c r="J34"/>
  <c r="J33" s="1"/>
  <c r="J32" s="1"/>
  <c r="J31" s="1"/>
  <c r="J30" s="1"/>
  <c r="J29" s="1"/>
  <c r="K326" i="4"/>
  <c r="K325" s="1"/>
  <c r="K324" s="1"/>
  <c r="J326"/>
  <c r="J325" s="1"/>
  <c r="J324" s="1"/>
  <c r="I326"/>
  <c r="I325" s="1"/>
  <c r="I324" s="1"/>
  <c r="L406" i="3"/>
  <c r="L405" s="1"/>
  <c r="J7" l="1"/>
  <c r="K7"/>
  <c r="I201" i="4"/>
  <c r="I200" s="1"/>
  <c r="L456" i="5"/>
  <c r="K456"/>
  <c r="J456"/>
  <c r="J454" s="1"/>
  <c r="J453" s="1"/>
  <c r="J452" s="1"/>
  <c r="J451" s="1"/>
  <c r="J450" s="1"/>
  <c r="L455"/>
  <c r="K455"/>
  <c r="L468"/>
  <c r="L467" s="1"/>
  <c r="L466" s="1"/>
  <c r="L465" s="1"/>
  <c r="L464" s="1"/>
  <c r="L463" s="1"/>
  <c r="K468"/>
  <c r="K467" s="1"/>
  <c r="K466" s="1"/>
  <c r="K465" s="1"/>
  <c r="K464" s="1"/>
  <c r="K463" s="1"/>
  <c r="L473"/>
  <c r="L472" s="1"/>
  <c r="L471" s="1"/>
  <c r="L470" s="1"/>
  <c r="L469" s="1"/>
  <c r="K473"/>
  <c r="K472" s="1"/>
  <c r="K471" s="1"/>
  <c r="K470" s="1"/>
  <c r="K469" s="1"/>
  <c r="J468"/>
  <c r="J467" s="1"/>
  <c r="J466" s="1"/>
  <c r="J465" s="1"/>
  <c r="J464" s="1"/>
  <c r="J463" s="1"/>
  <c r="J473"/>
  <c r="J472" s="1"/>
  <c r="J471" s="1"/>
  <c r="J470" s="1"/>
  <c r="J469" s="1"/>
  <c r="J122" i="4"/>
  <c r="J121" s="1"/>
  <c r="K126"/>
  <c r="K125" s="1"/>
  <c r="K124" s="1"/>
  <c r="J126"/>
  <c r="J125" s="1"/>
  <c r="J124" s="1"/>
  <c r="I126"/>
  <c r="I125" s="1"/>
  <c r="I124" s="1"/>
  <c r="L454" i="5" l="1"/>
  <c r="L453" s="1"/>
  <c r="L452" s="1"/>
  <c r="L451" s="1"/>
  <c r="L450" s="1"/>
  <c r="K454"/>
  <c r="K453" s="1"/>
  <c r="K452" s="1"/>
  <c r="K451" s="1"/>
  <c r="K450" s="1"/>
  <c r="L92" i="3" l="1"/>
  <c r="L91" s="1"/>
  <c r="L89"/>
  <c r="L88" s="1"/>
  <c r="L23"/>
  <c r="L275"/>
  <c r="L274" s="1"/>
  <c r="K123" i="4" s="1"/>
  <c r="K122" s="1"/>
  <c r="K121" s="1"/>
  <c r="I123"/>
  <c r="I122" s="1"/>
  <c r="I121" s="1"/>
  <c r="L202" i="5"/>
  <c r="K202"/>
  <c r="J202"/>
  <c r="L64"/>
  <c r="K64"/>
  <c r="J64"/>
  <c r="K590"/>
  <c r="K589" s="1"/>
  <c r="K588" s="1"/>
  <c r="K587" s="1"/>
  <c r="J590"/>
  <c r="J589" s="1"/>
  <c r="J588" s="1"/>
  <c r="J587" s="1"/>
  <c r="L586"/>
  <c r="L585" s="1"/>
  <c r="L584" s="1"/>
  <c r="L583" s="1"/>
  <c r="L582" s="1"/>
  <c r="K586"/>
  <c r="K585" s="1"/>
  <c r="K584" s="1"/>
  <c r="K583" s="1"/>
  <c r="K582" s="1"/>
  <c r="J586"/>
  <c r="J585" s="1"/>
  <c r="J584" s="1"/>
  <c r="J583" s="1"/>
  <c r="J582" s="1"/>
  <c r="L581"/>
  <c r="L580" s="1"/>
  <c r="L579" s="1"/>
  <c r="L578" s="1"/>
  <c r="L577" s="1"/>
  <c r="K581"/>
  <c r="K580" s="1"/>
  <c r="K579" s="1"/>
  <c r="K578" s="1"/>
  <c r="K577" s="1"/>
  <c r="J581"/>
  <c r="J580" s="1"/>
  <c r="J579" s="1"/>
  <c r="J578" s="1"/>
  <c r="J577" s="1"/>
  <c r="L575"/>
  <c r="L574" s="1"/>
  <c r="L573" s="1"/>
  <c r="L572" s="1"/>
  <c r="L571" s="1"/>
  <c r="L570" s="1"/>
  <c r="K575"/>
  <c r="K574" s="1"/>
  <c r="K573" s="1"/>
  <c r="K572" s="1"/>
  <c r="K571" s="1"/>
  <c r="K570" s="1"/>
  <c r="J575"/>
  <c r="J574" s="1"/>
  <c r="J573" s="1"/>
  <c r="J572" s="1"/>
  <c r="J571" s="1"/>
  <c r="J570" s="1"/>
  <c r="L569"/>
  <c r="L568" s="1"/>
  <c r="L567" s="1"/>
  <c r="L566" s="1"/>
  <c r="L565" s="1"/>
  <c r="L564" s="1"/>
  <c r="K569"/>
  <c r="K568" s="1"/>
  <c r="K567" s="1"/>
  <c r="K566" s="1"/>
  <c r="K565" s="1"/>
  <c r="K564" s="1"/>
  <c r="J569"/>
  <c r="J568" s="1"/>
  <c r="J567" s="1"/>
  <c r="J566" s="1"/>
  <c r="J565" s="1"/>
  <c r="J564" s="1"/>
  <c r="L563"/>
  <c r="L562" s="1"/>
  <c r="L561" s="1"/>
  <c r="L560" s="1"/>
  <c r="L559" s="1"/>
  <c r="L558" s="1"/>
  <c r="K563"/>
  <c r="K562" s="1"/>
  <c r="K561" s="1"/>
  <c r="K560" s="1"/>
  <c r="K559" s="1"/>
  <c r="K558" s="1"/>
  <c r="J563"/>
  <c r="J562" s="1"/>
  <c r="J561" s="1"/>
  <c r="J560" s="1"/>
  <c r="J559" s="1"/>
  <c r="J558" s="1"/>
  <c r="L557"/>
  <c r="L556" s="1"/>
  <c r="L555" s="1"/>
  <c r="L554" s="1"/>
  <c r="L553" s="1"/>
  <c r="L552" s="1"/>
  <c r="K557"/>
  <c r="K556" s="1"/>
  <c r="K555" s="1"/>
  <c r="K554" s="1"/>
  <c r="K553" s="1"/>
  <c r="K552" s="1"/>
  <c r="J557"/>
  <c r="J556" s="1"/>
  <c r="J555" s="1"/>
  <c r="J554" s="1"/>
  <c r="J553" s="1"/>
  <c r="J552" s="1"/>
  <c r="L551"/>
  <c r="L550" s="1"/>
  <c r="L549" s="1"/>
  <c r="L548" s="1"/>
  <c r="L547" s="1"/>
  <c r="L546" s="1"/>
  <c r="K551"/>
  <c r="K550" s="1"/>
  <c r="K549" s="1"/>
  <c r="K548" s="1"/>
  <c r="K547" s="1"/>
  <c r="K546" s="1"/>
  <c r="J551"/>
  <c r="J550" s="1"/>
  <c r="J549" s="1"/>
  <c r="J548" s="1"/>
  <c r="J547" s="1"/>
  <c r="J546" s="1"/>
  <c r="L545"/>
  <c r="L544" s="1"/>
  <c r="L543" s="1"/>
  <c r="L542" s="1"/>
  <c r="L541" s="1"/>
  <c r="K545"/>
  <c r="K544" s="1"/>
  <c r="K543" s="1"/>
  <c r="K542" s="1"/>
  <c r="K541" s="1"/>
  <c r="J545"/>
  <c r="J544" s="1"/>
  <c r="J543" s="1"/>
  <c r="J542" s="1"/>
  <c r="J541" s="1"/>
  <c r="L540"/>
  <c r="L539" s="1"/>
  <c r="L538" s="1"/>
  <c r="L537" s="1"/>
  <c r="L536" s="1"/>
  <c r="K540"/>
  <c r="K539" s="1"/>
  <c r="K538" s="1"/>
  <c r="K537" s="1"/>
  <c r="K536" s="1"/>
  <c r="J540"/>
  <c r="J539" s="1"/>
  <c r="J538" s="1"/>
  <c r="J537" s="1"/>
  <c r="J536" s="1"/>
  <c r="L534"/>
  <c r="L533" s="1"/>
  <c r="L532" s="1"/>
  <c r="L531" s="1"/>
  <c r="L530" s="1"/>
  <c r="L529" s="1"/>
  <c r="K534"/>
  <c r="K533" s="1"/>
  <c r="K532" s="1"/>
  <c r="K531" s="1"/>
  <c r="K530" s="1"/>
  <c r="K529" s="1"/>
  <c r="J534"/>
  <c r="J533" s="1"/>
  <c r="J532" s="1"/>
  <c r="J531" s="1"/>
  <c r="J530" s="1"/>
  <c r="J529" s="1"/>
  <c r="L523"/>
  <c r="L522" s="1"/>
  <c r="L521" s="1"/>
  <c r="L520" s="1"/>
  <c r="L519" s="1"/>
  <c r="K523"/>
  <c r="K522" s="1"/>
  <c r="K521" s="1"/>
  <c r="K520" s="1"/>
  <c r="K519" s="1"/>
  <c r="J523"/>
  <c r="J522" s="1"/>
  <c r="J521" s="1"/>
  <c r="J520" s="1"/>
  <c r="J519" s="1"/>
  <c r="L518"/>
  <c r="L517" s="1"/>
  <c r="L516" s="1"/>
  <c r="L515" s="1"/>
  <c r="L514" s="1"/>
  <c r="K518"/>
  <c r="K517" s="1"/>
  <c r="K516" s="1"/>
  <c r="K515" s="1"/>
  <c r="K514" s="1"/>
  <c r="J518"/>
  <c r="J517" s="1"/>
  <c r="J516" s="1"/>
  <c r="J515" s="1"/>
  <c r="J514" s="1"/>
  <c r="L512"/>
  <c r="L511" s="1"/>
  <c r="L510" s="1"/>
  <c r="L509" s="1"/>
  <c r="L508" s="1"/>
  <c r="K512"/>
  <c r="K511" s="1"/>
  <c r="K510" s="1"/>
  <c r="K509" s="1"/>
  <c r="K508" s="1"/>
  <c r="J512"/>
  <c r="J511" s="1"/>
  <c r="J510" s="1"/>
  <c r="J509" s="1"/>
  <c r="J508" s="1"/>
  <c r="L507"/>
  <c r="L506" s="1"/>
  <c r="L505" s="1"/>
  <c r="L504" s="1"/>
  <c r="L503" s="1"/>
  <c r="K507"/>
  <c r="K506" s="1"/>
  <c r="K505" s="1"/>
  <c r="K504" s="1"/>
  <c r="K503" s="1"/>
  <c r="J507"/>
  <c r="J506" s="1"/>
  <c r="J505" s="1"/>
  <c r="J504" s="1"/>
  <c r="J503" s="1"/>
  <c r="L502"/>
  <c r="L501" s="1"/>
  <c r="L500" s="1"/>
  <c r="L499" s="1"/>
  <c r="L498" s="1"/>
  <c r="K502"/>
  <c r="K501" s="1"/>
  <c r="K500" s="1"/>
  <c r="K499" s="1"/>
  <c r="K498" s="1"/>
  <c r="J502"/>
  <c r="J501" s="1"/>
  <c r="J500" s="1"/>
  <c r="J499" s="1"/>
  <c r="J498" s="1"/>
  <c r="L496"/>
  <c r="L495" s="1"/>
  <c r="L494" s="1"/>
  <c r="L493" s="1"/>
  <c r="L492" s="1"/>
  <c r="K496"/>
  <c r="K495" s="1"/>
  <c r="K494" s="1"/>
  <c r="K493" s="1"/>
  <c r="K492" s="1"/>
  <c r="J496"/>
  <c r="J495" s="1"/>
  <c r="J494" s="1"/>
  <c r="J493" s="1"/>
  <c r="J492" s="1"/>
  <c r="L491"/>
  <c r="L490" s="1"/>
  <c r="L489" s="1"/>
  <c r="L488" s="1"/>
  <c r="L487" s="1"/>
  <c r="K491"/>
  <c r="K490" s="1"/>
  <c r="K489" s="1"/>
  <c r="K488" s="1"/>
  <c r="K487" s="1"/>
  <c r="J491"/>
  <c r="J490" s="1"/>
  <c r="J489" s="1"/>
  <c r="J488" s="1"/>
  <c r="J487" s="1"/>
  <c r="L486"/>
  <c r="L485" s="1"/>
  <c r="L484" s="1"/>
  <c r="L483" s="1"/>
  <c r="L482" s="1"/>
  <c r="K486"/>
  <c r="K485" s="1"/>
  <c r="K484" s="1"/>
  <c r="K483" s="1"/>
  <c r="K482" s="1"/>
  <c r="J486"/>
  <c r="J485" s="1"/>
  <c r="J484" s="1"/>
  <c r="J483" s="1"/>
  <c r="J482" s="1"/>
  <c r="L480"/>
  <c r="L479" s="1"/>
  <c r="L478" s="1"/>
  <c r="L477" s="1"/>
  <c r="L476" s="1"/>
  <c r="L475" s="1"/>
  <c r="K480"/>
  <c r="K479" s="1"/>
  <c r="K478" s="1"/>
  <c r="K477" s="1"/>
  <c r="K476" s="1"/>
  <c r="K475" s="1"/>
  <c r="J480"/>
  <c r="J479" s="1"/>
  <c r="J478" s="1"/>
  <c r="J477" s="1"/>
  <c r="J476" s="1"/>
  <c r="J475" s="1"/>
  <c r="L449"/>
  <c r="L448" s="1"/>
  <c r="L447" s="1"/>
  <c r="L446" s="1"/>
  <c r="L445" s="1"/>
  <c r="L444" s="1"/>
  <c r="K449"/>
  <c r="K448" s="1"/>
  <c r="K447" s="1"/>
  <c r="K446" s="1"/>
  <c r="K445" s="1"/>
  <c r="K444" s="1"/>
  <c r="J449"/>
  <c r="J448" s="1"/>
  <c r="J447" s="1"/>
  <c r="J446" s="1"/>
  <c r="J445" s="1"/>
  <c r="J444" s="1"/>
  <c r="L443"/>
  <c r="L442" s="1"/>
  <c r="L441" s="1"/>
  <c r="L440" s="1"/>
  <c r="L439" s="1"/>
  <c r="L438" s="1"/>
  <c r="K443"/>
  <c r="K442" s="1"/>
  <c r="K441" s="1"/>
  <c r="K440" s="1"/>
  <c r="K439" s="1"/>
  <c r="K438" s="1"/>
  <c r="J443"/>
  <c r="J442" s="1"/>
  <c r="J441" s="1"/>
  <c r="J440" s="1"/>
  <c r="J439" s="1"/>
  <c r="J438" s="1"/>
  <c r="L437"/>
  <c r="L436" s="1"/>
  <c r="L435" s="1"/>
  <c r="L434" s="1"/>
  <c r="L433" s="1"/>
  <c r="L432" s="1"/>
  <c r="K437"/>
  <c r="K436" s="1"/>
  <c r="K435" s="1"/>
  <c r="K434" s="1"/>
  <c r="K433" s="1"/>
  <c r="K432" s="1"/>
  <c r="J437"/>
  <c r="J436" s="1"/>
  <c r="J435" s="1"/>
  <c r="J434" s="1"/>
  <c r="J433" s="1"/>
  <c r="J432" s="1"/>
  <c r="K74" i="4"/>
  <c r="K73" s="1"/>
  <c r="J74"/>
  <c r="J73" s="1"/>
  <c r="K76"/>
  <c r="K75" s="1"/>
  <c r="J76"/>
  <c r="J75" s="1"/>
  <c r="I76"/>
  <c r="I75" s="1"/>
  <c r="L54" i="3"/>
  <c r="I74" i="4"/>
  <c r="I73" s="1"/>
  <c r="L481" i="5" l="1"/>
  <c r="K481"/>
  <c r="J481"/>
  <c r="J513"/>
  <c r="L87" i="3"/>
  <c r="L86" s="1"/>
  <c r="J535" i="5"/>
  <c r="J576"/>
  <c r="L535"/>
  <c r="L576"/>
  <c r="J497"/>
  <c r="K535"/>
  <c r="K576"/>
  <c r="L497"/>
  <c r="K497"/>
  <c r="K513"/>
  <c r="L513"/>
  <c r="K72" i="4"/>
  <c r="I72"/>
  <c r="J72"/>
  <c r="K431" i="5" l="1"/>
  <c r="J431"/>
  <c r="L52" i="3"/>
  <c r="L51" s="1"/>
  <c r="L257" l="1"/>
  <c r="L161" i="5"/>
  <c r="L160" s="1"/>
  <c r="L159" s="1"/>
  <c r="L158" s="1"/>
  <c r="L157" s="1"/>
  <c r="K161"/>
  <c r="K160" s="1"/>
  <c r="K159" s="1"/>
  <c r="K158" s="1"/>
  <c r="K157" s="1"/>
  <c r="K429"/>
  <c r="K428" s="1"/>
  <c r="K427" s="1"/>
  <c r="K426" s="1"/>
  <c r="K425" s="1"/>
  <c r="L429"/>
  <c r="L428" s="1"/>
  <c r="L427" s="1"/>
  <c r="L426" s="1"/>
  <c r="L425" s="1"/>
  <c r="K424"/>
  <c r="K423" s="1"/>
  <c r="K422" s="1"/>
  <c r="K421" s="1"/>
  <c r="K420" s="1"/>
  <c r="L424"/>
  <c r="L423" s="1"/>
  <c r="L422" s="1"/>
  <c r="L421" s="1"/>
  <c r="L420" s="1"/>
  <c r="K418"/>
  <c r="K417" s="1"/>
  <c r="K416" s="1"/>
  <c r="K415" s="1"/>
  <c r="K414" s="1"/>
  <c r="K413" s="1"/>
  <c r="L418"/>
  <c r="L417" s="1"/>
  <c r="L416" s="1"/>
  <c r="L415" s="1"/>
  <c r="L414" s="1"/>
  <c r="L413" s="1"/>
  <c r="J429"/>
  <c r="J428" s="1"/>
  <c r="J427" s="1"/>
  <c r="J426" s="1"/>
  <c r="J425" s="1"/>
  <c r="J424"/>
  <c r="J423" s="1"/>
  <c r="J422" s="1"/>
  <c r="J421" s="1"/>
  <c r="J420" s="1"/>
  <c r="J418"/>
  <c r="J417" s="1"/>
  <c r="J416" s="1"/>
  <c r="J415" s="1"/>
  <c r="J414" s="1"/>
  <c r="J413" s="1"/>
  <c r="K265"/>
  <c r="K264" s="1"/>
  <c r="K263" s="1"/>
  <c r="K262" s="1"/>
  <c r="K261" s="1"/>
  <c r="L265"/>
  <c r="L264" s="1"/>
  <c r="L263" s="1"/>
  <c r="L262" s="1"/>
  <c r="L261" s="1"/>
  <c r="K260"/>
  <c r="K259" s="1"/>
  <c r="K258" s="1"/>
  <c r="K257" s="1"/>
  <c r="K256" s="1"/>
  <c r="L260"/>
  <c r="L259" s="1"/>
  <c r="L258" s="1"/>
  <c r="L257" s="1"/>
  <c r="L256" s="1"/>
  <c r="J265"/>
  <c r="J264" s="1"/>
  <c r="J263" s="1"/>
  <c r="J262" s="1"/>
  <c r="J261" s="1"/>
  <c r="J260"/>
  <c r="J259" s="1"/>
  <c r="J258" s="1"/>
  <c r="J257" s="1"/>
  <c r="J256" s="1"/>
  <c r="K239"/>
  <c r="K238" s="1"/>
  <c r="K237" s="1"/>
  <c r="K236" s="1"/>
  <c r="K235" s="1"/>
  <c r="L239"/>
  <c r="L238" s="1"/>
  <c r="L237" s="1"/>
  <c r="L236" s="1"/>
  <c r="L235" s="1"/>
  <c r="K234"/>
  <c r="K233" s="1"/>
  <c r="K232" s="1"/>
  <c r="K231" s="1"/>
  <c r="K230" s="1"/>
  <c r="L234"/>
  <c r="L233" s="1"/>
  <c r="L232" s="1"/>
  <c r="L231" s="1"/>
  <c r="L230" s="1"/>
  <c r="J239"/>
  <c r="J238" s="1"/>
  <c r="J237" s="1"/>
  <c r="J236" s="1"/>
  <c r="J235" s="1"/>
  <c r="J234"/>
  <c r="J233" s="1"/>
  <c r="J232" s="1"/>
  <c r="J231" s="1"/>
  <c r="J230" s="1"/>
  <c r="K226"/>
  <c r="K225" s="1"/>
  <c r="K224" s="1"/>
  <c r="K223" s="1"/>
  <c r="K222" s="1"/>
  <c r="K221" s="1"/>
  <c r="K220" s="1"/>
  <c r="K219" s="1"/>
  <c r="L226"/>
  <c r="L225" s="1"/>
  <c r="L224" s="1"/>
  <c r="L223" s="1"/>
  <c r="L222" s="1"/>
  <c r="L221" s="1"/>
  <c r="L220" s="1"/>
  <c r="L219" s="1"/>
  <c r="K218"/>
  <c r="K217" s="1"/>
  <c r="K216" s="1"/>
  <c r="K215" s="1"/>
  <c r="K214" s="1"/>
  <c r="K213" s="1"/>
  <c r="K212" s="1"/>
  <c r="K211" s="1"/>
  <c r="L218"/>
  <c r="L217" s="1"/>
  <c r="L216" s="1"/>
  <c r="L215" s="1"/>
  <c r="L214" s="1"/>
  <c r="L213" s="1"/>
  <c r="L212" s="1"/>
  <c r="L211" s="1"/>
  <c r="K210"/>
  <c r="K209" s="1"/>
  <c r="K208" s="1"/>
  <c r="K207" s="1"/>
  <c r="K206" s="1"/>
  <c r="K205" s="1"/>
  <c r="K204" s="1"/>
  <c r="K203" s="1"/>
  <c r="L210"/>
  <c r="L209" s="1"/>
  <c r="L208" s="1"/>
  <c r="L207" s="1"/>
  <c r="L206" s="1"/>
  <c r="L205" s="1"/>
  <c r="L204" s="1"/>
  <c r="L203" s="1"/>
  <c r="K196"/>
  <c r="K195" s="1"/>
  <c r="K194" s="1"/>
  <c r="K193" s="1"/>
  <c r="K192" s="1"/>
  <c r="L196"/>
  <c r="L195" s="1"/>
  <c r="L194" s="1"/>
  <c r="L193" s="1"/>
  <c r="L192" s="1"/>
  <c r="K191"/>
  <c r="K190" s="1"/>
  <c r="K189" s="1"/>
  <c r="K188" s="1"/>
  <c r="K187" s="1"/>
  <c r="L191"/>
  <c r="L190" s="1"/>
  <c r="L189" s="1"/>
  <c r="L188" s="1"/>
  <c r="L187" s="1"/>
  <c r="K183"/>
  <c r="K182" s="1"/>
  <c r="K181" s="1"/>
  <c r="K180" s="1"/>
  <c r="K179" s="1"/>
  <c r="K178" s="1"/>
  <c r="K177" s="1"/>
  <c r="K176" s="1"/>
  <c r="L183"/>
  <c r="L182" s="1"/>
  <c r="L181" s="1"/>
  <c r="L180" s="1"/>
  <c r="L179" s="1"/>
  <c r="L178" s="1"/>
  <c r="L177" s="1"/>
  <c r="L176" s="1"/>
  <c r="J226"/>
  <c r="J225" s="1"/>
  <c r="J224" s="1"/>
  <c r="J223" s="1"/>
  <c r="J222" s="1"/>
  <c r="J221" s="1"/>
  <c r="J220" s="1"/>
  <c r="J219" s="1"/>
  <c r="J218"/>
  <c r="J217" s="1"/>
  <c r="J216" s="1"/>
  <c r="J215" s="1"/>
  <c r="J214" s="1"/>
  <c r="J213" s="1"/>
  <c r="J212" s="1"/>
  <c r="J211" s="1"/>
  <c r="J210"/>
  <c r="J209" s="1"/>
  <c r="J208" s="1"/>
  <c r="J207" s="1"/>
  <c r="J206" s="1"/>
  <c r="J205" s="1"/>
  <c r="J204" s="1"/>
  <c r="J203" s="1"/>
  <c r="J196"/>
  <c r="J195" s="1"/>
  <c r="J194" s="1"/>
  <c r="J193" s="1"/>
  <c r="J192" s="1"/>
  <c r="J191"/>
  <c r="J190" s="1"/>
  <c r="J189" s="1"/>
  <c r="J188" s="1"/>
  <c r="J187" s="1"/>
  <c r="J183"/>
  <c r="J182" s="1"/>
  <c r="J181" s="1"/>
  <c r="J180" s="1"/>
  <c r="J179" s="1"/>
  <c r="J178" s="1"/>
  <c r="J177" s="1"/>
  <c r="J176" s="1"/>
  <c r="K156"/>
  <c r="K155" s="1"/>
  <c r="K154" s="1"/>
  <c r="K153" s="1"/>
  <c r="K152" s="1"/>
  <c r="L156"/>
  <c r="L155" s="1"/>
  <c r="L154" s="1"/>
  <c r="L153" s="1"/>
  <c r="L152" s="1"/>
  <c r="J161"/>
  <c r="J160" s="1"/>
  <c r="J159" s="1"/>
  <c r="J158" s="1"/>
  <c r="J157" s="1"/>
  <c r="J156"/>
  <c r="J155" s="1"/>
  <c r="J154" s="1"/>
  <c r="J153" s="1"/>
  <c r="J152" s="1"/>
  <c r="K132"/>
  <c r="K131" s="1"/>
  <c r="K130" s="1"/>
  <c r="K129" s="1"/>
  <c r="K128" s="1"/>
  <c r="K127" s="1"/>
  <c r="L132"/>
  <c r="L131" s="1"/>
  <c r="L130" s="1"/>
  <c r="L129" s="1"/>
  <c r="L128" s="1"/>
  <c r="L127" s="1"/>
  <c r="K115"/>
  <c r="K114" s="1"/>
  <c r="K113" s="1"/>
  <c r="K112" s="1"/>
  <c r="K111" s="1"/>
  <c r="K110" s="1"/>
  <c r="L115"/>
  <c r="L114" s="1"/>
  <c r="L113" s="1"/>
  <c r="L112" s="1"/>
  <c r="L111" s="1"/>
  <c r="L110" s="1"/>
  <c r="K109"/>
  <c r="K108" s="1"/>
  <c r="K107" s="1"/>
  <c r="K106" s="1"/>
  <c r="K105" s="1"/>
  <c r="K104" s="1"/>
  <c r="L109"/>
  <c r="L108" s="1"/>
  <c r="L107" s="1"/>
  <c r="L106" s="1"/>
  <c r="L105" s="1"/>
  <c r="L104" s="1"/>
  <c r="K102"/>
  <c r="K101" s="1"/>
  <c r="K100" s="1"/>
  <c r="K99" s="1"/>
  <c r="K98" s="1"/>
  <c r="L102"/>
  <c r="L101" s="1"/>
  <c r="L100" s="1"/>
  <c r="L99" s="1"/>
  <c r="L98" s="1"/>
  <c r="K97"/>
  <c r="K96" s="1"/>
  <c r="K95" s="1"/>
  <c r="K94" s="1"/>
  <c r="K93" s="1"/>
  <c r="L97"/>
  <c r="L96" s="1"/>
  <c r="L95" s="1"/>
  <c r="L94" s="1"/>
  <c r="L93" s="1"/>
  <c r="L90"/>
  <c r="L89" s="1"/>
  <c r="L88" s="1"/>
  <c r="L87" s="1"/>
  <c r="L86" s="1"/>
  <c r="L85" s="1"/>
  <c r="L84" s="1"/>
  <c r="K90"/>
  <c r="K89" s="1"/>
  <c r="K88" s="1"/>
  <c r="K87" s="1"/>
  <c r="K86" s="1"/>
  <c r="K85" s="1"/>
  <c r="K84" s="1"/>
  <c r="K83"/>
  <c r="K82" s="1"/>
  <c r="K81" s="1"/>
  <c r="K80" s="1"/>
  <c r="K79" s="1"/>
  <c r="K78" s="1"/>
  <c r="K77" s="1"/>
  <c r="L83"/>
  <c r="L82" s="1"/>
  <c r="L81" s="1"/>
  <c r="L80" s="1"/>
  <c r="L79" s="1"/>
  <c r="L78" s="1"/>
  <c r="L77" s="1"/>
  <c r="L76"/>
  <c r="L75" s="1"/>
  <c r="L74" s="1"/>
  <c r="L73" s="1"/>
  <c r="L72" s="1"/>
  <c r="L71" s="1"/>
  <c r="K76"/>
  <c r="K75" s="1"/>
  <c r="K74" s="1"/>
  <c r="K73" s="1"/>
  <c r="K72" s="1"/>
  <c r="K71" s="1"/>
  <c r="L70"/>
  <c r="L69" s="1"/>
  <c r="L68" s="1"/>
  <c r="L67" s="1"/>
  <c r="L66" s="1"/>
  <c r="L65" s="1"/>
  <c r="K70"/>
  <c r="K69" s="1"/>
  <c r="K68" s="1"/>
  <c r="K67" s="1"/>
  <c r="K66" s="1"/>
  <c r="K65" s="1"/>
  <c r="L58"/>
  <c r="L57" s="1"/>
  <c r="L56" s="1"/>
  <c r="L55" s="1"/>
  <c r="L54" s="1"/>
  <c r="L53" s="1"/>
  <c r="K58"/>
  <c r="K57" s="1"/>
  <c r="K56" s="1"/>
  <c r="K55" s="1"/>
  <c r="K54" s="1"/>
  <c r="K53" s="1"/>
  <c r="L21"/>
  <c r="L20" s="1"/>
  <c r="L19" s="1"/>
  <c r="L18" s="1"/>
  <c r="L17" s="1"/>
  <c r="L16" s="1"/>
  <c r="K21"/>
  <c r="K20" s="1"/>
  <c r="K19" s="1"/>
  <c r="K18" s="1"/>
  <c r="K17" s="1"/>
  <c r="K16" s="1"/>
  <c r="L15"/>
  <c r="L14" s="1"/>
  <c r="L13" s="1"/>
  <c r="L12" s="1"/>
  <c r="L11" s="1"/>
  <c r="L10" s="1"/>
  <c r="K15"/>
  <c r="K14" s="1"/>
  <c r="K13" s="1"/>
  <c r="K12" s="1"/>
  <c r="K11" s="1"/>
  <c r="K10" s="1"/>
  <c r="J132"/>
  <c r="J131" s="1"/>
  <c r="J130" s="1"/>
  <c r="J129" s="1"/>
  <c r="J128" s="1"/>
  <c r="J127" s="1"/>
  <c r="J115"/>
  <c r="J114" s="1"/>
  <c r="J113" s="1"/>
  <c r="J112" s="1"/>
  <c r="J111" s="1"/>
  <c r="J110" s="1"/>
  <c r="J109"/>
  <c r="J108" s="1"/>
  <c r="J107" s="1"/>
  <c r="J106" s="1"/>
  <c r="J105" s="1"/>
  <c r="J104" s="1"/>
  <c r="J102"/>
  <c r="J101" s="1"/>
  <c r="J100" s="1"/>
  <c r="J99" s="1"/>
  <c r="J98" s="1"/>
  <c r="J97"/>
  <c r="J96" s="1"/>
  <c r="J95" s="1"/>
  <c r="J94" s="1"/>
  <c r="J93" s="1"/>
  <c r="J83"/>
  <c r="J82" s="1"/>
  <c r="J81" s="1"/>
  <c r="J80" s="1"/>
  <c r="J79" s="1"/>
  <c r="J78" s="1"/>
  <c r="J77" s="1"/>
  <c r="J90"/>
  <c r="J89" s="1"/>
  <c r="J88" s="1"/>
  <c r="J87" s="1"/>
  <c r="J86" s="1"/>
  <c r="J85" s="1"/>
  <c r="J84" s="1"/>
  <c r="J76"/>
  <c r="J75" s="1"/>
  <c r="J74" s="1"/>
  <c r="J73" s="1"/>
  <c r="J72" s="1"/>
  <c r="J71" s="1"/>
  <c r="J70"/>
  <c r="J69" s="1"/>
  <c r="J68" s="1"/>
  <c r="J67" s="1"/>
  <c r="J66" s="1"/>
  <c r="J65" s="1"/>
  <c r="J58"/>
  <c r="J57" s="1"/>
  <c r="J56" s="1"/>
  <c r="J55" s="1"/>
  <c r="J54" s="1"/>
  <c r="J53" s="1"/>
  <c r="J21"/>
  <c r="J20" s="1"/>
  <c r="J19" s="1"/>
  <c r="J18" s="1"/>
  <c r="J17" s="1"/>
  <c r="J16" s="1"/>
  <c r="J15"/>
  <c r="J14" s="1"/>
  <c r="J13" s="1"/>
  <c r="J12" s="1"/>
  <c r="J11" s="1"/>
  <c r="J10" s="1"/>
  <c r="L363"/>
  <c r="L362" s="1"/>
  <c r="L361" s="1"/>
  <c r="L360" s="1"/>
  <c r="L359" s="1"/>
  <c r="L358" s="1"/>
  <c r="L357" s="1"/>
  <c r="L356" s="1"/>
  <c r="K363"/>
  <c r="K362" s="1"/>
  <c r="K361" s="1"/>
  <c r="K360" s="1"/>
  <c r="K359" s="1"/>
  <c r="K358" s="1"/>
  <c r="K357" s="1"/>
  <c r="K356" s="1"/>
  <c r="L355"/>
  <c r="L354" s="1"/>
  <c r="L353" s="1"/>
  <c r="L352" s="1"/>
  <c r="L351" s="1"/>
  <c r="L350" s="1"/>
  <c r="L349" s="1"/>
  <c r="L348" s="1"/>
  <c r="K355"/>
  <c r="K354" s="1"/>
  <c r="K353" s="1"/>
  <c r="K352" s="1"/>
  <c r="K351" s="1"/>
  <c r="K350" s="1"/>
  <c r="K349" s="1"/>
  <c r="K348" s="1"/>
  <c r="L347"/>
  <c r="L346" s="1"/>
  <c r="L345" s="1"/>
  <c r="L344" s="1"/>
  <c r="L343" s="1"/>
  <c r="L337" s="1"/>
  <c r="K347"/>
  <c r="K346" s="1"/>
  <c r="K345" s="1"/>
  <c r="K344" s="1"/>
  <c r="K343" s="1"/>
  <c r="K337" s="1"/>
  <c r="L336"/>
  <c r="L335" s="1"/>
  <c r="L334" s="1"/>
  <c r="L333" s="1"/>
  <c r="L332" s="1"/>
  <c r="L331" s="1"/>
  <c r="K336"/>
  <c r="K335" s="1"/>
  <c r="K334" s="1"/>
  <c r="K333" s="1"/>
  <c r="K332" s="1"/>
  <c r="K331" s="1"/>
  <c r="J363"/>
  <c r="J362" s="1"/>
  <c r="J361" s="1"/>
  <c r="J360" s="1"/>
  <c r="J359" s="1"/>
  <c r="J358" s="1"/>
  <c r="J357" s="1"/>
  <c r="J356" s="1"/>
  <c r="J355"/>
  <c r="J354" s="1"/>
  <c r="J353" s="1"/>
  <c r="J352" s="1"/>
  <c r="J351" s="1"/>
  <c r="J350" s="1"/>
  <c r="J349" s="1"/>
  <c r="J348" s="1"/>
  <c r="J347"/>
  <c r="J346" s="1"/>
  <c r="J345" s="1"/>
  <c r="J344" s="1"/>
  <c r="J343" s="1"/>
  <c r="J337" s="1"/>
  <c r="J336"/>
  <c r="J335" s="1"/>
  <c r="J334" s="1"/>
  <c r="J333" s="1"/>
  <c r="J332" s="1"/>
  <c r="J331" s="1"/>
  <c r="L327"/>
  <c r="L326" s="1"/>
  <c r="L325" s="1"/>
  <c r="L324" s="1"/>
  <c r="L323" s="1"/>
  <c r="L322" s="1"/>
  <c r="K327"/>
  <c r="K326" s="1"/>
  <c r="K325" s="1"/>
  <c r="K324" s="1"/>
  <c r="K323" s="1"/>
  <c r="K322" s="1"/>
  <c r="J327"/>
  <c r="J326" s="1"/>
  <c r="J325" s="1"/>
  <c r="J324" s="1"/>
  <c r="J323" s="1"/>
  <c r="J322" s="1"/>
  <c r="L28"/>
  <c r="L27" s="1"/>
  <c r="L26" s="1"/>
  <c r="L25" s="1"/>
  <c r="L24" s="1"/>
  <c r="L23" s="1"/>
  <c r="K28"/>
  <c r="K27" s="1"/>
  <c r="K26" s="1"/>
  <c r="K25" s="1"/>
  <c r="K24" s="1"/>
  <c r="K23" s="1"/>
  <c r="J28"/>
  <c r="J27" s="1"/>
  <c r="J26" s="1"/>
  <c r="J25" s="1"/>
  <c r="J24" s="1"/>
  <c r="J23" s="1"/>
  <c r="L411"/>
  <c r="L410" s="1"/>
  <c r="L409" s="1"/>
  <c r="L408" s="1"/>
  <c r="L407" s="1"/>
  <c r="K411"/>
  <c r="K410" s="1"/>
  <c r="K409" s="1"/>
  <c r="K408" s="1"/>
  <c r="K407" s="1"/>
  <c r="L406"/>
  <c r="L405" s="1"/>
  <c r="L404" s="1"/>
  <c r="L403" s="1"/>
  <c r="L402" s="1"/>
  <c r="K406"/>
  <c r="K405" s="1"/>
  <c r="K404" s="1"/>
  <c r="K403" s="1"/>
  <c r="K402" s="1"/>
  <c r="L401"/>
  <c r="L400" s="1"/>
  <c r="L399" s="1"/>
  <c r="L398" s="1"/>
  <c r="L397" s="1"/>
  <c r="K401"/>
  <c r="K400" s="1"/>
  <c r="K399" s="1"/>
  <c r="K398" s="1"/>
  <c r="K397" s="1"/>
  <c r="L395"/>
  <c r="L394" s="1"/>
  <c r="L393" s="1"/>
  <c r="L392" s="1"/>
  <c r="L391" s="1"/>
  <c r="L390" s="1"/>
  <c r="K395"/>
  <c r="K394" s="1"/>
  <c r="K393" s="1"/>
  <c r="K392" s="1"/>
  <c r="K391" s="1"/>
  <c r="K390" s="1"/>
  <c r="L388"/>
  <c r="L387" s="1"/>
  <c r="L386" s="1"/>
  <c r="L385" s="1"/>
  <c r="L384" s="1"/>
  <c r="L383" s="1"/>
  <c r="L382" s="1"/>
  <c r="K388"/>
  <c r="K387" s="1"/>
  <c r="K386" s="1"/>
  <c r="K385" s="1"/>
  <c r="K384" s="1"/>
  <c r="K383" s="1"/>
  <c r="K382" s="1"/>
  <c r="J411"/>
  <c r="J410" s="1"/>
  <c r="J409" s="1"/>
  <c r="J408" s="1"/>
  <c r="J407" s="1"/>
  <c r="J406"/>
  <c r="J405" s="1"/>
  <c r="J404" s="1"/>
  <c r="J403" s="1"/>
  <c r="J402" s="1"/>
  <c r="J401"/>
  <c r="J400" s="1"/>
  <c r="J399" s="1"/>
  <c r="J398" s="1"/>
  <c r="J397" s="1"/>
  <c r="J395"/>
  <c r="J394" s="1"/>
  <c r="J393" s="1"/>
  <c r="J392" s="1"/>
  <c r="J391" s="1"/>
  <c r="J390" s="1"/>
  <c r="J388"/>
  <c r="J387" s="1"/>
  <c r="J386" s="1"/>
  <c r="J385" s="1"/>
  <c r="J384" s="1"/>
  <c r="J383" s="1"/>
  <c r="J382" s="1"/>
  <c r="L380"/>
  <c r="L379" s="1"/>
  <c r="L378" s="1"/>
  <c r="L377" s="1"/>
  <c r="L376" s="1"/>
  <c r="L375" s="1"/>
  <c r="L374" s="1"/>
  <c r="L373" s="1"/>
  <c r="K380"/>
  <c r="K379" s="1"/>
  <c r="K378" s="1"/>
  <c r="K377" s="1"/>
  <c r="K376" s="1"/>
  <c r="K375" s="1"/>
  <c r="K374" s="1"/>
  <c r="K373" s="1"/>
  <c r="J380"/>
  <c r="J379" s="1"/>
  <c r="J378" s="1"/>
  <c r="J377" s="1"/>
  <c r="J376" s="1"/>
  <c r="J375" s="1"/>
  <c r="J374" s="1"/>
  <c r="J373" s="1"/>
  <c r="L315"/>
  <c r="L314" s="1"/>
  <c r="L313" s="1"/>
  <c r="L312" s="1"/>
  <c r="L311" s="1"/>
  <c r="L310" s="1"/>
  <c r="L309" s="1"/>
  <c r="K315"/>
  <c r="K314" s="1"/>
  <c r="K313" s="1"/>
  <c r="K312" s="1"/>
  <c r="K311" s="1"/>
  <c r="K310" s="1"/>
  <c r="K309" s="1"/>
  <c r="J315"/>
  <c r="J314" s="1"/>
  <c r="J313" s="1"/>
  <c r="J312" s="1"/>
  <c r="J311" s="1"/>
  <c r="J310" s="1"/>
  <c r="L307"/>
  <c r="L306" s="1"/>
  <c r="L305" s="1"/>
  <c r="L304" s="1"/>
  <c r="L303" s="1"/>
  <c r="L302" s="1"/>
  <c r="K307"/>
  <c r="K306" s="1"/>
  <c r="K305" s="1"/>
  <c r="K304" s="1"/>
  <c r="K303" s="1"/>
  <c r="K302" s="1"/>
  <c r="L301"/>
  <c r="L300" s="1"/>
  <c r="L299" s="1"/>
  <c r="L298" s="1"/>
  <c r="L297" s="1"/>
  <c r="L296" s="1"/>
  <c r="K301"/>
  <c r="K300" s="1"/>
  <c r="K299" s="1"/>
  <c r="K298" s="1"/>
  <c r="K297" s="1"/>
  <c r="K296" s="1"/>
  <c r="L295"/>
  <c r="L294" s="1"/>
  <c r="L293" s="1"/>
  <c r="L292" s="1"/>
  <c r="L291" s="1"/>
  <c r="L290" s="1"/>
  <c r="K295"/>
  <c r="K294" s="1"/>
  <c r="K293" s="1"/>
  <c r="K292" s="1"/>
  <c r="K291" s="1"/>
  <c r="K290" s="1"/>
  <c r="J307"/>
  <c r="J306" s="1"/>
  <c r="J305" s="1"/>
  <c r="J304" s="1"/>
  <c r="J303" s="1"/>
  <c r="J302" s="1"/>
  <c r="J301"/>
  <c r="J300" s="1"/>
  <c r="J299" s="1"/>
  <c r="J298" s="1"/>
  <c r="J297" s="1"/>
  <c r="J296" s="1"/>
  <c r="J295"/>
  <c r="J294" s="1"/>
  <c r="J293" s="1"/>
  <c r="J292" s="1"/>
  <c r="J291" s="1"/>
  <c r="J290" s="1"/>
  <c r="L286"/>
  <c r="L285" s="1"/>
  <c r="L284" s="1"/>
  <c r="L283" s="1"/>
  <c r="L282" s="1"/>
  <c r="L281" s="1"/>
  <c r="L280" s="1"/>
  <c r="K286"/>
  <c r="K285" s="1"/>
  <c r="K284" s="1"/>
  <c r="K283" s="1"/>
  <c r="K282" s="1"/>
  <c r="K281" s="1"/>
  <c r="K280" s="1"/>
  <c r="L279"/>
  <c r="L278" s="1"/>
  <c r="L277" s="1"/>
  <c r="L276" s="1"/>
  <c r="L275" s="1"/>
  <c r="L274" s="1"/>
  <c r="L273" s="1"/>
  <c r="K279"/>
  <c r="K278" s="1"/>
  <c r="K277" s="1"/>
  <c r="K276" s="1"/>
  <c r="K275" s="1"/>
  <c r="K274" s="1"/>
  <c r="K273" s="1"/>
  <c r="L272"/>
  <c r="L271" s="1"/>
  <c r="L270" s="1"/>
  <c r="L269" s="1"/>
  <c r="L268" s="1"/>
  <c r="L267" s="1"/>
  <c r="L266" s="1"/>
  <c r="K272"/>
  <c r="K271" s="1"/>
  <c r="K270" s="1"/>
  <c r="K269" s="1"/>
  <c r="K268" s="1"/>
  <c r="K267" s="1"/>
  <c r="K266" s="1"/>
  <c r="J272"/>
  <c r="J271" s="1"/>
  <c r="J270" s="1"/>
  <c r="J269" s="1"/>
  <c r="J268" s="1"/>
  <c r="J267" s="1"/>
  <c r="J266" s="1"/>
  <c r="J279"/>
  <c r="J278" s="1"/>
  <c r="J277" s="1"/>
  <c r="J276" s="1"/>
  <c r="J275" s="1"/>
  <c r="J274" s="1"/>
  <c r="J273" s="1"/>
  <c r="J286"/>
  <c r="J285" s="1"/>
  <c r="J284" s="1"/>
  <c r="J283" s="1"/>
  <c r="J282" s="1"/>
  <c r="J281" s="1"/>
  <c r="J280" s="1"/>
  <c r="L167"/>
  <c r="L166" s="1"/>
  <c r="L165" s="1"/>
  <c r="L164" s="1"/>
  <c r="L163" s="1"/>
  <c r="L162" s="1"/>
  <c r="K167"/>
  <c r="K166" s="1"/>
  <c r="K165" s="1"/>
  <c r="K164" s="1"/>
  <c r="K163" s="1"/>
  <c r="K162" s="1"/>
  <c r="L174"/>
  <c r="L173" s="1"/>
  <c r="L172" s="1"/>
  <c r="L171" s="1"/>
  <c r="L170" s="1"/>
  <c r="L169" s="1"/>
  <c r="L168" s="1"/>
  <c r="K174"/>
  <c r="K173" s="1"/>
  <c r="K172" s="1"/>
  <c r="K171" s="1"/>
  <c r="K170" s="1"/>
  <c r="K169" s="1"/>
  <c r="K168" s="1"/>
  <c r="J167"/>
  <c r="J166" s="1"/>
  <c r="J165" s="1"/>
  <c r="J164" s="1"/>
  <c r="J163" s="1"/>
  <c r="J162" s="1"/>
  <c r="J174"/>
  <c r="J173" s="1"/>
  <c r="J172" s="1"/>
  <c r="J171" s="1"/>
  <c r="J170" s="1"/>
  <c r="J169" s="1"/>
  <c r="J168" s="1"/>
  <c r="L126"/>
  <c r="L125" s="1"/>
  <c r="L124" s="1"/>
  <c r="L123" s="1"/>
  <c r="K126"/>
  <c r="K125" s="1"/>
  <c r="K124" s="1"/>
  <c r="K123" s="1"/>
  <c r="L122"/>
  <c r="L121" s="1"/>
  <c r="L120" s="1"/>
  <c r="L119" s="1"/>
  <c r="K122"/>
  <c r="K121" s="1"/>
  <c r="K120" s="1"/>
  <c r="K119" s="1"/>
  <c r="J126"/>
  <c r="J125" s="1"/>
  <c r="J124" s="1"/>
  <c r="J123" s="1"/>
  <c r="J122"/>
  <c r="J121" s="1"/>
  <c r="J120" s="1"/>
  <c r="J119" s="1"/>
  <c r="K36" i="4"/>
  <c r="J36"/>
  <c r="I36"/>
  <c r="K371"/>
  <c r="J371"/>
  <c r="I371"/>
  <c r="K244"/>
  <c r="J244"/>
  <c r="I244"/>
  <c r="K387"/>
  <c r="J387"/>
  <c r="I387"/>
  <c r="K365"/>
  <c r="J365"/>
  <c r="I365"/>
  <c r="K364"/>
  <c r="J364"/>
  <c r="I364"/>
  <c r="K335"/>
  <c r="J335"/>
  <c r="I335"/>
  <c r="K286"/>
  <c r="J286"/>
  <c r="I286"/>
  <c r="K241"/>
  <c r="J241"/>
  <c r="I241"/>
  <c r="K229"/>
  <c r="J229"/>
  <c r="I229"/>
  <c r="K181"/>
  <c r="J181"/>
  <c r="I181"/>
  <c r="K176"/>
  <c r="J176"/>
  <c r="I176"/>
  <c r="K347"/>
  <c r="J347"/>
  <c r="I347"/>
  <c r="K173"/>
  <c r="J173"/>
  <c r="I173"/>
  <c r="K71"/>
  <c r="J71"/>
  <c r="I71"/>
  <c r="K68"/>
  <c r="J68"/>
  <c r="I68"/>
  <c r="K65"/>
  <c r="J65"/>
  <c r="I65"/>
  <c r="K62"/>
  <c r="J62"/>
  <c r="I62"/>
  <c r="K59"/>
  <c r="J59"/>
  <c r="I59"/>
  <c r="K57"/>
  <c r="J57"/>
  <c r="I57"/>
  <c r="K54"/>
  <c r="J54"/>
  <c r="I54"/>
  <c r="K313"/>
  <c r="J313"/>
  <c r="I313"/>
  <c r="K311"/>
  <c r="J311"/>
  <c r="I311"/>
  <c r="K304"/>
  <c r="J304"/>
  <c r="I304"/>
  <c r="K299"/>
  <c r="J299"/>
  <c r="I299"/>
  <c r="K294"/>
  <c r="J294"/>
  <c r="I294"/>
  <c r="K279"/>
  <c r="J279"/>
  <c r="I279"/>
  <c r="K277"/>
  <c r="J277"/>
  <c r="I277"/>
  <c r="K264"/>
  <c r="J264"/>
  <c r="I264"/>
  <c r="K258"/>
  <c r="J258"/>
  <c r="I258"/>
  <c r="K254"/>
  <c r="J254"/>
  <c r="I254"/>
  <c r="K238"/>
  <c r="J238"/>
  <c r="I238"/>
  <c r="K226"/>
  <c r="J226"/>
  <c r="I226"/>
  <c r="K165"/>
  <c r="K164" s="1"/>
  <c r="J165"/>
  <c r="J164" s="1"/>
  <c r="I165"/>
  <c r="I164" s="1"/>
  <c r="K163"/>
  <c r="K162" s="1"/>
  <c r="J163"/>
  <c r="J162" s="1"/>
  <c r="I163"/>
  <c r="I162" s="1"/>
  <c r="K145"/>
  <c r="J145"/>
  <c r="I145"/>
  <c r="K140"/>
  <c r="J140"/>
  <c r="K143"/>
  <c r="J143"/>
  <c r="I143"/>
  <c r="I140"/>
  <c r="K138"/>
  <c r="J138"/>
  <c r="I138"/>
  <c r="K136"/>
  <c r="J136"/>
  <c r="I136"/>
  <c r="K129"/>
  <c r="J129"/>
  <c r="K131"/>
  <c r="J131"/>
  <c r="K133"/>
  <c r="K132" s="1"/>
  <c r="J133"/>
  <c r="J132" s="1"/>
  <c r="I133"/>
  <c r="I132" s="1"/>
  <c r="I131"/>
  <c r="I129"/>
  <c r="K188"/>
  <c r="J188"/>
  <c r="I188"/>
  <c r="K154"/>
  <c r="J154"/>
  <c r="I154"/>
  <c r="K403"/>
  <c r="J403"/>
  <c r="I403"/>
  <c r="K199"/>
  <c r="J199"/>
  <c r="I199"/>
  <c r="K212"/>
  <c r="J212"/>
  <c r="I212"/>
  <c r="K380"/>
  <c r="J380"/>
  <c r="I380"/>
  <c r="K378"/>
  <c r="J378"/>
  <c r="I378"/>
  <c r="K271"/>
  <c r="J271"/>
  <c r="I271"/>
  <c r="J410"/>
  <c r="I410"/>
  <c r="K283"/>
  <c r="J283"/>
  <c r="I283"/>
  <c r="K193"/>
  <c r="J193"/>
  <c r="I193"/>
  <c r="K395"/>
  <c r="J395"/>
  <c r="I395"/>
  <c r="K100"/>
  <c r="J100"/>
  <c r="I100"/>
  <c r="K94"/>
  <c r="J94"/>
  <c r="I94"/>
  <c r="K49"/>
  <c r="J49"/>
  <c r="I49"/>
  <c r="K47"/>
  <c r="J47"/>
  <c r="I47"/>
  <c r="K40"/>
  <c r="J40"/>
  <c r="I40"/>
  <c r="K38"/>
  <c r="J38"/>
  <c r="I38"/>
  <c r="K89"/>
  <c r="J89"/>
  <c r="I89"/>
  <c r="K44"/>
  <c r="J44"/>
  <c r="I44"/>
  <c r="K320"/>
  <c r="J320"/>
  <c r="I320"/>
  <c r="K358"/>
  <c r="J358"/>
  <c r="I358"/>
  <c r="K33"/>
  <c r="J33"/>
  <c r="I33"/>
  <c r="K28"/>
  <c r="J28"/>
  <c r="I28"/>
  <c r="K26"/>
  <c r="K25" s="1"/>
  <c r="J26"/>
  <c r="J25" s="1"/>
  <c r="I26"/>
  <c r="K20"/>
  <c r="J20"/>
  <c r="I20"/>
  <c r="K118"/>
  <c r="J118"/>
  <c r="I118"/>
  <c r="K114"/>
  <c r="J114"/>
  <c r="I114"/>
  <c r="K110"/>
  <c r="J110"/>
  <c r="I110"/>
  <c r="K14"/>
  <c r="J14"/>
  <c r="I14"/>
  <c r="J309" i="5" l="1"/>
  <c r="J308" s="1"/>
  <c r="K330"/>
  <c r="K329" s="1"/>
  <c r="K328" s="1"/>
  <c r="K92"/>
  <c r="K91" s="1"/>
  <c r="K255"/>
  <c r="L330"/>
  <c r="L329" s="1"/>
  <c r="L328" s="1"/>
  <c r="L92"/>
  <c r="L91" s="1"/>
  <c r="L255"/>
  <c r="J330"/>
  <c r="J329" s="1"/>
  <c r="J328" s="1"/>
  <c r="J255"/>
  <c r="J92"/>
  <c r="J91" s="1"/>
  <c r="J151"/>
  <c r="J150" s="1"/>
  <c r="J149" s="1"/>
  <c r="I161" i="4"/>
  <c r="I160" s="1"/>
  <c r="I159" s="1"/>
  <c r="I158" s="1"/>
  <c r="K161"/>
  <c r="K160" s="1"/>
  <c r="K159" s="1"/>
  <c r="K158" s="1"/>
  <c r="J161"/>
  <c r="J160" s="1"/>
  <c r="J159" s="1"/>
  <c r="J158" s="1"/>
  <c r="J9" i="5"/>
  <c r="L9"/>
  <c r="K9"/>
  <c r="L308"/>
  <c r="K308"/>
  <c r="K396"/>
  <c r="K389" s="1"/>
  <c r="J396"/>
  <c r="J389" s="1"/>
  <c r="L396"/>
  <c r="L389" s="1"/>
  <c r="K186"/>
  <c r="J186"/>
  <c r="L186"/>
  <c r="J229"/>
  <c r="J228" s="1"/>
  <c r="J227" s="1"/>
  <c r="L151"/>
  <c r="L150" s="1"/>
  <c r="L149" s="1"/>
  <c r="L103"/>
  <c r="L118"/>
  <c r="L117" s="1"/>
  <c r="L116" s="1"/>
  <c r="J419"/>
  <c r="J412" s="1"/>
  <c r="K118"/>
  <c r="K117" s="1"/>
  <c r="K116" s="1"/>
  <c r="K103"/>
  <c r="K151"/>
  <c r="K150" s="1"/>
  <c r="K149" s="1"/>
  <c r="L289"/>
  <c r="L288" s="1"/>
  <c r="L287" s="1"/>
  <c r="K289"/>
  <c r="K288" s="1"/>
  <c r="K287" s="1"/>
  <c r="L419"/>
  <c r="L412" s="1"/>
  <c r="K419"/>
  <c r="K412" s="1"/>
  <c r="L229"/>
  <c r="L228" s="1"/>
  <c r="L227" s="1"/>
  <c r="K229"/>
  <c r="K228" s="1"/>
  <c r="K227" s="1"/>
  <c r="J289"/>
  <c r="J288" s="1"/>
  <c r="J287" s="1"/>
  <c r="J118"/>
  <c r="J117" s="1"/>
  <c r="J116" s="1"/>
  <c r="J103"/>
  <c r="L14" i="3"/>
  <c r="K109" i="4"/>
  <c r="K108" s="1"/>
  <c r="K107" s="1"/>
  <c r="J109"/>
  <c r="J108" s="1"/>
  <c r="J107" s="1"/>
  <c r="I109"/>
  <c r="I108" s="1"/>
  <c r="I107" s="1"/>
  <c r="K117"/>
  <c r="K116" s="1"/>
  <c r="K115" s="1"/>
  <c r="J117"/>
  <c r="J116" s="1"/>
  <c r="J115" s="1"/>
  <c r="K113"/>
  <c r="K112" s="1"/>
  <c r="K111" s="1"/>
  <c r="J113"/>
  <c r="J112" s="1"/>
  <c r="J111" s="1"/>
  <c r="I113"/>
  <c r="I112" s="1"/>
  <c r="I111" s="1"/>
  <c r="I117"/>
  <c r="I116" s="1"/>
  <c r="I115" s="1"/>
  <c r="K35"/>
  <c r="J35"/>
  <c r="I35"/>
  <c r="L420" i="3"/>
  <c r="L419" s="1"/>
  <c r="L418" s="1"/>
  <c r="L417" s="1"/>
  <c r="L84"/>
  <c r="L83" s="1"/>
  <c r="L82" s="1"/>
  <c r="L80"/>
  <c r="L79" s="1"/>
  <c r="L78" s="1"/>
  <c r="L76"/>
  <c r="L75" s="1"/>
  <c r="L74" s="1"/>
  <c r="K128" i="4"/>
  <c r="J128"/>
  <c r="I128"/>
  <c r="K130"/>
  <c r="J130"/>
  <c r="I130"/>
  <c r="K135"/>
  <c r="J135"/>
  <c r="I135"/>
  <c r="K137"/>
  <c r="J137"/>
  <c r="I137"/>
  <c r="K139"/>
  <c r="J139"/>
  <c r="I139"/>
  <c r="K142"/>
  <c r="J142"/>
  <c r="K144"/>
  <c r="J144"/>
  <c r="I142"/>
  <c r="I144"/>
  <c r="K153"/>
  <c r="K152" s="1"/>
  <c r="K151" s="1"/>
  <c r="J153"/>
  <c r="J152" s="1"/>
  <c r="J151" s="1"/>
  <c r="I153"/>
  <c r="I152" s="1"/>
  <c r="I151" s="1"/>
  <c r="K187"/>
  <c r="K186" s="1"/>
  <c r="J187"/>
  <c r="J186" s="1"/>
  <c r="I187"/>
  <c r="I186" s="1"/>
  <c r="K192"/>
  <c r="K191" s="1"/>
  <c r="J192"/>
  <c r="J191" s="1"/>
  <c r="I192"/>
  <c r="I191" s="1"/>
  <c r="K198"/>
  <c r="K197" s="1"/>
  <c r="J198"/>
  <c r="J197" s="1"/>
  <c r="I198"/>
  <c r="I197" s="1"/>
  <c r="K180"/>
  <c r="K179" s="1"/>
  <c r="K178" s="1"/>
  <c r="K177" s="1"/>
  <c r="J180"/>
  <c r="J179" s="1"/>
  <c r="J178" s="1"/>
  <c r="J177" s="1"/>
  <c r="I180"/>
  <c r="I179" s="1"/>
  <c r="I178" s="1"/>
  <c r="I177" s="1"/>
  <c r="K175"/>
  <c r="K174" s="1"/>
  <c r="J175"/>
  <c r="J174" s="1"/>
  <c r="I175"/>
  <c r="I174" s="1"/>
  <c r="K346"/>
  <c r="K344" s="1"/>
  <c r="K342" s="1"/>
  <c r="J346"/>
  <c r="J344" s="1"/>
  <c r="J342" s="1"/>
  <c r="I346"/>
  <c r="I344" s="1"/>
  <c r="I342" s="1"/>
  <c r="K345"/>
  <c r="K343" s="1"/>
  <c r="J345"/>
  <c r="J343" s="1"/>
  <c r="I345"/>
  <c r="I343" s="1"/>
  <c r="K172"/>
  <c r="J172"/>
  <c r="I172"/>
  <c r="K171"/>
  <c r="J171"/>
  <c r="I171"/>
  <c r="I170" s="1"/>
  <c r="K211"/>
  <c r="K210" s="1"/>
  <c r="K209" s="1"/>
  <c r="K208" s="1"/>
  <c r="K207" s="1"/>
  <c r="K206" s="1"/>
  <c r="J211"/>
  <c r="J210" s="1"/>
  <c r="J209" s="1"/>
  <c r="J208" s="1"/>
  <c r="J207" s="1"/>
  <c r="J206" s="1"/>
  <c r="I211"/>
  <c r="I210" s="1"/>
  <c r="I209" s="1"/>
  <c r="I208" s="1"/>
  <c r="I207" s="1"/>
  <c r="I206" s="1"/>
  <c r="K357"/>
  <c r="K356" s="1"/>
  <c r="K355" s="1"/>
  <c r="K354" s="1"/>
  <c r="J357"/>
  <c r="J356" s="1"/>
  <c r="J355" s="1"/>
  <c r="J354" s="1"/>
  <c r="I357"/>
  <c r="I356" s="1"/>
  <c r="I355" s="1"/>
  <c r="I354" s="1"/>
  <c r="K370"/>
  <c r="K369" s="1"/>
  <c r="J370"/>
  <c r="J369" s="1"/>
  <c r="I370"/>
  <c r="I369" s="1"/>
  <c r="K363"/>
  <c r="K362" s="1"/>
  <c r="K361" s="1"/>
  <c r="K360" s="1"/>
  <c r="J363"/>
  <c r="J362" s="1"/>
  <c r="J361" s="1"/>
  <c r="J360" s="1"/>
  <c r="I363"/>
  <c r="I362" s="1"/>
  <c r="I361" s="1"/>
  <c r="I360" s="1"/>
  <c r="K334"/>
  <c r="K333" s="1"/>
  <c r="K323" s="1"/>
  <c r="J334"/>
  <c r="J333" s="1"/>
  <c r="J323" s="1"/>
  <c r="I334"/>
  <c r="I333" s="1"/>
  <c r="I323" s="1"/>
  <c r="K319"/>
  <c r="K318" s="1"/>
  <c r="K317" s="1"/>
  <c r="K316" s="1"/>
  <c r="K315" s="1"/>
  <c r="J319"/>
  <c r="J318" s="1"/>
  <c r="J317" s="1"/>
  <c r="J316" s="1"/>
  <c r="J315" s="1"/>
  <c r="I319"/>
  <c r="I318" s="1"/>
  <c r="I317" s="1"/>
  <c r="I316" s="1"/>
  <c r="I315" s="1"/>
  <c r="K99"/>
  <c r="J99"/>
  <c r="I99"/>
  <c r="K98"/>
  <c r="K97" s="1"/>
  <c r="K96" s="1"/>
  <c r="K95" s="1"/>
  <c r="J98"/>
  <c r="J97" s="1"/>
  <c r="J96" s="1"/>
  <c r="J95" s="1"/>
  <c r="I98"/>
  <c r="I97" s="1"/>
  <c r="I96" s="1"/>
  <c r="I95" s="1"/>
  <c r="K93"/>
  <c r="K90" s="1"/>
  <c r="J93"/>
  <c r="J90" s="1"/>
  <c r="I93"/>
  <c r="I90" s="1"/>
  <c r="K88"/>
  <c r="K87" s="1"/>
  <c r="J88"/>
  <c r="J87" s="1"/>
  <c r="I88"/>
  <c r="I87" s="1"/>
  <c r="K70"/>
  <c r="K69" s="1"/>
  <c r="J70"/>
  <c r="J69" s="1"/>
  <c r="I70"/>
  <c r="I69" s="1"/>
  <c r="K67"/>
  <c r="K66" s="1"/>
  <c r="J67"/>
  <c r="J66" s="1"/>
  <c r="I67"/>
  <c r="I66" s="1"/>
  <c r="K64"/>
  <c r="K63" s="1"/>
  <c r="J64"/>
  <c r="J63" s="1"/>
  <c r="I64"/>
  <c r="I63" s="1"/>
  <c r="K61"/>
  <c r="K60" s="1"/>
  <c r="J61"/>
  <c r="J60" s="1"/>
  <c r="I61"/>
  <c r="I60" s="1"/>
  <c r="K58"/>
  <c r="J58"/>
  <c r="I58"/>
  <c r="K56"/>
  <c r="J56"/>
  <c r="I56"/>
  <c r="K53"/>
  <c r="K52" s="1"/>
  <c r="J53"/>
  <c r="J52" s="1"/>
  <c r="I53"/>
  <c r="I52" s="1"/>
  <c r="K48"/>
  <c r="J48"/>
  <c r="I48"/>
  <c r="K46"/>
  <c r="J46"/>
  <c r="I46"/>
  <c r="K43"/>
  <c r="K42" s="1"/>
  <c r="J43"/>
  <c r="J42" s="1"/>
  <c r="I43"/>
  <c r="I42" s="1"/>
  <c r="K39"/>
  <c r="J39"/>
  <c r="I39"/>
  <c r="K37"/>
  <c r="J37"/>
  <c r="I37"/>
  <c r="K32"/>
  <c r="K31" s="1"/>
  <c r="J32"/>
  <c r="J31" s="1"/>
  <c r="I32"/>
  <c r="I31" s="1"/>
  <c r="K27"/>
  <c r="K24" s="1"/>
  <c r="K23" s="1"/>
  <c r="K22" s="1"/>
  <c r="K21" s="1"/>
  <c r="J27"/>
  <c r="J24" s="1"/>
  <c r="J23" s="1"/>
  <c r="J22" s="1"/>
  <c r="J21" s="1"/>
  <c r="I27"/>
  <c r="I25"/>
  <c r="K19"/>
  <c r="K18" s="1"/>
  <c r="K17" s="1"/>
  <c r="K16" s="1"/>
  <c r="J19"/>
  <c r="J18" s="1"/>
  <c r="J17" s="1"/>
  <c r="J16" s="1"/>
  <c r="I19"/>
  <c r="I18" s="1"/>
  <c r="I17" s="1"/>
  <c r="I16" s="1"/>
  <c r="K409"/>
  <c r="K408" s="1"/>
  <c r="K407" s="1"/>
  <c r="K406" s="1"/>
  <c r="K405" s="1"/>
  <c r="K404" s="1"/>
  <c r="J409"/>
  <c r="J408" s="1"/>
  <c r="J407" s="1"/>
  <c r="J406" s="1"/>
  <c r="J405" s="1"/>
  <c r="J404" s="1"/>
  <c r="I409"/>
  <c r="I408" s="1"/>
  <c r="I407" s="1"/>
  <c r="I406" s="1"/>
  <c r="I405" s="1"/>
  <c r="I404" s="1"/>
  <c r="K402"/>
  <c r="J402"/>
  <c r="I402"/>
  <c r="K401"/>
  <c r="K400" s="1"/>
  <c r="K399" s="1"/>
  <c r="K398" s="1"/>
  <c r="J401"/>
  <c r="J400" s="1"/>
  <c r="J399" s="1"/>
  <c r="J398" s="1"/>
  <c r="I401"/>
  <c r="I400" s="1"/>
  <c r="I399" s="1"/>
  <c r="I398" s="1"/>
  <c r="K394"/>
  <c r="K393" s="1"/>
  <c r="K392" s="1"/>
  <c r="J394"/>
  <c r="J389" s="1"/>
  <c r="J388" s="1"/>
  <c r="I394"/>
  <c r="I393" s="1"/>
  <c r="I392" s="1"/>
  <c r="K386"/>
  <c r="K385" s="1"/>
  <c r="K384" s="1"/>
  <c r="K383" s="1"/>
  <c r="K382" s="1"/>
  <c r="K381" s="1"/>
  <c r="J386"/>
  <c r="J385" s="1"/>
  <c r="J384" s="1"/>
  <c r="J383" s="1"/>
  <c r="J382" s="1"/>
  <c r="J381" s="1"/>
  <c r="I386"/>
  <c r="I385" s="1"/>
  <c r="I384" s="1"/>
  <c r="I383" s="1"/>
  <c r="I382" s="1"/>
  <c r="I381" s="1"/>
  <c r="K379"/>
  <c r="J379"/>
  <c r="I379"/>
  <c r="K377"/>
  <c r="J377"/>
  <c r="I377"/>
  <c r="K312"/>
  <c r="J312"/>
  <c r="I312"/>
  <c r="K310"/>
  <c r="J310"/>
  <c r="I310"/>
  <c r="K303"/>
  <c r="K302" s="1"/>
  <c r="K301" s="1"/>
  <c r="K300" s="1"/>
  <c r="J303"/>
  <c r="J302" s="1"/>
  <c r="J301" s="1"/>
  <c r="J300" s="1"/>
  <c r="I303"/>
  <c r="I302" s="1"/>
  <c r="I301" s="1"/>
  <c r="I300" s="1"/>
  <c r="K298"/>
  <c r="K297" s="1"/>
  <c r="K296" s="1"/>
  <c r="K295" s="1"/>
  <c r="J298"/>
  <c r="J297" s="1"/>
  <c r="J296" s="1"/>
  <c r="J295" s="1"/>
  <c r="I298"/>
  <c r="I297" s="1"/>
  <c r="I296" s="1"/>
  <c r="I295" s="1"/>
  <c r="K293"/>
  <c r="K292" s="1"/>
  <c r="K291" s="1"/>
  <c r="K290" s="1"/>
  <c r="J293"/>
  <c r="J292" s="1"/>
  <c r="J291" s="1"/>
  <c r="J290" s="1"/>
  <c r="I293"/>
  <c r="I292" s="1"/>
  <c r="I291" s="1"/>
  <c r="I290" s="1"/>
  <c r="K278"/>
  <c r="J278"/>
  <c r="I278"/>
  <c r="K276"/>
  <c r="J276"/>
  <c r="I276"/>
  <c r="K270"/>
  <c r="K269" s="1"/>
  <c r="K268" s="1"/>
  <c r="K267" s="1"/>
  <c r="K266" s="1"/>
  <c r="K265" s="1"/>
  <c r="J270"/>
  <c r="J269" s="1"/>
  <c r="J268" s="1"/>
  <c r="J267" s="1"/>
  <c r="J266" s="1"/>
  <c r="J265" s="1"/>
  <c r="I270"/>
  <c r="I269" s="1"/>
  <c r="I268" s="1"/>
  <c r="I267" s="1"/>
  <c r="I266" s="1"/>
  <c r="I265" s="1"/>
  <c r="K285"/>
  <c r="K284" s="1"/>
  <c r="J285"/>
  <c r="J284" s="1"/>
  <c r="I285"/>
  <c r="I284" s="1"/>
  <c r="K282"/>
  <c r="K281" s="1"/>
  <c r="J282"/>
  <c r="J281" s="1"/>
  <c r="I282"/>
  <c r="I281" s="1"/>
  <c r="K263"/>
  <c r="K262" s="1"/>
  <c r="K261" s="1"/>
  <c r="J263"/>
  <c r="J262" s="1"/>
  <c r="J261" s="1"/>
  <c r="I263"/>
  <c r="I262" s="1"/>
  <c r="I261" s="1"/>
  <c r="I260" s="1"/>
  <c r="K257"/>
  <c r="K256" s="1"/>
  <c r="J257"/>
  <c r="J255" s="1"/>
  <c r="I257"/>
  <c r="I256" s="1"/>
  <c r="K253"/>
  <c r="K252" s="1"/>
  <c r="K251" s="1"/>
  <c r="J253"/>
  <c r="J252" s="1"/>
  <c r="J251" s="1"/>
  <c r="I253"/>
  <c r="I252" s="1"/>
  <c r="I251" s="1"/>
  <c r="K243"/>
  <c r="K242" s="1"/>
  <c r="J243"/>
  <c r="J242" s="1"/>
  <c r="I243"/>
  <c r="I242" s="1"/>
  <c r="K240"/>
  <c r="K239" s="1"/>
  <c r="J240"/>
  <c r="J239" s="1"/>
  <c r="I240"/>
  <c r="I239" s="1"/>
  <c r="K237"/>
  <c r="K236" s="1"/>
  <c r="J237"/>
  <c r="J236" s="1"/>
  <c r="I237"/>
  <c r="I236" s="1"/>
  <c r="K228"/>
  <c r="K227" s="1"/>
  <c r="J228"/>
  <c r="J227" s="1"/>
  <c r="I228"/>
  <c r="I227" s="1"/>
  <c r="K225"/>
  <c r="K224" s="1"/>
  <c r="J225"/>
  <c r="J224" s="1"/>
  <c r="I225"/>
  <c r="I224" s="1"/>
  <c r="K13"/>
  <c r="K12" s="1"/>
  <c r="K11" s="1"/>
  <c r="J13"/>
  <c r="J12" s="1"/>
  <c r="J11" s="1"/>
  <c r="I13"/>
  <c r="I12" s="1"/>
  <c r="I11" s="1"/>
  <c r="J381" i="5" l="1"/>
  <c r="J275" i="4"/>
  <c r="I275"/>
  <c r="I274" s="1"/>
  <c r="K275"/>
  <c r="K274" s="1"/>
  <c r="J86"/>
  <c r="J85" s="1"/>
  <c r="J84" s="1"/>
  <c r="I190"/>
  <c r="I189" s="1"/>
  <c r="K190"/>
  <c r="K189" s="1"/>
  <c r="I185"/>
  <c r="I184" s="1"/>
  <c r="I183" s="1"/>
  <c r="I86"/>
  <c r="I85" s="1"/>
  <c r="K86"/>
  <c r="K85" s="1"/>
  <c r="K83" s="1"/>
  <c r="J190"/>
  <c r="J189" s="1"/>
  <c r="J368"/>
  <c r="J367" s="1"/>
  <c r="J366" s="1"/>
  <c r="J359" s="1"/>
  <c r="I368"/>
  <c r="I367" s="1"/>
  <c r="I366" s="1"/>
  <c r="I359" s="1"/>
  <c r="K368"/>
  <c r="K367" s="1"/>
  <c r="K366" s="1"/>
  <c r="K359" s="1"/>
  <c r="J232"/>
  <c r="J231" s="1"/>
  <c r="I232"/>
  <c r="I231" s="1"/>
  <c r="K232"/>
  <c r="K231" s="1"/>
  <c r="J10"/>
  <c r="J9" s="1"/>
  <c r="K10"/>
  <c r="K9" s="1"/>
  <c r="K140" i="5"/>
  <c r="L140"/>
  <c r="J274" i="4"/>
  <c r="I10"/>
  <c r="I9" s="1"/>
  <c r="J170"/>
  <c r="J169" s="1"/>
  <c r="J168" s="1"/>
  <c r="J167" s="1"/>
  <c r="K102"/>
  <c r="K248" i="5"/>
  <c r="K240" s="1"/>
  <c r="L248"/>
  <c r="L240" s="1"/>
  <c r="J248"/>
  <c r="J240" s="1"/>
  <c r="J102" i="4"/>
  <c r="I102"/>
  <c r="L69" i="3"/>
  <c r="L68" s="1"/>
  <c r="K170" i="4"/>
  <c r="K169" s="1"/>
  <c r="K168" s="1"/>
  <c r="K167" s="1"/>
  <c r="J140" i="5"/>
  <c r="K185" i="4"/>
  <c r="K184" s="1"/>
  <c r="K183" s="1"/>
  <c r="J185"/>
  <c r="J184" s="1"/>
  <c r="J183" s="1"/>
  <c r="K223"/>
  <c r="K222" s="1"/>
  <c r="K221" s="1"/>
  <c r="I223"/>
  <c r="I222" s="1"/>
  <c r="I221" s="1"/>
  <c r="J223"/>
  <c r="J222" s="1"/>
  <c r="J221" s="1"/>
  <c r="I141"/>
  <c r="K141"/>
  <c r="J141"/>
  <c r="J127"/>
  <c r="K127"/>
  <c r="I127"/>
  <c r="I397"/>
  <c r="I396" s="1"/>
  <c r="J397"/>
  <c r="J396" s="1"/>
  <c r="K397"/>
  <c r="K396" s="1"/>
  <c r="L381" i="5"/>
  <c r="K381"/>
  <c r="K134" i="4"/>
  <c r="I134"/>
  <c r="J134"/>
  <c r="I150"/>
  <c r="I149" s="1"/>
  <c r="I148" s="1"/>
  <c r="K150"/>
  <c r="K149" s="1"/>
  <c r="K148" s="1"/>
  <c r="J150"/>
  <c r="J149" s="1"/>
  <c r="J148" s="1"/>
  <c r="J250"/>
  <c r="I259"/>
  <c r="K260"/>
  <c r="K259" s="1"/>
  <c r="K322"/>
  <c r="K321" s="1"/>
  <c r="I280"/>
  <c r="J34"/>
  <c r="J30" s="1"/>
  <c r="I45"/>
  <c r="I41" s="1"/>
  <c r="I169"/>
  <c r="I168" s="1"/>
  <c r="I167" s="1"/>
  <c r="J260"/>
  <c r="J259" s="1"/>
  <c r="J322"/>
  <c r="J321" s="1"/>
  <c r="I322"/>
  <c r="I321" s="1"/>
  <c r="I34"/>
  <c r="I30" s="1"/>
  <c r="I24"/>
  <c r="I23" s="1"/>
  <c r="I22" s="1"/>
  <c r="I21" s="1"/>
  <c r="J391"/>
  <c r="J390" s="1"/>
  <c r="I255"/>
  <c r="K391"/>
  <c r="K390" s="1"/>
  <c r="J55"/>
  <c r="J51" s="1"/>
  <c r="K309"/>
  <c r="K308" s="1"/>
  <c r="K307" s="1"/>
  <c r="K306" s="1"/>
  <c r="K305" s="1"/>
  <c r="J393"/>
  <c r="J392" s="1"/>
  <c r="I376"/>
  <c r="I375" s="1"/>
  <c r="I374" s="1"/>
  <c r="I373" s="1"/>
  <c r="I372" s="1"/>
  <c r="J256"/>
  <c r="J309"/>
  <c r="J308" s="1"/>
  <c r="J307" s="1"/>
  <c r="J306" s="1"/>
  <c r="J305" s="1"/>
  <c r="I309"/>
  <c r="I308" s="1"/>
  <c r="I307" s="1"/>
  <c r="I306" s="1"/>
  <c r="K389"/>
  <c r="K388" s="1"/>
  <c r="J45"/>
  <c r="J41" s="1"/>
  <c r="K255"/>
  <c r="K280"/>
  <c r="J376"/>
  <c r="J375" s="1"/>
  <c r="J374" s="1"/>
  <c r="J373" s="1"/>
  <c r="J372" s="1"/>
  <c r="I55"/>
  <c r="I51" s="1"/>
  <c r="J280"/>
  <c r="K55"/>
  <c r="K51" s="1"/>
  <c r="K376"/>
  <c r="K375" s="1"/>
  <c r="K374" s="1"/>
  <c r="K373" s="1"/>
  <c r="K372" s="1"/>
  <c r="K45"/>
  <c r="K41" s="1"/>
  <c r="K34"/>
  <c r="K30" s="1"/>
  <c r="I391"/>
  <c r="I390" s="1"/>
  <c r="I389"/>
  <c r="I388" s="1"/>
  <c r="J230" l="1"/>
  <c r="K230"/>
  <c r="I230"/>
  <c r="K273"/>
  <c r="K272" s="1"/>
  <c r="I273"/>
  <c r="I272" s="1"/>
  <c r="J273"/>
  <c r="J272" s="1"/>
  <c r="I182"/>
  <c r="I166" s="1"/>
  <c r="K182"/>
  <c r="K166" s="1"/>
  <c r="J182"/>
  <c r="J166" s="1"/>
  <c r="J120"/>
  <c r="J119" s="1"/>
  <c r="J101" s="1"/>
  <c r="K120"/>
  <c r="K119" s="1"/>
  <c r="K101" s="1"/>
  <c r="I120"/>
  <c r="I119" s="1"/>
  <c r="I101" s="1"/>
  <c r="I305"/>
  <c r="K50"/>
  <c r="J50"/>
  <c r="I50"/>
  <c r="K250"/>
  <c r="K249" s="1"/>
  <c r="K289"/>
  <c r="K288" s="1"/>
  <c r="K287" s="1"/>
  <c r="I29"/>
  <c r="J289"/>
  <c r="J288" s="1"/>
  <c r="J287" s="1"/>
  <c r="J249"/>
  <c r="J29"/>
  <c r="K29"/>
  <c r="K314"/>
  <c r="I289"/>
  <c r="I288" s="1"/>
  <c r="J314"/>
  <c r="I314"/>
  <c r="I250"/>
  <c r="I249" s="1"/>
  <c r="K84"/>
  <c r="I83"/>
  <c r="J83"/>
  <c r="I84"/>
  <c r="J15" l="1"/>
  <c r="J8" s="1"/>
  <c r="K15"/>
  <c r="K8" s="1"/>
  <c r="I15"/>
  <c r="I8" s="1"/>
  <c r="J220"/>
  <c r="K220"/>
  <c r="I220"/>
  <c r="I287"/>
  <c r="L429" i="3"/>
  <c r="L427"/>
  <c r="L415"/>
  <c r="L414" s="1"/>
  <c r="L404" s="1"/>
  <c r="L399"/>
  <c r="L397"/>
  <c r="L390"/>
  <c r="L389" s="1"/>
  <c r="L385"/>
  <c r="L384" s="1"/>
  <c r="L383" s="1"/>
  <c r="L382" s="1"/>
  <c r="L380"/>
  <c r="L379" s="1"/>
  <c r="L378" s="1"/>
  <c r="L377" s="1"/>
  <c r="L365"/>
  <c r="L363"/>
  <c r="L357"/>
  <c r="L356" s="1"/>
  <c r="L355" s="1"/>
  <c r="L354" s="1"/>
  <c r="L353" s="1"/>
  <c r="L352" s="1"/>
  <c r="L372"/>
  <c r="L371" s="1"/>
  <c r="L369"/>
  <c r="L368" s="1"/>
  <c r="L350"/>
  <c r="L349" s="1"/>
  <c r="L344"/>
  <c r="L342" s="1"/>
  <c r="L340"/>
  <c r="L339" s="1"/>
  <c r="L338" s="1"/>
  <c r="L330"/>
  <c r="L329" s="1"/>
  <c r="L327"/>
  <c r="L326" s="1"/>
  <c r="L324"/>
  <c r="L323" s="1"/>
  <c r="L315"/>
  <c r="L314" s="1"/>
  <c r="L312"/>
  <c r="L311" s="1"/>
  <c r="L305"/>
  <c r="L303"/>
  <c r="L294"/>
  <c r="L292"/>
  <c r="L289"/>
  <c r="L287"/>
  <c r="L285"/>
  <c r="L280"/>
  <c r="L278"/>
  <c r="L269"/>
  <c r="L267"/>
  <c r="L264"/>
  <c r="L263" s="1"/>
  <c r="L259"/>
  <c r="L256" s="1"/>
  <c r="L255" s="1"/>
  <c r="L254" s="1"/>
  <c r="L253" s="1"/>
  <c r="L251"/>
  <c r="L250" s="1"/>
  <c r="L249" s="1"/>
  <c r="L248" s="1"/>
  <c r="L243"/>
  <c r="L242" s="1"/>
  <c r="L241" s="1"/>
  <c r="L240" s="1"/>
  <c r="L239" s="1"/>
  <c r="L238" s="1"/>
  <c r="L236"/>
  <c r="L235"/>
  <c r="L234" s="1"/>
  <c r="L233" s="1"/>
  <c r="L232" s="1"/>
  <c r="L231" s="1"/>
  <c r="L230" s="1"/>
  <c r="L228"/>
  <c r="L225" s="1"/>
  <c r="L224" s="1"/>
  <c r="L220"/>
  <c r="L219" s="1"/>
  <c r="L218" s="1"/>
  <c r="L216" s="1"/>
  <c r="L215" s="1"/>
  <c r="L213"/>
  <c r="L210" s="1"/>
  <c r="L208"/>
  <c r="L207" s="1"/>
  <c r="L199"/>
  <c r="L192"/>
  <c r="L191" s="1"/>
  <c r="L190" s="1"/>
  <c r="L189" s="1"/>
  <c r="L188" s="1"/>
  <c r="L185"/>
  <c r="L184" s="1"/>
  <c r="L183" s="1"/>
  <c r="L182" s="1"/>
  <c r="L160"/>
  <c r="L159" s="1"/>
  <c r="L158" s="1"/>
  <c r="L157" s="1"/>
  <c r="L156" s="1"/>
  <c r="L146"/>
  <c r="L145" s="1"/>
  <c r="L144" s="1"/>
  <c r="L143" s="1"/>
  <c r="L142" s="1"/>
  <c r="L141" s="1"/>
  <c r="L130"/>
  <c r="L129" s="1"/>
  <c r="L128" s="1"/>
  <c r="L125"/>
  <c r="L124" s="1"/>
  <c r="L123" s="1"/>
  <c r="L118"/>
  <c r="L117" s="1"/>
  <c r="L116" s="1"/>
  <c r="L115" s="1"/>
  <c r="L113"/>
  <c r="L112" s="1"/>
  <c r="L173"/>
  <c r="L171" s="1"/>
  <c r="L169" s="1"/>
  <c r="L162" s="1"/>
  <c r="L172"/>
  <c r="L170" s="1"/>
  <c r="L110"/>
  <c r="L109"/>
  <c r="L99"/>
  <c r="L98" s="1"/>
  <c r="L97" s="1"/>
  <c r="L66"/>
  <c r="L65"/>
  <c r="L64" s="1"/>
  <c r="L63" s="1"/>
  <c r="L62" s="1"/>
  <c r="L49"/>
  <c r="L48" s="1"/>
  <c r="L46"/>
  <c r="L45" s="1"/>
  <c r="L43"/>
  <c r="L42" s="1"/>
  <c r="L40"/>
  <c r="L39" s="1"/>
  <c r="L37"/>
  <c r="L35"/>
  <c r="L32"/>
  <c r="L31" s="1"/>
  <c r="L27"/>
  <c r="L25"/>
  <c r="L20"/>
  <c r="L19" s="1"/>
  <c r="L181" l="1"/>
  <c r="L198"/>
  <c r="L197" s="1"/>
  <c r="L196" s="1"/>
  <c r="L195" s="1"/>
  <c r="L194" s="1"/>
  <c r="L592" i="5"/>
  <c r="L591" s="1"/>
  <c r="L590" s="1"/>
  <c r="L589" s="1"/>
  <c r="L588" s="1"/>
  <c r="L587" s="1"/>
  <c r="L431" s="1"/>
  <c r="L430" s="1"/>
  <c r="K7" i="4"/>
  <c r="I7"/>
  <c r="J7"/>
  <c r="L362" i="3"/>
  <c r="L361" s="1"/>
  <c r="L302"/>
  <c r="L301" s="1"/>
  <c r="L300" s="1"/>
  <c r="L299" s="1"/>
  <c r="L155"/>
  <c r="L206"/>
  <c r="L205" s="1"/>
  <c r="L204" s="1"/>
  <c r="L319"/>
  <c r="L318" s="1"/>
  <c r="L108"/>
  <c r="L107" s="1"/>
  <c r="L106" s="1"/>
  <c r="L105" s="1"/>
  <c r="L121"/>
  <c r="L122"/>
  <c r="L310"/>
  <c r="L309" s="1"/>
  <c r="L308" s="1"/>
  <c r="L127"/>
  <c r="L291"/>
  <c r="L337"/>
  <c r="K63" i="5"/>
  <c r="K62" s="1"/>
  <c r="K61" s="1"/>
  <c r="K60" s="1"/>
  <c r="K59" s="1"/>
  <c r="K22" s="1"/>
  <c r="L388" i="3"/>
  <c r="L387" s="1"/>
  <c r="L63" i="5"/>
  <c r="L62" s="1"/>
  <c r="L61" s="1"/>
  <c r="L60" s="1"/>
  <c r="L59" s="1"/>
  <c r="L22" s="1"/>
  <c r="J63"/>
  <c r="J62" s="1"/>
  <c r="J61" s="1"/>
  <c r="J60" s="1"/>
  <c r="J59" s="1"/>
  <c r="J22" s="1"/>
  <c r="L348" i="3"/>
  <c r="L347" s="1"/>
  <c r="L403"/>
  <c r="K430" i="5"/>
  <c r="J430"/>
  <c r="L13" i="3"/>
  <c r="L12" s="1"/>
  <c r="L277"/>
  <c r="L266"/>
  <c r="L262" s="1"/>
  <c r="L396"/>
  <c r="L395" s="1"/>
  <c r="L394" s="1"/>
  <c r="L393" s="1"/>
  <c r="L392" s="1"/>
  <c r="L367"/>
  <c r="L34"/>
  <c r="L30" s="1"/>
  <c r="L96"/>
  <c r="L95" s="1"/>
  <c r="L94" s="1"/>
  <c r="L426"/>
  <c r="L425" s="1"/>
  <c r="L424" s="1"/>
  <c r="L423" s="1"/>
  <c r="L422" s="1"/>
  <c r="L223"/>
  <c r="L222" s="1"/>
  <c r="L22"/>
  <c r="L18" s="1"/>
  <c r="L227"/>
  <c r="L226" s="1"/>
  <c r="L284"/>
  <c r="L217"/>
  <c r="L343"/>
  <c r="J8" i="5" l="1"/>
  <c r="L11" i="3"/>
  <c r="L10" s="1"/>
  <c r="L8" i="5"/>
  <c r="K8"/>
  <c r="L261" i="3"/>
  <c r="L247" s="1"/>
  <c r="L376"/>
  <c r="L375" s="1"/>
  <c r="L374" s="1"/>
  <c r="L317"/>
  <c r="L120"/>
  <c r="L104" s="1"/>
  <c r="L360"/>
  <c r="L359" s="1"/>
  <c r="L298"/>
  <c r="L273"/>
  <c r="L272" s="1"/>
  <c r="L271" s="1"/>
  <c r="L402"/>
  <c r="L401" s="1"/>
  <c r="L201" i="5"/>
  <c r="L200" s="1"/>
  <c r="L199" s="1"/>
  <c r="L198" s="1"/>
  <c r="L197" s="1"/>
  <c r="K201"/>
  <c r="K200" s="1"/>
  <c r="K199" s="1"/>
  <c r="K198" s="1"/>
  <c r="K197" s="1"/>
  <c r="J201"/>
  <c r="J200" s="1"/>
  <c r="J199" s="1"/>
  <c r="J198" s="1"/>
  <c r="J197" s="1"/>
  <c r="J185" s="1"/>
  <c r="J184" s="1"/>
  <c r="L29" i="3"/>
  <c r="L17"/>
  <c r="L346"/>
  <c r="L336" s="1"/>
  <c r="L203"/>
  <c r="L202" s="1"/>
  <c r="L201" s="1"/>
  <c r="L16" l="1"/>
  <c r="L9" s="1"/>
  <c r="L8" s="1"/>
  <c r="L246"/>
  <c r="L307"/>
  <c r="L185" i="5"/>
  <c r="L184" s="1"/>
  <c r="J175"/>
  <c r="J7" s="1"/>
  <c r="K185"/>
  <c r="K184" s="1"/>
  <c r="L245" i="3" l="1"/>
  <c r="L175" i="5"/>
  <c r="L7" s="1"/>
  <c r="K175"/>
  <c r="K7" s="1"/>
  <c r="L7" i="3" l="1"/>
</calcChain>
</file>

<file path=xl/sharedStrings.xml><?xml version="1.0" encoding="utf-8"?>
<sst xmlns="http://schemas.openxmlformats.org/spreadsheetml/2006/main" count="9748" uniqueCount="547">
  <si>
    <t/>
  </si>
  <si>
    <t>(тыс. рублей)</t>
  </si>
  <si>
    <t>Наименование</t>
  </si>
  <si>
    <t>Рз</t>
  </si>
  <si>
    <t>Прз</t>
  </si>
  <si>
    <t>Цср</t>
  </si>
  <si>
    <t>Вр</t>
  </si>
  <si>
    <t>Сумма</t>
  </si>
  <si>
    <t>1</t>
  </si>
  <si>
    <t>2</t>
  </si>
  <si>
    <t>3</t>
  </si>
  <si>
    <t>4</t>
  </si>
  <si>
    <t>5</t>
  </si>
  <si>
    <t>6</t>
  </si>
  <si>
    <t>7</t>
  </si>
  <si>
    <t>8</t>
  </si>
  <si>
    <t>9</t>
  </si>
  <si>
    <t>10</t>
  </si>
  <si>
    <t>11</t>
  </si>
  <si>
    <t>ВСЕГО</t>
  </si>
  <si>
    <t>12</t>
  </si>
  <si>
    <t>Адм</t>
  </si>
  <si>
    <t>ВР</t>
  </si>
  <si>
    <t>Код</t>
  </si>
  <si>
    <t>2024 год</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</si>
  <si>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</si>
  <si>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</si>
  <si>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</si>
  <si>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</si>
  <si>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 xml:space="preserve">2 02 10000 00 0000 150  </t>
  </si>
  <si>
    <t xml:space="preserve">Дотации бюджетам бюджетной системы Российской Федерации </t>
  </si>
  <si>
    <t>2 02 15001 00 0000 150</t>
  </si>
  <si>
    <t>Дотации на выравнивание бюджетной обеспеченности</t>
  </si>
  <si>
    <t>2 02 15001 05 0000 150</t>
  </si>
  <si>
    <t>Дотации бюджетам муниципальных районов на выравнивание бюджетной обеспеченности из бюджета субъекта Российской Федерации</t>
  </si>
  <si>
    <t xml:space="preserve">2 02 20000 00 0000 150 </t>
  </si>
  <si>
    <t>Субсидии бюджетам бюджетной системы Российской Федерации (межбюджетные субсидии)</t>
  </si>
  <si>
    <t>2 02 25021 00 0000 150</t>
  </si>
  <si>
    <t>Субсидии бюджетам на реализацию мероприятий по стимулированию программ развития жилищного строительства субъектов Российской Федерации</t>
  </si>
  <si>
    <t>2 02 25021 05 0000 150</t>
  </si>
  <si>
    <t>Субсидии бюджетам муниципальных районов на реализацию мероприятий по стимулированию программ развития жилищного строительства субъектов Российской Федерации</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</si>
  <si>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</si>
  <si>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</si>
  <si>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</si>
  <si>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</si>
  <si>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2 02 30000 00 0000 150</t>
  </si>
  <si>
    <t xml:space="preserve">Субвенции бюджетам бюджетной системы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</si>
  <si>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</si>
  <si>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</si>
  <si>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</si>
  <si>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</si>
  <si>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</si>
  <si>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</si>
  <si>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</si>
  <si>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</si>
  <si>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</si>
  <si>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</si>
  <si>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</si>
  <si>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</si>
  <si>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</si>
  <si>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t>
  </si>
  <si>
    <t>2 02 30027 00 0000 150</t>
  </si>
  <si>
    <t>2 02 30027 05 0000 150</t>
  </si>
  <si>
    <t>2 02 35082 00 0000 150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</si>
  <si>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</si>
  <si>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2 02 35082 05 0000 150</t>
  </si>
  <si>
    <t>Субвенции бюджетам на государственную регистрацию актов гражданского состояния</t>
  </si>
  <si>
    <t>2 02 35930 05 0000 150</t>
  </si>
  <si>
    <t>Субвенции бюджетам муниципальных районов на государственную регистрацию актов гражданского состояния</t>
  </si>
  <si>
    <t>2 02 39998 00 0000 150</t>
  </si>
  <si>
    <t>Единая субвенция местным бюджетам</t>
  </si>
  <si>
    <t>2 02 39998 05 0000 150</t>
  </si>
  <si>
    <t>Единая субвенция бюджетам муниципальных районов</t>
  </si>
  <si>
    <t>Иные межбюджетные трансферты</t>
  </si>
  <si>
    <t>900</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</si>
  <si>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</si>
  <si>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</si>
  <si>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</si>
  <si>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</si>
  <si>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 xml:space="preserve">Высшее должностное лицо </t>
  </si>
  <si>
    <t>Расходы на выплаты по оплате труда высшего должностного лица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</si>
  <si>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</si>
  <si>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</si>
  <si>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04</t>
  </si>
  <si>
    <t>Муниципальная программа "Укрепление общественного порядка и обеспечение общественной безопасности в Ромодановском муниципальном районе "</t>
  </si>
  <si>
    <t>Основное мероприятие "Мероприятия по укреплению общественного порядка и обеспечению общественной безопасности в сфере охраны прав и интересов несовершеннолетних. Профилактика и предупреждение безнадзорности и беспризорности несовершеннолетних"</t>
  </si>
  <si>
    <t>Мероприятия по укреплению общественного порядка и обеспечению общественной безопасности</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</si>
  <si>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</si>
  <si>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</si>
  <si>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Основное мероприятие "Мероприятия по укреплению общественного порядка и обеспечению общественной безопасности в сфере оборота наркотических и психотропных средств"</t>
  </si>
  <si>
    <t>Основное мероприятие "Мероприятия по укреплению общественного порядка и обеспечению общественной безопасности в сфере безопасности дорожного движения"</t>
  </si>
  <si>
    <t>Обеспечение деятельности Администрации района</t>
  </si>
  <si>
    <t xml:space="preserve">Расходы на выплаты по оплате труда работников органов местного самоуправления </t>
  </si>
  <si>
    <t>Расходы на обеспечение функций органов местного самоуправления</t>
  </si>
  <si>
    <t>Иные бюджетные ассигнования</t>
  </si>
  <si>
    <t>Уплата налогов, сборов и иных платежей</t>
  </si>
  <si>
    <t>Осуществление государственных полномочий Республики Мордовия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</si>
  <si>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Осуществление государственных полномочий Республики Мордовия по ведению учета в качестве нуждающихся в жилых помещениях граждан,  которые в соответствии с законодательством Республики Мордовия имеют право на государственную поддержку в строительстве или приобретении жилья</t>
  </si>
  <si>
    <t>Осуществление государственных полномочий Республики Мордовия по квотированию рабочих мест для трудоустройства граждан, особо нуждающихся в социальной защите</t>
  </si>
  <si>
    <t>05</t>
  </si>
  <si>
    <t>07</t>
  </si>
  <si>
    <t xml:space="preserve">Резервные фонды </t>
  </si>
  <si>
    <t>Резервные средства</t>
  </si>
  <si>
    <t xml:space="preserve">11 </t>
  </si>
  <si>
    <t>Другие общегосударственные вопросы</t>
  </si>
  <si>
    <t>13</t>
  </si>
  <si>
    <t>Национальная безопасность и правоохранительная деятельность</t>
  </si>
  <si>
    <t>03</t>
  </si>
  <si>
    <t>Органы юстиции</t>
  </si>
  <si>
    <t>Национальная экономика</t>
  </si>
  <si>
    <t>Сельское хозяйство и рыболовство</t>
  </si>
  <si>
    <t>Подпрограмма "Поддержка и развитие кадрового потенциала в АПК"</t>
  </si>
  <si>
    <t>Основное мероприятие "Стимулирование обучения и закрепления молодых специалистов в сельскохозяйственном производстве"</t>
  </si>
  <si>
    <t>Социальное обеспечение и иные выплаты населению</t>
  </si>
  <si>
    <t>Иные выплаты населению</t>
  </si>
  <si>
    <t>08</t>
  </si>
  <si>
    <t>Дорожное хозяйство (дорожные фонды)</t>
  </si>
  <si>
    <t>09</t>
  </si>
  <si>
    <t>Региональный проект "Жилье"</t>
  </si>
  <si>
    <t>Строительство (реконструкция) автомобильных дорог в рамках реализации проектов по развитию территорий, расположенных в границах населенных пунктов, предусматривающих строительство жилья</t>
  </si>
  <si>
    <t>Капитальные вложения в объекты государственной (муниципальной) собственности</t>
  </si>
  <si>
    <t>Бюджетные инвестиции</t>
  </si>
  <si>
    <t xml:space="preserve">Муниципальная программа «Повышение безопасности дорожного движения на территории Ромодановского муниципального района» </t>
  </si>
  <si>
    <t>Основное мероприятие "Улучшение состояния дорог и тротуаров на территории Ромодановского муниципального района"</t>
  </si>
  <si>
    <t>Капитальный ремонт автомобильных дорог общего пользования местного значения и искусственных сооружений на них</t>
  </si>
  <si>
    <t>Жилищно-коммунальное хозяйство</t>
  </si>
  <si>
    <t>Жилищное хозяйство</t>
  </si>
  <si>
    <t>Муниципальная программа Ромодановского муниципального района «Комплексное развитие сельских территорий»</t>
  </si>
  <si>
    <t>Основное мероприятие "Ремонт многоквартирных домов по Программе "Капитальный ремонт многоквартирных домов"</t>
  </si>
  <si>
    <t>Взнос на капитальный ремонт общего имущества в многоквартирном доме</t>
  </si>
  <si>
    <t>Социальная политика</t>
  </si>
  <si>
    <t xml:space="preserve"> Пенсионное обеспечение</t>
  </si>
  <si>
    <t>Доплаты к пенсиям муниципальных служащих Республики Мордовия</t>
  </si>
  <si>
    <t>Публичные нормативные социальные выплаты гражданам</t>
  </si>
  <si>
    <t>Социальное обеспечение населения</t>
  </si>
  <si>
    <t>Муниципальная программа   "Жилище" на 2020-2025 годы  Ромодановского муниципального района</t>
  </si>
  <si>
    <t>Социальные выплаты гражданам, кроме публичных нормативных социальных выплат</t>
  </si>
  <si>
    <t>Охрана семьи и детства</t>
  </si>
  <si>
    <t>Основное мероприятие  "Создание условий, обеспечивающих успешную социализацию детей, оставшихся без попечения родителей, находящихся в трудной жизненной ситуации"</t>
  </si>
  <si>
    <t>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</si>
  <si>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</si>
  <si>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 xml:space="preserve">Бюджетные инвестиции </t>
  </si>
  <si>
    <t>Средства массовой информации</t>
  </si>
  <si>
    <t>Периодическая печать и издательства</t>
  </si>
  <si>
    <t>Субсидии на поддержку социально ориентированных некоммерческих организаций</t>
  </si>
  <si>
    <t>Предоставление субсидий бюджетным, автономным учреждениям и иным некоммерческим организациям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</si>
  <si>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</si>
  <si>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901</t>
  </si>
  <si>
    <t xml:space="preserve">Обеспечение деятельности финансовых, налоговых и таможенных органов и органов финансового (финансово-бюджетного) надзора </t>
  </si>
  <si>
    <t>06</t>
  </si>
  <si>
    <t xml:space="preserve">Муниципальная программа повышения эффективности управления муниципальными финансами в Ромодановском муниципальном районе  Республики Мордовия </t>
  </si>
  <si>
    <t>Подпрограмма «Эффективное использование бюджетного потенциала»</t>
  </si>
  <si>
    <t>Основное мероприятие «Совершенствование бюджетного процесса, формирование бюджета Ромодановского муниципального района на очередной финансовый год и на плановый период»</t>
  </si>
  <si>
    <t xml:space="preserve">Расходы на выплаты по оплате труда работников  органов местного самоуправления  </t>
  </si>
  <si>
    <t>00</t>
  </si>
  <si>
    <t>Межбюджетные трансферты</t>
  </si>
  <si>
    <t xml:space="preserve">Муниципальная программа «Повышение безопасности дорожного движения на территории Ромодановского муниципального района»  </t>
  </si>
  <si>
    <t>Муниципальная программа "Развитие культуры и туризма  Ромодановского муниципального района"</t>
  </si>
  <si>
    <t>Подпрограмма «Патриотическое воспитание граждан, проживающих на территории Ромодановского муниципального района Республики Мордовия»</t>
  </si>
  <si>
    <t>Обслуживание государственного (муниципального) долга</t>
  </si>
  <si>
    <t>Муниципальная программа повышения эффективности управления муниципальными финансами в Ромодановском муниципальном районе  Республики Мордовия</t>
  </si>
  <si>
    <t>Подпрограмма «Управление муниципальным долгом Ромодановского  муниципального района»</t>
  </si>
  <si>
    <t xml:space="preserve">Основное мероприятие «Обеспечение своевременности исполнения долговых обязательств Ромодановского муниципального района" </t>
  </si>
  <si>
    <t>Процентные платежи по муниципальному долгу</t>
  </si>
  <si>
    <t>Обслуживание муниципального долга</t>
  </si>
  <si>
    <t xml:space="preserve">Межбюджетные трансферты общего характера бюджетам бюджетной системы Российской Федерации </t>
  </si>
  <si>
    <t>14</t>
  </si>
  <si>
    <t>Подпрограмма «Повышение эффективности межбюджетных отношений»</t>
  </si>
  <si>
    <t>Основное мероприятие "Выравнивание бюджетной обеспеченности сельских поселений Ромодановского муниципального района"</t>
  </si>
  <si>
    <t>Дотации на выравнивание бюджетной обеспеченности поселений</t>
  </si>
  <si>
    <t>Дотации</t>
  </si>
  <si>
    <t>Условно утвержденные расходы</t>
  </si>
  <si>
    <t>Основное мероприятие "Развитие общего образования"</t>
  </si>
  <si>
    <t>907</t>
  </si>
  <si>
    <t>Основное мероприятие "Создание условий, обеспечивающих успешную социализацию детей, оставшихся без попечения родителей, находящихся в трудной жизненной ситуации"</t>
  </si>
  <si>
    <t>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 проживающих на территории Республики Мордовия</t>
  </si>
  <si>
    <t>Непрограммные расходы в рамках обеспечения деятельности Администрации района</t>
  </si>
  <si>
    <t>Учреждения по обеспечению хозяйственного обслуживания</t>
  </si>
  <si>
    <t>Расходы на выплаты персоналу казенных учреждений</t>
  </si>
  <si>
    <t>Архивные учреждения</t>
  </si>
  <si>
    <t>Централизованные бухгалтерии</t>
  </si>
  <si>
    <t>Защита населения и территории от чрезвычайных ситуаций природного и техногенного характера, пожарная безопасность</t>
  </si>
  <si>
    <t xml:space="preserve">Основное мероприятие "Общие мероприятия по укреплению общественного порядка, обеспечению общественной безопасности и предупреждению терроризма" </t>
  </si>
  <si>
    <t xml:space="preserve"> Учреждения по защите населения и территории от чрезвычайных ситуаций  природного и техногенного характера, гражданской обороне </t>
  </si>
  <si>
    <t>Образование</t>
  </si>
  <si>
    <t>Дошкольное образование</t>
  </si>
  <si>
    <t>Основное мероприятие "Развитие дошкольного образования"</t>
  </si>
  <si>
    <t>Субсидии бюджетным учреждениям</t>
  </si>
  <si>
    <t>Дошкольные образовательные организации</t>
  </si>
  <si>
    <t>Общее образование</t>
  </si>
  <si>
    <t>Основное мероприятие «Развитие общего образования»</t>
  </si>
  <si>
    <t>Школы-детские сады, школы начальные, неполные средние и средние</t>
  </si>
  <si>
    <t xml:space="preserve">907  </t>
  </si>
  <si>
    <t>Дополнительное образование детей</t>
  </si>
  <si>
    <t>Основное мероприятие "Развитие дополнительного образования детей"</t>
  </si>
  <si>
    <t>Учреждения по внешкольной работе с детьми</t>
  </si>
  <si>
    <t>Основное мероприятие "Развитие дополнительного образования детей ДЮШС"</t>
  </si>
  <si>
    <t>Подпрограмма "Культура. Развитие. Творчество"</t>
  </si>
  <si>
    <t xml:space="preserve">Основное мероприятие "Развитие системы дополнительного образования в сфере искусства, совершенствование системы работы с детьми"
  </t>
  </si>
  <si>
    <t xml:space="preserve">Учреждения по внешкольной работе с детьми  </t>
  </si>
  <si>
    <t xml:space="preserve">Молодежная политика  </t>
  </si>
  <si>
    <t>Основное мероприятие "Организация отдыха, оздоровления и занятости детей и подростков"</t>
  </si>
  <si>
    <t>Мероприятия по организации отдыха и оздоровления детей</t>
  </si>
  <si>
    <t xml:space="preserve">Подпрограмма «Патриотическое воспитание граждан, проживающих на территории Ромодановского  муниципального  района Республики Мордовия» </t>
  </si>
  <si>
    <t>Основное мероприятие "Воспитание гражданственности и патриотизма, духовно-нравственное воспитание молодежи"</t>
  </si>
  <si>
    <t>Мероприятия в области молодежной политики</t>
  </si>
  <si>
    <t>Другие вопросы в области образования</t>
  </si>
  <si>
    <t>Основное мероприятие "Обеспечение деятельности МКУ "Центр информационно-методического обеспечения муниципальных бюджетных образовательных учреждений Ромодановского муниципального района  РМ" и реализации прочих мероприятий в области образования</t>
  </si>
  <si>
    <t>Учебно-методические кабинеты, группы хозяйственного обслуживания, учебные фильмотеки, межшкольные учебно-производственные комбинаты, логопедические пункты</t>
  </si>
  <si>
    <t>Культура, кинематография</t>
  </si>
  <si>
    <t>Культура</t>
  </si>
  <si>
    <t>Подпрограмма "Развитие музейного дела и сохранение культурного наследия"</t>
  </si>
  <si>
    <t>Основное мероприятие: «Организация культурно-просветительской работы; проведение лекториев, круглых столов, устных журналов, экскурсий, выставок; пополнение экспозиций»</t>
  </si>
  <si>
    <t>Музеи и постоянные выставки</t>
  </si>
  <si>
    <t>Подпрограмма "Сохранение, возрождение и развитие традиционной народной культуры, поддержка народного творчества и культурно-досуговой деятельности"</t>
  </si>
  <si>
    <t>Основное мероприятие "Организация досуга населения, проведение культурно-досуговых мероприятий"</t>
  </si>
  <si>
    <t>Дворцы и дома культуры, другие учреждения культуры и средств массовой информации</t>
  </si>
  <si>
    <t>Подпрограмма "Развитие библиотечного дела"</t>
  </si>
  <si>
    <t>Библиотеки</t>
  </si>
  <si>
    <t>Другие вопросы в области культуры, кинематографии</t>
  </si>
  <si>
    <t>Основное мероприятие "Организация досуга населения"</t>
  </si>
  <si>
    <t>Материальная помощь гражданам, оказавшимся в трудной жизненной ситуации</t>
  </si>
  <si>
    <t>Физическая культура и спорт</t>
  </si>
  <si>
    <t xml:space="preserve">Физическая культура </t>
  </si>
  <si>
    <t xml:space="preserve">Основное мероприятие "Физическое воспитание и обеспечение организации и проведения физкультурных мероприятий и массовых спортных мероприятий" </t>
  </si>
  <si>
    <t>Мероприятия в области спорта и физической культуры</t>
  </si>
  <si>
    <t>100</t>
  </si>
  <si>
    <t>120</t>
  </si>
  <si>
    <t>200</t>
  </si>
  <si>
    <t>240</t>
  </si>
  <si>
    <t>800</t>
  </si>
  <si>
    <t>850</t>
  </si>
  <si>
    <t>870</t>
  </si>
  <si>
    <t>300</t>
  </si>
  <si>
    <t>360</t>
  </si>
  <si>
    <t>400</t>
  </si>
  <si>
    <t>410</t>
  </si>
  <si>
    <t>310</t>
  </si>
  <si>
    <t>320</t>
  </si>
  <si>
    <t>600</t>
  </si>
  <si>
    <t>630</t>
  </si>
  <si>
    <t>500</t>
  </si>
  <si>
    <t>540</t>
  </si>
  <si>
    <t>700</t>
  </si>
  <si>
    <t>730</t>
  </si>
  <si>
    <t>510</t>
  </si>
  <si>
    <t>110</t>
  </si>
  <si>
    <t>610</t>
  </si>
  <si>
    <t>41150</t>
  </si>
  <si>
    <t>42300</t>
  </si>
  <si>
    <t>41110</t>
  </si>
  <si>
    <t>41120</t>
  </si>
  <si>
    <t>77020</t>
  </si>
  <si>
    <t>77030</t>
  </si>
  <si>
    <t>77150</t>
  </si>
  <si>
    <t>89</t>
  </si>
  <si>
    <t>77510</t>
  </si>
  <si>
    <t>77540</t>
  </si>
  <si>
    <t>77560</t>
  </si>
  <si>
    <t>0</t>
  </si>
  <si>
    <t>41180</t>
  </si>
  <si>
    <t>77160</t>
  </si>
  <si>
    <t>77190</t>
  </si>
  <si>
    <t>77200</t>
  </si>
  <si>
    <t>77220</t>
  </si>
  <si>
    <t>F1</t>
  </si>
  <si>
    <t>50212</t>
  </si>
  <si>
    <t>42010</t>
  </si>
  <si>
    <t>22</t>
  </si>
  <si>
    <t>27</t>
  </si>
  <si>
    <t>42360</t>
  </si>
  <si>
    <t>03010</t>
  </si>
  <si>
    <t>77180</t>
  </si>
  <si>
    <t>R0820</t>
  </si>
  <si>
    <t>91010</t>
  </si>
  <si>
    <t>17</t>
  </si>
  <si>
    <t>44102</t>
  </si>
  <si>
    <t>41240</t>
  </si>
  <si>
    <t>44010</t>
  </si>
  <si>
    <t>41990</t>
  </si>
  <si>
    <t>77550</t>
  </si>
  <si>
    <t>65</t>
  </si>
  <si>
    <t>61020</t>
  </si>
  <si>
    <t>61030</t>
  </si>
  <si>
    <t>61230</t>
  </si>
  <si>
    <t>61040</t>
  </si>
  <si>
    <t>61100</t>
  </si>
  <si>
    <t>77090</t>
  </si>
  <si>
    <t>61090</t>
  </si>
  <si>
    <t>77080</t>
  </si>
  <si>
    <t>L3040</t>
  </si>
  <si>
    <t>61080</t>
  </si>
  <si>
    <t>42030</t>
  </si>
  <si>
    <t>77210</t>
  </si>
  <si>
    <t>42110</t>
  </si>
  <si>
    <t>61120</t>
  </si>
  <si>
    <t>61150</t>
  </si>
  <si>
    <t>61140</t>
  </si>
  <si>
    <t>61160</t>
  </si>
  <si>
    <t>77070</t>
  </si>
  <si>
    <t>01160</t>
  </si>
  <si>
    <t>42040</t>
  </si>
  <si>
    <t xml:space="preserve">Расходы на обеспечение функций органов местного самоуправления </t>
  </si>
  <si>
    <t>59300</t>
  </si>
  <si>
    <t xml:space="preserve">Осуществление переданных  полномочий Российской Федерации на государственную регистрацию актов гражданского состояния </t>
  </si>
  <si>
    <t>77580</t>
  </si>
  <si>
    <t>Дотации на выравнивание бюджетной обеспеченности субъектов Российской Федерации и муниципальных образований</t>
  </si>
  <si>
    <t>99</t>
  </si>
  <si>
    <t>Жилищно- коммунальное хозяйство</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</si>
  <si>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</si>
  <si>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поселений субъектов Российской Федерации и муниципальных образований</t>
  </si>
  <si>
    <t>Резервный фонд Администрации Ромодановского муниципального района Республики Мордовия</t>
  </si>
  <si>
    <t>Обслуживание государственного (муниципального) внутреннего долга</t>
  </si>
  <si>
    <t>2 02 35930 00 0000 150</t>
  </si>
  <si>
    <t>Администрация Ромодановского муниципального района Республики Мордовия</t>
  </si>
  <si>
    <t>Обеспечение деятельности аппарата  Администрации Ромодановского  муниципального района Республики Мордовия</t>
  </si>
  <si>
    <t>Обеспечение деятельности аппарата  Администрации Ромодановского муниципального района Республики Мордовия</t>
  </si>
  <si>
    <t>41210</t>
  </si>
  <si>
    <t>Муниципальная программа "Укрепление общественного порядка и обеспечение общественной безопасности в Ромодановском муниципальном районе"</t>
  </si>
  <si>
    <t>Мероприятия, связанные с муниципальным управлением</t>
  </si>
  <si>
    <t>Основное мероприятие "Развитие дополнительного образования детей ДЮСШ"</t>
  </si>
  <si>
    <t>42200</t>
  </si>
  <si>
    <t>Оценка недвижимости, признание прав и регулирование отношений по муниципальной собственности</t>
  </si>
  <si>
    <t>42370</t>
  </si>
  <si>
    <t>Мероприятия по землеустройству и землепользованию</t>
  </si>
  <si>
    <t>42470</t>
  </si>
  <si>
    <t xml:space="preserve">Организация предоставления бесплатного питания обучающимся с ограниченными возможностями здоровья в муниципальных образовательных организациях, в том числе в случае обучения по медицинским показаниям на дому </t>
  </si>
  <si>
    <t>Другие вопросы в области национальной экономики</t>
  </si>
  <si>
    <t>Мероприятия по землеустройству и земплепользованию</t>
  </si>
  <si>
    <t>42050</t>
  </si>
  <si>
    <t>Мероприятия в области охраны окружающей среды</t>
  </si>
  <si>
    <t>Охрана окружающей среды</t>
  </si>
  <si>
    <t>Другие вопросы в области охраны окружающей среды</t>
  </si>
  <si>
    <t>02040</t>
  </si>
  <si>
    <t>Улучшение жилищных условий граждан, проживающих на сельских территориях</t>
  </si>
  <si>
    <t xml:space="preserve">Подпрограмма «Создание условий для обеспечения доступным и комфортным жильем сельского населения» </t>
  </si>
  <si>
    <t>Основное мероприятие «Улучшение жилищных условий граждан, проживающих на сельских территориях»</t>
  </si>
  <si>
    <t>Непрограммные расходы главных распорядителей средств бюджета Ромодановского муниципального района Республики Мордовия</t>
  </si>
  <si>
    <t>Непрограммные расходы в рамках обеспечения деятельности главных распорядителей  средств бюджета Ромодановского муниципального района Республики Мордовия</t>
  </si>
  <si>
    <t>МКУ "Финансовое управление администрации Ромодановского муниципального района Республики Мордовия "</t>
  </si>
  <si>
    <t>МКУ "Управление по социальной работе администрации Ромодановского муниципального района Республики Мордовия "</t>
  </si>
  <si>
    <t>Пушкинское сельское поселение</t>
  </si>
  <si>
    <t>Поселение</t>
  </si>
  <si>
    <t>Белозерьевское сельское поселение</t>
  </si>
  <si>
    <t>Салминское сельское поселение</t>
  </si>
  <si>
    <t>Ромодановское сельское поселение</t>
  </si>
  <si>
    <t>Трофимовщинское сельское поселение</t>
  </si>
  <si>
    <t>Набережное сельское поселение</t>
  </si>
  <si>
    <t>Кочуновское сельское поселение</t>
  </si>
  <si>
    <t>Пятинское сельское поселение</t>
  </si>
  <si>
    <t>Липкинское сельское поселение</t>
  </si>
  <si>
    <t>Константиновское сельское поселение</t>
  </si>
  <si>
    <t>Анненковское сельское поселение</t>
  </si>
  <si>
    <t>Алтарское сельское поселение</t>
  </si>
  <si>
    <t>Таблица 2</t>
  </si>
  <si>
    <t>Таблица 1</t>
  </si>
  <si>
    <t>Итого источников внутреннего финансирования дефицита бюджета Ромодановского муниципального района</t>
  </si>
  <si>
    <t>000 01 00 00 00 00 0000 000</t>
  </si>
  <si>
    <t>Уменьшение прочих остатков денежных средств бюджетов муниципальных районов</t>
  </si>
  <si>
    <t>000 01 05 02 01 05 0000 610</t>
  </si>
  <si>
    <t>Уменьшение прочих остатков денежных средств бюджетов</t>
  </si>
  <si>
    <t>000 01 05 02 01 00 0000 610</t>
  </si>
  <si>
    <t>Уменьшение прочих остатков средств бюджетов</t>
  </si>
  <si>
    <t>000 01 05 02 00 00 0000 600</t>
  </si>
  <si>
    <t>Увеличение прочих остатков денежных средств бюджетов муниципальных районов</t>
  </si>
  <si>
    <t>000 01 05 02 01 05 0000 510</t>
  </si>
  <si>
    <t>Увеличение прочих остатков денежных средств бюджетов</t>
  </si>
  <si>
    <t>000 01 05 02 01 00 0000 510</t>
  </si>
  <si>
    <t>Увеличение прочих остатков средств бюджетов</t>
  </si>
  <si>
    <t>000 01 05 02 00 00 0000 500</t>
  </si>
  <si>
    <t>Изменения остатков средств на счетах по учету средств бюджета</t>
  </si>
  <si>
    <t>000 01 05 00 00 00 0000 000</t>
  </si>
  <si>
    <t xml:space="preserve">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
</t>
  </si>
  <si>
    <t>000 01 06 05 02 05 0000 640</t>
  </si>
  <si>
    <t>Возврат бюджетных кредитов, предоставленных другим бюджетам бюджетной системы Российской Федерации в валюте Российской Федерации</t>
  </si>
  <si>
    <t>000 01 06 05 02 00 0000 600</t>
  </si>
  <si>
    <t>Бюджетные кредиты, предоставленные внутри страны в валюте Российской Федерации</t>
  </si>
  <si>
    <t>000 01 06 05 00 00 0000 000</t>
  </si>
  <si>
    <t>Иные источники внутреннего финансирования дефицитов бюджетов</t>
  </si>
  <si>
    <t>000 01 06 00 00 00 0000 000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</si>
  <si>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</si>
  <si>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000 01 03 01 00 05 0000 810</t>
  </si>
  <si>
    <t>Погашение бюджетных кредитов, полученных из других бюджетов бюджетной системы Российской Федерации в валюте Российской Федерации</t>
  </si>
  <si>
    <t>000 01 03 01 00 00 0000 800</t>
  </si>
  <si>
    <t>Бюджетные кредиты из других бюджетов бюджетной системы Российской Федерации в валюте Российской Федерации</t>
  </si>
  <si>
    <t>000 01 03 01 00 00 0000 000</t>
  </si>
  <si>
    <t>Бюджетные кредиты из других бюджетов бюджетной системы Российской Федерации</t>
  </si>
  <si>
    <t>000 01 03 00 00 00 0000 000</t>
  </si>
  <si>
    <t xml:space="preserve">Привлечение кредитов от кредитных организаций бюджетами муниципальных районов в валюте Российской Федерации
</t>
  </si>
  <si>
    <t>000 01 02 00 00 05 0000 710</t>
  </si>
  <si>
    <t xml:space="preserve">Привлечение кредитов от кредитных организаций в валюте Российской Федерации
</t>
  </si>
  <si>
    <t>000 01 02 00 00 00 0000 700</t>
  </si>
  <si>
    <t>Кредиты кредитных организаций в валюте Российской Федерации</t>
  </si>
  <si>
    <t>000 01 02 00 00 00 0000 000</t>
  </si>
  <si>
    <t>ИСТОЧНИКИ ВНУТРЕННЕГО ФИНАНСИРОВАНИЯ ДЕФИЦИТОВ БЮДЖЕТОВ</t>
  </si>
  <si>
    <t>Сумма (тыс. руб.)</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</si>
  <si>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</si>
  <si>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</si>
  <si>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</si>
  <si>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Приложение 1</t>
  </si>
  <si>
    <t>Наименование дохода</t>
  </si>
  <si>
    <t>Местные бюджеты,%</t>
  </si>
  <si>
    <t>Бюджет муниципального района</t>
  </si>
  <si>
    <t>Бюджеты поселений</t>
  </si>
  <si>
    <t>Доходы от федеральных налогов и сборов</t>
  </si>
  <si>
    <t>В части погашения задолженности и перерасчетов по отмененным налогам, сборам и иным обязательным платежам</t>
  </si>
  <si>
    <t>Налог с продаж</t>
  </si>
  <si>
    <t>Налог на рекламу</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</si>
  <si>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</si>
  <si>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Лицензионный сбор за право торговли спиртными напитками</t>
  </si>
  <si>
    <t>Прочие местные налоги и сборы</t>
  </si>
  <si>
    <t>Прочие доходы от оказания платных услуг (работ) получателями средств бюджетов муниципальных районов</t>
  </si>
  <si>
    <t>Прочие доходы от компенсации затрат бюджетов муниципальных районов</t>
  </si>
  <si>
    <t>В части административных платежей и сборов</t>
  </si>
  <si>
    <t>Платежи, взимаемые органами местного самоуправления (организациями) муниципальных районов за выполнение определенных функций</t>
  </si>
  <si>
    <t>В части штрафов, санкций, возмещение ущерба</t>
  </si>
  <si>
    <t>В части прочих неналоговых доходов</t>
  </si>
  <si>
    <t>Невыясненные поступления, зачисляемые в бюджеты муниципальных районов</t>
  </si>
  <si>
    <t>Прочие неналоговые доходы бюджетов муниципальных районов</t>
  </si>
  <si>
    <t>Прочие неналоговые доходы бюджетов поселений</t>
  </si>
  <si>
    <t>2025 год</t>
  </si>
  <si>
    <t>Подпрограмма «Развитие жилищного строительства и сферы жилищно-коммунального хозяйства"</t>
  </si>
  <si>
    <t xml:space="preserve">Основное мероприятие" Мроприятия по обеспечению жильем
отдельных категорий граждан" 
</t>
  </si>
  <si>
    <t xml:space="preserve">Основное мероприятие" Мроприятия по обеспечению жильем
отдельных категорий граждан" </t>
  </si>
  <si>
    <t>Муниципальная  программа "Развитие физической культуры и спорта в Ромодановском муниципальном районе Республики Мордовия "</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</si>
  <si>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</si>
  <si>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</si>
  <si>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Основное мероприятие "Общие мероприятия по укреплению общественного порядка, обеспечению общественной безопасности и предупреждению терроризма"</t>
  </si>
  <si>
    <t>2 02 25497 00 0000 150</t>
  </si>
  <si>
    <t>Субсидии бюджетам на реализацию мероприятий по обеспечению жильем молодых семей</t>
  </si>
  <si>
    <t>2 02 25497 05 0000 150</t>
  </si>
  <si>
    <t xml:space="preserve"> Субсидии бюджетам муниципальных районов на реализацию мероприятий по обеспечению жильем молодых семей </t>
  </si>
  <si>
    <t>Предоставление молодым семьям социальных выплат на строительство или приобретение жилья</t>
  </si>
  <si>
    <t>L4970</t>
  </si>
  <si>
    <t xml:space="preserve"> Подпрограмма «Обеспечение жильем молодых семей» </t>
  </si>
  <si>
    <t>Основное мероприятие "Обеспечение доступным и комфортным жильем и коммунальными услугами граждан Российской Федерации "</t>
  </si>
  <si>
    <t xml:space="preserve">Подпрограмма «Обеспечение жильем молодых семей» </t>
  </si>
  <si>
    <t>2 02 40000 00 0000 150</t>
  </si>
  <si>
    <t>2 02 45179 00 0000 150</t>
  </si>
  <si>
    <t>2 02 45179 05 0000 150</t>
  </si>
  <si>
    <t>2 02 45303 00 0000 150</t>
  </si>
  <si>
    <t>2 02 45303 05 0000 150</t>
  </si>
  <si>
    <t>42500</t>
  </si>
  <si>
    <t>Ремонт автомобильных дорог общего пользования местного значения и искусственных сооружений на них</t>
  </si>
  <si>
    <t>53030</t>
  </si>
  <si>
    <t>Региональный проект "Патриотическое воспитание граждан Российской Федерации"</t>
  </si>
  <si>
    <t>ЕВ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</si>
  <si>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</si>
  <si>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</si>
  <si>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42650</t>
  </si>
  <si>
    <t>Организация предоставления бесплатного двухразового питания в муниципальных общеобразовательных организациях членам семей военнослужащих, обучающимся, осваивающим образовательные программы начального общего, основного общего и среднего общего образования</t>
  </si>
  <si>
    <t>Присмотр и уход за детьми военнослужащих в муниципальных образовательных организациях, реализующих образовательную программу дошкольного образования</t>
  </si>
  <si>
    <t>42660</t>
  </si>
  <si>
    <t>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</si>
  <si>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 xml:space="preserve">Основное мероприятие "Физическое воспитание и обеспечение организации и проведения физкультурных мероприятий и массовых спортивных мероприятий"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</si>
  <si>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</si>
  <si>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</si>
  <si>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</si>
  <si>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2 02 35120 00 0000 150</t>
  </si>
  <si>
    <t>Приложение 2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</si>
  <si>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 xml:space="preserve">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
</t>
  </si>
  <si>
    <t>НОРМАТИВЫ 
РАСПРЕДЕЛЕНИЯ ДОХОДОВ МЕЖДУ БЮДЖЕТОМ РОМОДАНОВСКОГО МУНИЦИПАЛЬНОГО РАЙОНА РЕСПУБЛИКИ МОРДОВИЯ И БЮДЖЕТАМИ ПОСЕЛЕНИЙ НА 2024 ГОД И НА ПЛАНОВЫЙ ПЕРИОД 2025 И 2026 ГОДОВ
 (в процентах от сумм, зачисляемых в консолидированный бюджет  
Ромодановского муниципального района Республики Мордовия)</t>
  </si>
  <si>
    <t>Приложение 3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</si>
  <si>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Приложение 9</t>
  </si>
  <si>
    <t>№ п/п</t>
  </si>
  <si>
    <t>ВИДЫ ЗАИМСТВОВАНИЙ</t>
  </si>
  <si>
    <t>Сумма (тыс. рублей)</t>
  </si>
  <si>
    <t>I</t>
  </si>
  <si>
    <t>в том числе</t>
  </si>
  <si>
    <t>Объем привлечения</t>
  </si>
  <si>
    <t>Объем средств, напрвляемых на погашение основной суммы долга</t>
  </si>
  <si>
    <t>Бюджетные кредиты от других бюджетов бюджетной системы Российской Федерации</t>
  </si>
  <si>
    <t>Осуществление переданных  полномочий Российской Федерации на государственную регистрацию актов гражданского состояния за счет средств местного бюджета</t>
  </si>
  <si>
    <t>Y9300</t>
  </si>
  <si>
    <t>ВЕДОМСТВЕННАЯ СТРУКТУРА 
РАСХОДОВ БЮДЖЕТА РОМОДАНОВСКОГО МУНИЦИПАЛЬНОГО РАЙОНА РЕСПУБЛИКИ МОРДОВИЯ НА 2024 ГОД И НА ПЛАНОВЫЙ ПЕРИОД 2025 И 2026 ГОДОВ</t>
  </si>
  <si>
    <t>Муниципальная программа   "Жилище" на 2020-2026 годы  Ромодановского муниципального района</t>
  </si>
  <si>
    <t>Д0820</t>
  </si>
  <si>
    <t>2026 год</t>
  </si>
  <si>
    <t>Судебная система</t>
  </si>
  <si>
    <t>Основное мероприятие "Организационные мероприятия"</t>
  </si>
  <si>
    <t>Осуществление государственных полномочий Российской Федерации по составлению (изменению) списков кандидатов в присяжные заседатели федеральных судов общей юрисдикции в Российской Федерации</t>
  </si>
  <si>
    <t>51200</t>
  </si>
  <si>
    <t>Основное мероприятие "Обеспечение доступным и комфортным жильем и коммунальными услугами граждан Российской Федерации»</t>
  </si>
  <si>
    <t>Программа развития сельского хозяйства и регулирования  рынков сельскохозяйственной продукции, сырья и продовольствия в Ромодановском муниципальном районе</t>
  </si>
  <si>
    <t>Приложение 4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</si>
  <si>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РАСПРЕДЕЛЕНИЕ 
БЮДЖЕТНЫХ АССИГНОВАНИЙ БЮДЖЕТА РОМОДАНОВСКОГО МУНИЦИПАЛЬНОГО РАЙОНА  РЕСПУБЛИКИ МОРДОВИЯ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БЮДЖЕТОВ НА 2024 ГОД И НА ПЛАНОВЫЙ ПЕРИОД
2025 И 2026 ГОДОВ</t>
  </si>
  <si>
    <t>РАСПРЕДЕЛЕНИЕ 
БЮДЖЕТНЫХ АССИГНОВАНИЙ БЮДЖЕТА РОМОДАНОВСКОГО МУНИЦИПАЛЬНОГО РАЙОНА РЕСПУБЛИКИ МОРДОВИЯ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БЮДЖЕТОВ НА 2024 ГОД И НА ПЛАНОВЫЙ ПЕРИОД 2025 И 2026 ГОДОВ</t>
  </si>
  <si>
    <t>Приложение 5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</si>
  <si>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Подпрограмма "Обеспечение жильем молодых семей" муниципальной  программы "Жилище" Ромодановского муниципального района на 2015-2026 годы</t>
  </si>
  <si>
    <t xml:space="preserve">Программа развития сельского хозяйства и регулирования  рынков сельскохозяйственной продукции, сырья и продовольствия в Ромодановском муниципальном районе </t>
  </si>
  <si>
    <t>В части доходов от использования имущества, находящегося в государственной собственности</t>
  </si>
  <si>
    <t>Прочие доходы от оказания платных услуг (работ) получателями средств бюджетов сельских поселений</t>
  </si>
  <si>
    <t>Прочие доходы от компенсации затрат бюджетов сельских поселений</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</si>
  <si>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</si>
  <si>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Возмещение ущерба при возникновении страховых случаев, когда выгодоприобретателями выступают получатели средств бюджета сельского поселения</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</si>
  <si>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</si>
  <si>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сельского поселения (за исключением имущества, закрепленного за муниципальными бюджетными (автономными) учреждениями, унитарными предприятиями)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</si>
  <si>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</si>
  <si>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</si>
  <si>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</si>
  <si>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t>
  </si>
  <si>
    <t>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</si>
  <si>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Платежи в целях возмещения ущерба при расторжении муниципального контракта, финансируемого за счет средств муниципального дорожного фонда муниципального района, в связи с односторонним отказом исполнителя (подрядчика) от его исполнения</t>
  </si>
  <si>
    <t>Платежи в целях возмещения ущерба при расторжении муниципального контракта, заключенного с муниципальным органом сельского поселения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</si>
  <si>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Платежи в целях возмещения ущерба при расторжении муниципального контракта, финансируемого за счет средств муниципального дорожного фонда сельского поселения, в связи с односторонним отказом исполнителя (подрядчика) от его исполнения</t>
  </si>
  <si>
    <t>Невыясненные поступления, зачисляемые в бюджеты сельских поселений</t>
  </si>
  <si>
    <t>Средства самообложения граждан, зачисляемые в бюджеты муниципальных районов</t>
  </si>
  <si>
    <t>Средства самообложения граждан, зачисляемые в бюджеты сельских поселений</t>
  </si>
  <si>
    <t>Земельный налог (по обязательствам, возникшим до 1 января 2006 года), мобилизуемый на территориях сельских поселений</t>
  </si>
  <si>
    <t>Платежи, взимаемые органами местного самоуправления (организациями) сельских поселений за выполнение определенных функций</t>
  </si>
  <si>
    <t>Доходы, поступающие в порядке возмещения расходов, понесенных в связи с эксплуатацией имущества сельских поселений</t>
  </si>
  <si>
    <t>Доходы, поступающие в порядке возмещения расходов, понесенных в связи с эксплуатацией имущества муниципальных районов</t>
  </si>
  <si>
    <t>Приложение 6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t>
  </si>
  <si>
    <t>РАСПРЕДЕЛЕНИЕ 
БЮДЖЕТНЫХ АССИГНОВАНИЙ БЮДЖЕТА РОМОДАНОВСКОГО МУНИЦИПАЛЬНОГО РАЙОНА РЕСПУБЛИКИ МОРДОВИЯ НА ОСУЩЕСТВЛЕНИЕ БЮДЖЕТНЫХ ИНВЕСТИЦИЙ В ФОРМЕ КАПИТАЛЬНЫХ ВЛОЖЕНИЙ В ОБЪЕКТЫ МУНИЦИПАЛЬНОЙ СОБСТВЕННОСТИ 
НА 2024 ГОД И НА ПЛАНОВЫЙ ПЕРИОД 2025 И 2026 ГОДОВ</t>
  </si>
  <si>
    <t xml:space="preserve">Приложение 7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
</t>
  </si>
  <si>
    <t>РАСПРЕДЕЛЕНИЕ 
ДОТАЦИЙ НА ВЫРАВНИВАНИЕ БЮДЖЕТНОЙ ОБЕСПЕЧЕННОСТИ ПОСЕЛЕНИЙ НА 2024 ГОД И НА ПЛАНОВЫЙ ПЕРИОД 2025 И 2026 ГОДОВ</t>
  </si>
  <si>
    <t xml:space="preserve">Приложение 8                                                                                                      к решению Совета депутатов Ромодановского муниципального района Республики Мордовия "О бюджете Ромодановского муниципального района Республики Мордовия на 2024 год и на  плановый период 2025 и 2026 годов
</t>
  </si>
  <si>
    <t>ИСТОЧНИКИ 
ВНУТРЕННЕГО ФИНАНСИРОВАНИЯ ДЕФИЦИТА БЮДЖЕТА РОМОДАНОВСКОГО МУНИЦИПАЛЬНОГО РАЙОНА РЕСПУБЛИКИ МОРДОВИЯ НА 2024 ГОД И НА ПЛАНОВЫЙ ПЕРИОД 2025 и 2026 ГОДОВ</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</si>
  <si>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</si>
  <si>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</si>
  <si>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</si>
  <si>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</si>
  <si>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</si>
  <si>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 xml:space="preserve">ПРОГРАММА 
МУНИЦИПАЛЬНЫХ ВНУТРЕННИХ ЗАИМСТВОВАНИЙ РОМОДАНОВСКОГО МУНИЦИПАЛЬНОГО РАЙОНА РЕСПУБЛИКИ МОРДОВИЯ НА 2024 ГОД И 
НА ПЛАНОВЫЙ ПЕРИОД 2025 И 2026 ГОДОВ </t>
  </si>
  <si>
    <t>Организация бесплатного горячего питания обучающихся, получающих начальное общее образование в муниципальных образовательных организациях Республики Мордовия</t>
  </si>
  <si>
    <t xml:space="preserve">Основное мероприятие "Мероприятия по обеспечению жильем
отдельных категорий граждан" </t>
  </si>
  <si>
    <t>Распределение  иных межбюджетных трансфертов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2024 год и плановый период 2025 и 2026 годов</t>
  </si>
  <si>
    <t xml:space="preserve">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 </t>
  </si>
  <si>
    <t>Функционирование Правительства Российской Федерации, высших исполнительных органов субъектов Российской Федерации, местных администраций</t>
  </si>
  <si>
    <t>"Функционирование Правительства Российской Федерации, высших исполнительных органов субъектов Российской Федерации, местных администраций</t>
  </si>
  <si>
    <t>Муниципальная программа  "Развитие образования в Ромодановском муниципальном районе на 2016-2026 годы"</t>
  </si>
  <si>
    <t>Муниципальная программа  "Развитие образования в Ромодановском муниципальном районе  на 2016-2026 годы"</t>
  </si>
  <si>
    <t>Муниципальная программа  "Развитие образования в Ромодановском муниципальном районе  на 2016-2026  годы"</t>
  </si>
  <si>
    <t>Субвенции на 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</si>
  <si>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Субвенции на 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</si>
  <si>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Субвенции на 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</si>
  <si>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</si>
  <si>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</si>
  <si>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на 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</si>
  <si>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</si>
  <si>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</si>
  <si>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</si>
  <si>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Субвенции на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t>
  </si>
  <si>
    <t>Субвенции на 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</si>
  <si>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Субвенции на 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</si>
  <si>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Муниципальная программа Ромодановского муниципального района Республики Мордовия "Развитие жилищно-коммунального хозяйства в Ромодановском муниципального районе» на 2019 - 2026 годы</t>
  </si>
  <si>
    <t xml:space="preserve">ОБЪЕМ 
БЕЗВОЗМЕЗДНЫХ ПОСТУПЛЕНИЙ В БЮДЖЕТ РОМОДАНОВСКОГО МУНИЦИПАЛЬНОГО РАЙОНА  РЕСПУБЛИКИ МОРДОВИЯ НА 2024 ГОД И НА ПЛАНОВЫЙ ПЕРИОД 2025 И 2026 ГОДОВ
</t>
  </si>
</sst>
</file>

<file path=xl/styles.xml><?xml version="1.0" encoding="utf-8"?>
<styleSheet xmlns="http://schemas.openxmlformats.org/spreadsheetml/2006/main">
  <numFmts count="8">
    <numFmt numFmtId="43" formatCode="_-* #,##0.00\ _₽_-;\-* #,##0.00\ _₽_-;_-* &quot;-&quot;??\ _₽_-;_-@_-"/>
    <numFmt numFmtId="164" formatCode="_-* #,##0.00&quot;р.&quot;_-;\-* #,##0.00&quot;р.&quot;_-;_-* &quot;-&quot;??&quot;р.&quot;_-;_-@_-"/>
    <numFmt numFmtId="165" formatCode="#,##0.0"/>
    <numFmt numFmtId="166" formatCode="_-* #,##0.0_р_._-;\-* #,##0.0_р_._-;_-* &quot;-&quot;?_р_._-;_-@_-"/>
    <numFmt numFmtId="167" formatCode="0.0"/>
    <numFmt numFmtId="168" formatCode="_-* #,##0.0_р_._-;\-* #,##0.0_р_._-;_-* &quot;-&quot;??_р_._-;_-@_-"/>
    <numFmt numFmtId="169" formatCode="#,##0.0_ ;\-#,##0.0\ "/>
    <numFmt numFmtId="170" formatCode="_(* #,##0.00_);_(* \(#,##0.00\);_(* &quot;-&quot;??_);_(@_)"/>
  </numFmts>
  <fonts count="91">
    <font>
      <sz val="10"/>
      <color rgb="FF000000"/>
      <name val="Times New Roman"/>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2"/>
      <color rgb="FF000000"/>
      <name val="Times New Roman"/>
      <family val="1"/>
      <charset val="204"/>
    </font>
    <font>
      <b/>
      <sz val="10"/>
      <color rgb="FF000000"/>
      <name val="Times New Roman"/>
      <family val="1"/>
      <charset val="204"/>
    </font>
    <font>
      <b/>
      <sz val="9"/>
      <color rgb="FF000000"/>
      <name val="Times New Roman"/>
      <family val="1"/>
      <charset val="204"/>
    </font>
    <font>
      <sz val="9"/>
      <color rgb="FF000000"/>
      <name val="Times New Roman"/>
      <family val="1"/>
      <charset val="204"/>
    </font>
    <font>
      <sz val="10"/>
      <color rgb="FF000000"/>
      <name val="Times New Roman"/>
      <family val="1"/>
      <charset val="204"/>
    </font>
    <font>
      <sz val="10"/>
      <name val="Arial Cyr"/>
      <charset val="204"/>
    </font>
    <font>
      <sz val="11"/>
      <name val="Times New Roman"/>
      <family val="1"/>
      <charset val="204"/>
    </font>
    <font>
      <b/>
      <sz val="10"/>
      <color indexed="8"/>
      <name val="Arial"/>
      <family val="2"/>
      <charset val="204"/>
    </font>
    <font>
      <sz val="10"/>
      <name val="Times New Roman"/>
      <family val="1"/>
      <charset val="204"/>
    </font>
    <font>
      <b/>
      <sz val="10"/>
      <name val="Times New Roman"/>
      <family val="1"/>
      <charset val="204"/>
    </font>
    <font>
      <b/>
      <sz val="12"/>
      <name val="Times New Roman"/>
      <family val="1"/>
      <charset val="204"/>
    </font>
    <font>
      <sz val="12"/>
      <name val="Times New Roman"/>
      <family val="1"/>
      <charset val="204"/>
    </font>
    <font>
      <sz val="11"/>
      <color indexed="8"/>
      <name val="Times New Roman"/>
      <family val="1"/>
      <charset val="204"/>
    </font>
    <font>
      <sz val="12"/>
      <color indexed="8"/>
      <name val="Times New Roman"/>
      <family val="1"/>
      <charset val="204"/>
    </font>
    <font>
      <sz val="10"/>
      <color rgb="FF000000"/>
      <name val="Arial"/>
      <family val="2"/>
      <charset val="204"/>
    </font>
    <font>
      <sz val="10"/>
      <name val="Arial"/>
      <family val="2"/>
      <charset val="204"/>
    </font>
    <font>
      <sz val="11"/>
      <color rgb="FF000000"/>
      <name val="Times New Roman"/>
      <family val="1"/>
      <charset val="204"/>
    </font>
    <font>
      <sz val="10"/>
      <color theme="1"/>
      <name val="Times New Roman"/>
      <family val="1"/>
      <charset val="204"/>
    </font>
    <font>
      <sz val="10"/>
      <name val="Arial"/>
      <family val="2"/>
      <charset val="204"/>
    </font>
    <font>
      <sz val="11"/>
      <color theme="1"/>
      <name val="Calibri"/>
      <family val="2"/>
      <scheme val="minor"/>
    </font>
    <font>
      <sz val="10"/>
      <color indexed="63"/>
      <name val="Arial"/>
      <family val="2"/>
    </font>
    <font>
      <sz val="8"/>
      <name val="Arial"/>
      <family val="2"/>
      <charset val="204"/>
    </font>
    <font>
      <b/>
      <sz val="8"/>
      <name val="Arial"/>
      <family val="2"/>
      <charset val="204"/>
    </font>
    <font>
      <b/>
      <i/>
      <sz val="8"/>
      <name val="Arial"/>
      <family val="2"/>
      <charset val="204"/>
    </font>
    <font>
      <b/>
      <sz val="11"/>
      <name val="Arial"/>
      <family val="2"/>
      <charset val="204"/>
    </font>
    <font>
      <sz val="11"/>
      <name val="Calibri"/>
      <family val="2"/>
    </font>
    <font>
      <b/>
      <sz val="12"/>
      <name val="Arial"/>
      <family val="2"/>
      <charset val="204"/>
    </font>
    <font>
      <sz val="6"/>
      <name val="Arial"/>
      <family val="2"/>
      <charset val="204"/>
    </font>
    <font>
      <b/>
      <sz val="10"/>
      <name val="Arial"/>
      <family val="2"/>
      <charset val="204"/>
    </font>
    <font>
      <sz val="9"/>
      <name val="Arial"/>
      <family val="2"/>
      <charset val="204"/>
    </font>
    <font>
      <b/>
      <sz val="12"/>
      <color theme="1"/>
      <name val="Times New Roman"/>
      <family val="1"/>
      <charset val="204"/>
    </font>
    <font>
      <b/>
      <sz val="12"/>
      <color rgb="FFC00000"/>
      <name val="Times New Roman"/>
      <family val="1"/>
      <charset val="204"/>
    </font>
    <font>
      <sz val="10"/>
      <color rgb="FF000000"/>
      <name val="Times New Roman"/>
      <family val="1"/>
      <charset val="204"/>
    </font>
    <font>
      <sz val="9"/>
      <name val="Times New Roman"/>
      <family val="1"/>
      <charset val="204"/>
    </font>
    <font>
      <b/>
      <sz val="9"/>
      <name val="Times New Roman"/>
      <family val="1"/>
      <charset val="204"/>
    </font>
    <font>
      <sz val="10"/>
      <color rgb="FFFF0000"/>
      <name val="Times New Roman"/>
      <family val="1"/>
      <charset val="204"/>
    </font>
    <font>
      <sz val="10"/>
      <color indexed="8"/>
      <name val="Times New Roman"/>
      <family val="1"/>
      <charset val="204"/>
    </font>
    <font>
      <sz val="9"/>
      <color theme="1"/>
      <name val="Times New Roman"/>
      <family val="1"/>
      <charset val="204"/>
    </font>
    <font>
      <sz val="9"/>
      <color rgb="FFFF0000"/>
      <name val="Times New Roman"/>
      <family val="1"/>
      <charset val="204"/>
    </font>
    <font>
      <sz val="9"/>
      <color indexed="8"/>
      <name val="Times New Roman"/>
      <family val="1"/>
      <charset val="204"/>
    </font>
    <font>
      <b/>
      <sz val="8"/>
      <color rgb="FF000000"/>
      <name val="Times New Roman"/>
      <family val="1"/>
      <charset val="204"/>
    </font>
    <font>
      <sz val="8"/>
      <color rgb="FF000000"/>
      <name val="Times New Roman"/>
      <family val="1"/>
      <charset val="204"/>
    </font>
    <font>
      <sz val="8"/>
      <name val="Times New Roman"/>
      <family val="1"/>
      <charset val="204"/>
    </font>
    <font>
      <sz val="10"/>
      <color rgb="FF000000"/>
      <name val="Times New Roman"/>
      <family val="1"/>
      <charset val="204"/>
    </font>
    <font>
      <sz val="10"/>
      <name val="Arial Cyr"/>
      <charset val="1"/>
    </font>
    <font>
      <sz val="11"/>
      <color indexed="9"/>
      <name val="Calibri"/>
      <family val="2"/>
      <charset val="204"/>
    </font>
    <font>
      <sz val="10"/>
      <color indexed="63"/>
      <name val="Arial"/>
      <family val="2"/>
      <charset val="204"/>
    </font>
    <font>
      <b/>
      <sz val="11"/>
      <color indexed="8"/>
      <name val="Calibri"/>
      <family val="2"/>
      <charset val="204"/>
    </font>
    <font>
      <b/>
      <sz val="11"/>
      <color indexed="9"/>
      <name val="Calibri"/>
      <family val="2"/>
      <charset val="204"/>
    </font>
    <font>
      <sz val="11"/>
      <color indexed="10"/>
      <name val="Calibri"/>
      <family val="2"/>
      <charset val="204"/>
    </font>
    <font>
      <sz val="8"/>
      <color indexed="8"/>
      <name val="Arial"/>
      <family val="2"/>
      <charset val="204"/>
    </font>
    <font>
      <sz val="10"/>
      <color indexed="8"/>
      <name val="Arial"/>
      <family val="2"/>
      <charset val="204"/>
    </font>
    <font>
      <sz val="8"/>
      <color indexed="8"/>
      <name val="Arial"/>
      <family val="2"/>
      <charset val="204"/>
    </font>
    <font>
      <sz val="8"/>
      <color rgb="FF000000"/>
      <name val="Arial"/>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97D"/>
      <name val="Calibri"/>
      <family val="2"/>
      <charset val="204"/>
    </font>
    <font>
      <b/>
      <sz val="13"/>
      <color rgb="FF1F497D"/>
      <name val="Calibri"/>
      <family val="2"/>
      <charset val="204"/>
    </font>
    <font>
      <b/>
      <sz val="11"/>
      <color rgb="FF1F497D"/>
      <name val="Calibri"/>
      <family val="2"/>
      <charset val="204"/>
    </font>
    <font>
      <b/>
      <sz val="18"/>
      <color rgb="FF1F497D"/>
      <name val="Cambria"/>
      <family val="1"/>
      <charset val="204"/>
    </font>
    <font>
      <sz val="11"/>
      <color rgb="FF9C6500"/>
      <name val="Calibri"/>
      <family val="2"/>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rgb="FF006100"/>
      <name val="Calibri"/>
      <family val="2"/>
      <charset val="204"/>
    </font>
    <font>
      <b/>
      <sz val="11"/>
      <name val="Times New Roman"/>
      <family val="1"/>
      <charset val="204"/>
    </font>
    <font>
      <sz val="10"/>
      <name val="Arial Cyr"/>
      <family val="2"/>
      <charset val="204"/>
    </font>
    <font>
      <sz val="22"/>
      <name val="Times New Roman"/>
      <family val="1"/>
      <charset val="204"/>
    </font>
    <font>
      <sz val="20"/>
      <name val="Times New Roman"/>
      <family val="1"/>
      <charset val="204"/>
    </font>
    <font>
      <b/>
      <sz val="20"/>
      <name val="Times New Roman"/>
      <family val="1"/>
      <charset val="204"/>
    </font>
    <font>
      <b/>
      <sz val="2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0"/>
      <name val="Verdana"/>
      <family val="2"/>
      <charset val="204"/>
    </font>
    <font>
      <b/>
      <sz val="14"/>
      <name val="Times New Roman"/>
      <family val="1"/>
      <charset val="204"/>
    </font>
    <font>
      <sz val="14"/>
      <name val="Times New Roman"/>
      <family val="1"/>
      <charset val="204"/>
    </font>
    <font>
      <sz val="14"/>
      <color indexed="8"/>
      <name val="Times New Roman"/>
      <family val="1"/>
      <charset val="204"/>
    </font>
    <font>
      <b/>
      <sz val="12"/>
      <color indexed="8"/>
      <name val="Times New Roman"/>
      <family val="1"/>
      <charset val="204"/>
    </font>
    <font>
      <b/>
      <sz val="14"/>
      <color rgb="FF000000"/>
      <name val="Times New Roman"/>
      <family val="1"/>
      <charset val="204"/>
    </font>
    <font>
      <sz val="24"/>
      <name val="Times New Roman"/>
      <family val="1"/>
      <charset val="204"/>
    </font>
    <font>
      <b/>
      <sz val="13"/>
      <name val="Times New Roman"/>
      <family val="1"/>
      <charset val="204"/>
    </font>
    <font>
      <sz val="10"/>
      <color rgb="FF000000"/>
      <name val="Times New Roman"/>
      <family val="1"/>
      <charset val="204"/>
    </font>
    <font>
      <i/>
      <sz val="10"/>
      <color theme="1"/>
      <name val="Times New Roman"/>
      <family val="1"/>
      <charset val="204"/>
    </font>
    <font>
      <sz val="12"/>
      <color rgb="FF000000"/>
      <name val="Times New Roman"/>
      <family val="1"/>
      <charset val="204"/>
    </font>
  </fonts>
  <fills count="19">
    <fill>
      <patternFill patternType="none"/>
    </fill>
    <fill>
      <patternFill patternType="gray125"/>
    </fill>
    <fill>
      <patternFill patternType="solid">
        <fgColor rgb="FFFFFFFF"/>
        <bgColor indexed="64"/>
      </patternFill>
    </fill>
    <fill>
      <patternFill patternType="solid">
        <fgColor rgb="FFCCCCCC"/>
        <bgColor indexed="64"/>
      </patternFill>
    </fill>
    <fill>
      <patternFill patternType="solid">
        <fgColor indexed="47"/>
        <bgColor indexed="64"/>
      </patternFill>
    </fill>
    <fill>
      <patternFill patternType="solid">
        <fgColor indexed="26"/>
        <bgColor indexed="64"/>
      </patternFill>
    </fill>
    <fill>
      <patternFill patternType="solid">
        <fgColor rgb="FF4F81BD"/>
        <bgColor indexed="64"/>
      </patternFill>
    </fill>
    <fill>
      <patternFill patternType="solid">
        <fgColor rgb="FFC0504D"/>
        <bgColor indexed="64"/>
      </patternFill>
    </fill>
    <fill>
      <patternFill patternType="solid">
        <fgColor rgb="FF9BBB59"/>
        <bgColor indexed="64"/>
      </patternFill>
    </fill>
    <fill>
      <patternFill patternType="solid">
        <fgColor rgb="FF8064A2"/>
        <bgColor indexed="64"/>
      </patternFill>
    </fill>
    <fill>
      <patternFill patternType="solid">
        <fgColor rgb="FF4BACC6"/>
        <bgColor indexed="64"/>
      </patternFill>
    </fill>
    <fill>
      <patternFill patternType="solid">
        <fgColor rgb="FFF79646"/>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rgb="FFFFFF00"/>
        <bgColor indexed="64"/>
      </patternFill>
    </fill>
    <fill>
      <patternFill patternType="solid">
        <fgColor indexed="9"/>
        <bgColor indexed="26"/>
      </patternFill>
    </fill>
  </fills>
  <borders count="76">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style="medium">
        <color rgb="FF000000"/>
      </left>
      <right/>
      <top style="thin">
        <color rgb="FF000000"/>
      </top>
      <bottom/>
      <diagonal/>
    </border>
    <border>
      <left/>
      <right/>
      <top style="thin">
        <color rgb="FF000000"/>
      </top>
      <bottom/>
      <diagonal/>
    </border>
    <border>
      <left/>
      <right style="thin">
        <color rgb="FF000000"/>
      </right>
      <top/>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style="thin">
        <color rgb="FF000000"/>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right/>
      <top style="hair">
        <color rgb="FF000000"/>
      </top>
      <bottom/>
      <diagonal/>
    </border>
    <border>
      <left/>
      <right/>
      <top style="thin">
        <color rgb="FF000000"/>
      </top>
      <bottom style="medium">
        <color rgb="FF000000"/>
      </bottom>
      <diagonal/>
    </border>
    <border>
      <left/>
      <right/>
      <top/>
      <bottom style="medium">
        <color rgb="FF000000"/>
      </bottom>
      <diagonal/>
    </border>
    <border>
      <left/>
      <right/>
      <top style="medium">
        <color rgb="FF000000"/>
      </top>
      <bottom style="thin">
        <color rgb="FF000000"/>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bottom/>
      <diagonal/>
    </border>
    <border>
      <left style="medium">
        <color rgb="FF000000"/>
      </left>
      <right/>
      <top/>
      <bottom/>
      <diagonal/>
    </border>
    <border>
      <left/>
      <right style="medium">
        <color rgb="FF000000"/>
      </right>
      <top style="thin">
        <color rgb="FF000000"/>
      </top>
      <bottom style="thin">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indexed="8"/>
      </left>
      <right style="thin">
        <color indexed="8"/>
      </right>
      <top style="thin">
        <color indexed="8"/>
      </top>
      <bottom style="thin">
        <color indexed="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8"/>
      </left>
      <right style="medium">
        <color indexed="8"/>
      </right>
      <top style="thin">
        <color indexed="8"/>
      </top>
      <bottom style="thin">
        <color indexed="8"/>
      </bottom>
      <diagonal/>
    </border>
    <border>
      <left/>
      <right/>
      <top/>
      <bottom style="thick">
        <color rgb="FF4F81BD"/>
      </bottom>
      <diagonal/>
    </border>
    <border>
      <left/>
      <right/>
      <top/>
      <bottom style="thick">
        <color rgb="FFA7C0DE"/>
      </bottom>
      <diagonal/>
    </border>
    <border>
      <left/>
      <right/>
      <top/>
      <bottom style="medium">
        <color rgb="FF96B3D7"/>
      </bottom>
      <diagonal/>
    </border>
    <border>
      <left/>
      <right/>
      <top style="thin">
        <color rgb="FF4F81BD"/>
      </top>
      <bottom style="double">
        <color rgb="FF4F81BD"/>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bottom style="thin">
        <color indexed="8"/>
      </bottom>
      <diagonal/>
    </border>
  </borders>
  <cellStyleXfs count="360">
    <xf numFmtId="164" fontId="0" fillId="0" borderId="0">
      <alignment vertical="top" wrapText="1"/>
    </xf>
    <xf numFmtId="0" fontId="12" fillId="0" borderId="0"/>
    <xf numFmtId="0" fontId="10" fillId="0" borderId="0"/>
    <xf numFmtId="0" fontId="19" fillId="0" borderId="0"/>
    <xf numFmtId="0" fontId="20" fillId="0" borderId="0"/>
    <xf numFmtId="0" fontId="4" fillId="0" borderId="0"/>
    <xf numFmtId="0" fontId="3" fillId="0" borderId="0"/>
    <xf numFmtId="0" fontId="23" fillId="0" borderId="0"/>
    <xf numFmtId="0" fontId="24" fillId="0" borderId="0"/>
    <xf numFmtId="0" fontId="19" fillId="0" borderId="0">
      <alignment horizontal="left"/>
    </xf>
    <xf numFmtId="0" fontId="19" fillId="0" borderId="0">
      <alignment horizontal="left"/>
    </xf>
    <xf numFmtId="0" fontId="25" fillId="0" borderId="0"/>
    <xf numFmtId="0" fontId="20" fillId="0" borderId="0"/>
    <xf numFmtId="0" fontId="20" fillId="0" borderId="0"/>
    <xf numFmtId="0" fontId="19" fillId="0" borderId="0">
      <alignment horizontal="left"/>
    </xf>
    <xf numFmtId="4" fontId="26" fillId="0" borderId="10">
      <alignment horizontal="right"/>
    </xf>
    <xf numFmtId="4" fontId="26" fillId="0" borderId="11">
      <alignment horizontal="right"/>
    </xf>
    <xf numFmtId="49" fontId="26" fillId="0" borderId="0">
      <alignment horizontal="right"/>
    </xf>
    <xf numFmtId="0" fontId="26" fillId="0" borderId="12">
      <alignment horizontal="left" wrapText="1"/>
    </xf>
    <xf numFmtId="0" fontId="26" fillId="0" borderId="13">
      <alignment horizontal="left" wrapText="1" indent="1"/>
    </xf>
    <xf numFmtId="0" fontId="27" fillId="0" borderId="14">
      <alignment horizontal="left" wrapText="1"/>
    </xf>
    <xf numFmtId="0" fontId="26" fillId="2" borderId="0"/>
    <xf numFmtId="0" fontId="26" fillId="0" borderId="4"/>
    <xf numFmtId="0" fontId="26" fillId="0" borderId="0">
      <alignment horizontal="center"/>
    </xf>
    <xf numFmtId="0" fontId="20" fillId="0" borderId="4"/>
    <xf numFmtId="4" fontId="26" fillId="0" borderId="15">
      <alignment horizontal="right"/>
    </xf>
    <xf numFmtId="49" fontId="26" fillId="0" borderId="14">
      <alignment horizontal="center"/>
    </xf>
    <xf numFmtId="4" fontId="26" fillId="0" borderId="16">
      <alignment horizontal="right"/>
    </xf>
    <xf numFmtId="0" fontId="27" fillId="0" borderId="0">
      <alignment horizontal="center"/>
    </xf>
    <xf numFmtId="0" fontId="27" fillId="0" borderId="4"/>
    <xf numFmtId="0" fontId="26" fillId="0" borderId="17">
      <alignment horizontal="left" wrapText="1"/>
    </xf>
    <xf numFmtId="0" fontId="26" fillId="0" borderId="18">
      <alignment horizontal="left" wrapText="1" indent="1"/>
    </xf>
    <xf numFmtId="0" fontId="26" fillId="0" borderId="17">
      <alignment horizontal="left" wrapText="1" indent="2"/>
    </xf>
    <xf numFmtId="0" fontId="26" fillId="0" borderId="12">
      <alignment horizontal="left" wrapText="1" indent="2"/>
    </xf>
    <xf numFmtId="0" fontId="26" fillId="0" borderId="0">
      <alignment horizontal="center" wrapText="1"/>
    </xf>
    <xf numFmtId="49" fontId="26" fillId="0" borderId="4">
      <alignment horizontal="left"/>
    </xf>
    <xf numFmtId="49" fontId="26" fillId="0" borderId="19">
      <alignment horizontal="center" wrapText="1"/>
    </xf>
    <xf numFmtId="49" fontId="26" fillId="0" borderId="19">
      <alignment horizontal="left" wrapText="1"/>
    </xf>
    <xf numFmtId="49" fontId="26" fillId="0" borderId="19">
      <alignment horizontal="center" shrinkToFit="1"/>
    </xf>
    <xf numFmtId="49" fontId="26" fillId="0" borderId="10">
      <alignment horizontal="center" shrinkToFit="1"/>
    </xf>
    <xf numFmtId="0" fontId="26" fillId="0" borderId="13">
      <alignment horizontal="left" wrapText="1"/>
    </xf>
    <xf numFmtId="0" fontId="26" fillId="0" borderId="12">
      <alignment horizontal="left" wrapText="1" indent="1"/>
    </xf>
    <xf numFmtId="0" fontId="26" fillId="0" borderId="13">
      <alignment horizontal="left" wrapText="1" indent="2"/>
    </xf>
    <xf numFmtId="0" fontId="20" fillId="0" borderId="20"/>
    <xf numFmtId="0" fontId="20" fillId="0" borderId="21"/>
    <xf numFmtId="49" fontId="26" fillId="0" borderId="15">
      <alignment horizontal="center"/>
    </xf>
    <xf numFmtId="0" fontId="27" fillId="0" borderId="3">
      <alignment horizontal="center" vertical="center" textRotation="90" wrapText="1"/>
    </xf>
    <xf numFmtId="0" fontId="27" fillId="0" borderId="21">
      <alignment horizontal="center" vertical="center" textRotation="90" wrapText="1"/>
    </xf>
    <xf numFmtId="0" fontId="26" fillId="0" borderId="0">
      <alignment vertical="center"/>
    </xf>
    <xf numFmtId="0" fontId="27" fillId="0" borderId="0">
      <alignment horizontal="center" vertical="center" textRotation="90" wrapText="1"/>
    </xf>
    <xf numFmtId="0" fontId="27" fillId="0" borderId="22">
      <alignment horizontal="center" vertical="center" textRotation="90" wrapText="1"/>
    </xf>
    <xf numFmtId="0" fontId="27" fillId="0" borderId="0">
      <alignment horizontal="center" vertical="center" textRotation="90"/>
    </xf>
    <xf numFmtId="0" fontId="27" fillId="0" borderId="22">
      <alignment horizontal="center" vertical="center" textRotation="90"/>
    </xf>
    <xf numFmtId="0" fontId="27" fillId="0" borderId="1">
      <alignment horizontal="center" vertical="center" textRotation="90"/>
    </xf>
    <xf numFmtId="0" fontId="11" fillId="0" borderId="4">
      <alignment wrapText="1"/>
    </xf>
    <xf numFmtId="0" fontId="11" fillId="0" borderId="1">
      <alignment wrapText="1"/>
    </xf>
    <xf numFmtId="0" fontId="11" fillId="0" borderId="21">
      <alignment wrapText="1"/>
    </xf>
    <xf numFmtId="0" fontId="26" fillId="0" borderId="1">
      <alignment horizontal="center" vertical="top" wrapText="1"/>
    </xf>
    <xf numFmtId="0" fontId="27" fillId="0" borderId="23"/>
    <xf numFmtId="49" fontId="28" fillId="0" borderId="24">
      <alignment horizontal="left" vertical="center" wrapText="1"/>
    </xf>
    <xf numFmtId="49" fontId="26" fillId="0" borderId="13">
      <alignment horizontal="left" vertical="center" wrapText="1" indent="2"/>
    </xf>
    <xf numFmtId="49" fontId="26" fillId="0" borderId="12">
      <alignment horizontal="left" vertical="center" wrapText="1" indent="3"/>
    </xf>
    <xf numFmtId="49" fontId="26" fillId="0" borderId="24">
      <alignment horizontal="left" vertical="center" wrapText="1" indent="3"/>
    </xf>
    <xf numFmtId="49" fontId="26" fillId="0" borderId="25">
      <alignment horizontal="left" vertical="center" wrapText="1" indent="3"/>
    </xf>
    <xf numFmtId="0" fontId="28" fillId="0" borderId="23">
      <alignment horizontal="left" vertical="center" wrapText="1"/>
    </xf>
    <xf numFmtId="49" fontId="26" fillId="0" borderId="21">
      <alignment horizontal="left" vertical="center" wrapText="1" indent="3"/>
    </xf>
    <xf numFmtId="49" fontId="26" fillId="0" borderId="0">
      <alignment horizontal="left" vertical="center" wrapText="1" indent="3"/>
    </xf>
    <xf numFmtId="49" fontId="26" fillId="0" borderId="4">
      <alignment horizontal="left" vertical="center" wrapText="1" indent="3"/>
    </xf>
    <xf numFmtId="49" fontId="28" fillId="0" borderId="23">
      <alignment horizontal="left" vertical="center" wrapText="1"/>
    </xf>
    <xf numFmtId="0" fontId="26" fillId="0" borderId="24">
      <alignment horizontal="left" vertical="center" wrapText="1"/>
    </xf>
    <xf numFmtId="0" fontId="26" fillId="0" borderId="25">
      <alignment horizontal="left" vertical="center" wrapText="1"/>
    </xf>
    <xf numFmtId="49" fontId="28" fillId="0" borderId="26">
      <alignment horizontal="left" vertical="center" wrapText="1"/>
    </xf>
    <xf numFmtId="49" fontId="26" fillId="0" borderId="27">
      <alignment horizontal="left" vertical="center" wrapText="1"/>
    </xf>
    <xf numFmtId="49" fontId="26" fillId="0" borderId="28">
      <alignment horizontal="left" vertical="center" wrapText="1"/>
    </xf>
    <xf numFmtId="49" fontId="27" fillId="0" borderId="29">
      <alignment horizontal="center"/>
    </xf>
    <xf numFmtId="49" fontId="27" fillId="0" borderId="30">
      <alignment horizontal="center" vertical="center" wrapText="1"/>
    </xf>
    <xf numFmtId="49" fontId="26" fillId="0" borderId="31">
      <alignment horizontal="center" vertical="center" wrapText="1"/>
    </xf>
    <xf numFmtId="49" fontId="26" fillId="0" borderId="19">
      <alignment horizontal="center" vertical="center" wrapText="1"/>
    </xf>
    <xf numFmtId="49" fontId="26" fillId="0" borderId="30">
      <alignment horizontal="center" vertical="center" wrapText="1"/>
    </xf>
    <xf numFmtId="49" fontId="26" fillId="0" borderId="21">
      <alignment horizontal="center" vertical="center" wrapText="1"/>
    </xf>
    <xf numFmtId="49" fontId="26" fillId="0" borderId="0">
      <alignment horizontal="center" vertical="center" wrapText="1"/>
    </xf>
    <xf numFmtId="49" fontId="26" fillId="0" borderId="4">
      <alignment horizontal="center" vertical="center" wrapText="1"/>
    </xf>
    <xf numFmtId="49" fontId="27" fillId="0" borderId="29">
      <alignment horizontal="center" vertical="center" wrapText="1"/>
    </xf>
    <xf numFmtId="49" fontId="26" fillId="0" borderId="32">
      <alignment horizontal="center" vertical="center" wrapText="1"/>
    </xf>
    <xf numFmtId="0" fontId="20" fillId="0" borderId="33"/>
    <xf numFmtId="0" fontId="26" fillId="0" borderId="29">
      <alignment horizontal="center" vertical="center"/>
    </xf>
    <xf numFmtId="0" fontId="26" fillId="0" borderId="31">
      <alignment horizontal="center" vertical="center"/>
    </xf>
    <xf numFmtId="0" fontId="26" fillId="0" borderId="19">
      <alignment horizontal="center" vertical="center"/>
    </xf>
    <xf numFmtId="0" fontId="26" fillId="0" borderId="30">
      <alignment horizontal="center" vertical="center"/>
    </xf>
    <xf numFmtId="49" fontId="26" fillId="0" borderId="11">
      <alignment horizontal="center" vertical="center"/>
    </xf>
    <xf numFmtId="49" fontId="26" fillId="0" borderId="9">
      <alignment horizontal="center" vertical="center"/>
    </xf>
    <xf numFmtId="49" fontId="26" fillId="0" borderId="10">
      <alignment horizontal="center" vertical="center"/>
    </xf>
    <xf numFmtId="49" fontId="26" fillId="0" borderId="1">
      <alignment horizontal="center" vertical="center"/>
    </xf>
    <xf numFmtId="49" fontId="26" fillId="0" borderId="4">
      <alignment horizontal="center"/>
    </xf>
    <xf numFmtId="0" fontId="26" fillId="0" borderId="21">
      <alignment horizontal="center"/>
    </xf>
    <xf numFmtId="0" fontId="26" fillId="0" borderId="0">
      <alignment horizontal="center"/>
    </xf>
    <xf numFmtId="49" fontId="26" fillId="0" borderId="4"/>
    <xf numFmtId="0" fontId="26" fillId="0" borderId="1">
      <alignment horizontal="center" vertical="top"/>
    </xf>
    <xf numFmtId="49" fontId="26" fillId="0" borderId="1">
      <alignment horizontal="center" vertical="top" wrapText="1"/>
    </xf>
    <xf numFmtId="0" fontId="26" fillId="0" borderId="9"/>
    <xf numFmtId="4" fontId="26" fillId="0" borderId="21">
      <alignment horizontal="right"/>
    </xf>
    <xf numFmtId="4" fontId="26" fillId="0" borderId="0">
      <alignment horizontal="right" shrinkToFit="1"/>
    </xf>
    <xf numFmtId="4" fontId="26" fillId="0" borderId="4">
      <alignment horizontal="right"/>
    </xf>
    <xf numFmtId="4" fontId="26" fillId="0" borderId="34">
      <alignment horizontal="right"/>
    </xf>
    <xf numFmtId="0" fontId="26" fillId="0" borderId="21"/>
    <xf numFmtId="0" fontId="26" fillId="0" borderId="1">
      <alignment horizontal="center" vertical="top" wrapText="1"/>
    </xf>
    <xf numFmtId="0" fontId="26" fillId="0" borderId="4">
      <alignment horizontal="center"/>
    </xf>
    <xf numFmtId="49" fontId="26" fillId="0" borderId="21">
      <alignment horizontal="center"/>
    </xf>
    <xf numFmtId="49" fontId="26" fillId="0" borderId="0">
      <alignment horizontal="left"/>
    </xf>
    <xf numFmtId="4" fontId="26" fillId="0" borderId="9">
      <alignment horizontal="right"/>
    </xf>
    <xf numFmtId="0" fontId="26" fillId="0" borderId="1">
      <alignment horizontal="center" vertical="top"/>
    </xf>
    <xf numFmtId="4" fontId="26" fillId="0" borderId="35">
      <alignment horizontal="right"/>
    </xf>
    <xf numFmtId="0" fontId="26" fillId="0" borderId="35"/>
    <xf numFmtId="4" fontId="26" fillId="0" borderId="36">
      <alignment horizontal="right"/>
    </xf>
    <xf numFmtId="0" fontId="20" fillId="3" borderId="0"/>
    <xf numFmtId="0" fontId="27" fillId="0" borderId="0"/>
    <xf numFmtId="0" fontId="29" fillId="0" borderId="0"/>
    <xf numFmtId="0" fontId="26" fillId="0" borderId="0">
      <alignment horizontal="left"/>
    </xf>
    <xf numFmtId="0" fontId="26" fillId="0" borderId="0"/>
    <xf numFmtId="0" fontId="30" fillId="0" borderId="0"/>
    <xf numFmtId="0" fontId="20" fillId="0" borderId="0"/>
    <xf numFmtId="0" fontId="20" fillId="3" borderId="4"/>
    <xf numFmtId="49" fontId="26" fillId="0" borderId="1">
      <alignment horizontal="center" vertical="center" wrapText="1"/>
    </xf>
    <xf numFmtId="49" fontId="26" fillId="0" borderId="1">
      <alignment horizontal="center" vertical="center" wrapText="1"/>
    </xf>
    <xf numFmtId="0" fontId="20" fillId="3" borderId="2"/>
    <xf numFmtId="0" fontId="26" fillId="0" borderId="37">
      <alignment horizontal="left" wrapText="1"/>
    </xf>
    <xf numFmtId="0" fontId="26" fillId="0" borderId="17">
      <alignment horizontal="left" wrapText="1" indent="1"/>
    </xf>
    <xf numFmtId="0" fontId="26" fillId="0" borderId="23">
      <alignment horizontal="left" wrapText="1" indent="2"/>
    </xf>
    <xf numFmtId="0" fontId="20" fillId="3" borderId="38"/>
    <xf numFmtId="0" fontId="31" fillId="0" borderId="0">
      <alignment horizontal="center" wrapText="1"/>
    </xf>
    <xf numFmtId="0" fontId="32" fillId="0" borderId="0">
      <alignment horizontal="center" vertical="top"/>
    </xf>
    <xf numFmtId="0" fontId="26" fillId="0" borderId="4">
      <alignment wrapText="1"/>
    </xf>
    <xf numFmtId="0" fontId="26" fillId="0" borderId="2">
      <alignment wrapText="1"/>
    </xf>
    <xf numFmtId="0" fontId="26" fillId="0" borderId="21">
      <alignment horizontal="left"/>
    </xf>
    <xf numFmtId="0" fontId="20" fillId="3" borderId="39"/>
    <xf numFmtId="49" fontId="26" fillId="0" borderId="29">
      <alignment horizontal="center" wrapText="1"/>
    </xf>
    <xf numFmtId="49" fontId="26" fillId="0" borderId="31">
      <alignment horizontal="center" wrapText="1"/>
    </xf>
    <xf numFmtId="49" fontId="26" fillId="0" borderId="30">
      <alignment horizontal="center"/>
    </xf>
    <xf numFmtId="0" fontId="20" fillId="3" borderId="21"/>
    <xf numFmtId="0" fontId="20" fillId="3" borderId="40"/>
    <xf numFmtId="0" fontId="26" fillId="0" borderId="33"/>
    <xf numFmtId="0" fontId="26" fillId="0" borderId="0">
      <alignment horizontal="left"/>
    </xf>
    <xf numFmtId="49" fontId="26" fillId="0" borderId="21"/>
    <xf numFmtId="49" fontId="26" fillId="0" borderId="0"/>
    <xf numFmtId="49" fontId="26" fillId="0" borderId="11">
      <alignment horizontal="center"/>
    </xf>
    <xf numFmtId="49" fontId="26" fillId="0" borderId="9">
      <alignment horizontal="center"/>
    </xf>
    <xf numFmtId="49" fontId="26" fillId="0" borderId="1">
      <alignment horizontal="center"/>
    </xf>
    <xf numFmtId="49" fontId="26" fillId="0" borderId="1">
      <alignment horizontal="center" vertical="center" wrapText="1"/>
    </xf>
    <xf numFmtId="49" fontId="26" fillId="0" borderId="34">
      <alignment horizontal="center" vertical="center" wrapText="1"/>
    </xf>
    <xf numFmtId="0" fontId="20" fillId="3" borderId="41"/>
    <xf numFmtId="4" fontId="26" fillId="0" borderId="1">
      <alignment horizontal="right"/>
    </xf>
    <xf numFmtId="0" fontId="26" fillId="2" borderId="33"/>
    <xf numFmtId="0" fontId="31" fillId="0" borderId="0">
      <alignment horizontal="center" wrapText="1"/>
    </xf>
    <xf numFmtId="0" fontId="33" fillId="0" borderId="22"/>
    <xf numFmtId="49" fontId="34" fillId="0" borderId="42">
      <alignment horizontal="right"/>
    </xf>
    <xf numFmtId="0" fontId="26" fillId="0" borderId="42">
      <alignment horizontal="right"/>
    </xf>
    <xf numFmtId="0" fontId="33" fillId="0" borderId="4"/>
    <xf numFmtId="0" fontId="26" fillId="0" borderId="34">
      <alignment horizontal="center"/>
    </xf>
    <xf numFmtId="49" fontId="20" fillId="0" borderId="43">
      <alignment horizontal="center"/>
    </xf>
    <xf numFmtId="14" fontId="26" fillId="0" borderId="44">
      <alignment horizontal="center"/>
    </xf>
    <xf numFmtId="0" fontId="26" fillId="0" borderId="45">
      <alignment horizontal="center"/>
    </xf>
    <xf numFmtId="49" fontId="26" fillId="0" borderId="46">
      <alignment horizontal="center"/>
    </xf>
    <xf numFmtId="49" fontId="26" fillId="0" borderId="44">
      <alignment horizontal="center"/>
    </xf>
    <xf numFmtId="0" fontId="26" fillId="0" borderId="44">
      <alignment horizontal="center"/>
    </xf>
    <xf numFmtId="49" fontId="26" fillId="0" borderId="47">
      <alignment horizontal="center"/>
    </xf>
    <xf numFmtId="0" fontId="30" fillId="0" borderId="33"/>
    <xf numFmtId="0" fontId="33" fillId="0" borderId="0"/>
    <xf numFmtId="0" fontId="20" fillId="0" borderId="48"/>
    <xf numFmtId="0" fontId="20" fillId="0" borderId="49"/>
    <xf numFmtId="0" fontId="26" fillId="0" borderId="14">
      <alignment horizontal="left" wrapText="1"/>
    </xf>
    <xf numFmtId="49" fontId="26" fillId="0" borderId="35">
      <alignment horizontal="center"/>
    </xf>
    <xf numFmtId="0" fontId="31" fillId="0" borderId="0">
      <alignment horizontal="left" wrapText="1"/>
    </xf>
    <xf numFmtId="49" fontId="20" fillId="0" borderId="0"/>
    <xf numFmtId="0" fontId="26" fillId="0" borderId="0">
      <alignment horizontal="right"/>
    </xf>
    <xf numFmtId="49" fontId="26" fillId="0" borderId="0">
      <alignment horizontal="right"/>
    </xf>
    <xf numFmtId="4" fontId="26" fillId="0" borderId="14">
      <alignment horizontal="right"/>
    </xf>
    <xf numFmtId="0" fontId="26" fillId="0" borderId="0">
      <alignment horizontal="left" wrapText="1"/>
    </xf>
    <xf numFmtId="0" fontId="26" fillId="0" borderId="4">
      <alignment horizontal="left"/>
    </xf>
    <xf numFmtId="0" fontId="26" fillId="0" borderId="18">
      <alignment horizontal="left" wrapText="1"/>
    </xf>
    <xf numFmtId="0" fontId="26" fillId="0" borderId="2"/>
    <xf numFmtId="0" fontId="27" fillId="0" borderId="50">
      <alignment horizontal="left" wrapText="1"/>
    </xf>
    <xf numFmtId="0" fontId="26" fillId="0" borderId="15">
      <alignment horizontal="left" wrapText="1" indent="2"/>
    </xf>
    <xf numFmtId="49" fontId="26" fillId="0" borderId="0">
      <alignment horizontal="center" wrapText="1"/>
    </xf>
    <xf numFmtId="49" fontId="26" fillId="0" borderId="30">
      <alignment horizontal="center" wrapText="1"/>
    </xf>
    <xf numFmtId="0" fontId="26" fillId="0" borderId="51"/>
    <xf numFmtId="0" fontId="26" fillId="0" borderId="52">
      <alignment horizontal="center" wrapText="1"/>
    </xf>
    <xf numFmtId="0" fontId="20" fillId="3" borderId="33"/>
    <xf numFmtId="49" fontId="26" fillId="0" borderId="19">
      <alignment horizontal="center"/>
    </xf>
    <xf numFmtId="49" fontId="26" fillId="0" borderId="0">
      <alignment horizontal="center"/>
    </xf>
    <xf numFmtId="49" fontId="26" fillId="0" borderId="10">
      <alignment horizontal="center" wrapText="1"/>
    </xf>
    <xf numFmtId="49" fontId="26" fillId="0" borderId="53">
      <alignment horizontal="center" wrapText="1"/>
    </xf>
    <xf numFmtId="49" fontId="26" fillId="0" borderId="10">
      <alignment horizontal="center"/>
    </xf>
    <xf numFmtId="49" fontId="26" fillId="0" borderId="4"/>
    <xf numFmtId="170" fontId="20" fillId="0" borderId="0" applyFont="0" applyFill="0" applyBorder="0" applyAlignment="0" applyProtection="0"/>
    <xf numFmtId="0" fontId="20" fillId="0" borderId="0"/>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0" fontId="20" fillId="0" borderId="0"/>
    <xf numFmtId="0" fontId="20" fillId="0" borderId="0"/>
    <xf numFmtId="164" fontId="9" fillId="0" borderId="0">
      <alignment vertical="top" wrapText="1"/>
    </xf>
    <xf numFmtId="0" fontId="20" fillId="0" borderId="0"/>
    <xf numFmtId="0" fontId="20" fillId="0" borderId="0"/>
    <xf numFmtId="164" fontId="9" fillId="0" borderId="0">
      <alignment vertical="top" wrapText="1"/>
    </xf>
    <xf numFmtId="164" fontId="9" fillId="0" borderId="0">
      <alignment vertical="top" wrapText="1"/>
    </xf>
    <xf numFmtId="0" fontId="20" fillId="0" borderId="0"/>
    <xf numFmtId="0" fontId="20" fillId="0" borderId="0"/>
    <xf numFmtId="164" fontId="9" fillId="0" borderId="0">
      <alignment vertical="top" wrapText="1"/>
    </xf>
    <xf numFmtId="0" fontId="20" fillId="0" borderId="0"/>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164" fontId="9" fillId="0" borderId="0">
      <alignment vertical="top" wrapText="1"/>
    </xf>
    <xf numFmtId="0" fontId="20" fillId="0" borderId="0"/>
    <xf numFmtId="0" fontId="20" fillId="0" borderId="0"/>
    <xf numFmtId="164" fontId="9" fillId="0" borderId="0">
      <alignment vertical="top" wrapText="1"/>
    </xf>
    <xf numFmtId="0" fontId="20" fillId="0" borderId="0"/>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164" fontId="9" fillId="0" borderId="0">
      <alignment vertical="top" wrapText="1"/>
    </xf>
    <xf numFmtId="0" fontId="20" fillId="0" borderId="0"/>
    <xf numFmtId="0" fontId="20" fillId="0" borderId="0"/>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164" fontId="9" fillId="0" borderId="0">
      <alignment vertical="top" wrapText="1"/>
    </xf>
    <xf numFmtId="0" fontId="20" fillId="0" borderId="0"/>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164" fontId="9" fillId="0" borderId="0">
      <alignment vertical="top" wrapText="1"/>
    </xf>
    <xf numFmtId="0" fontId="20" fillId="0" borderId="0"/>
    <xf numFmtId="0" fontId="20" fillId="0" borderId="0"/>
    <xf numFmtId="164" fontId="9" fillId="0" borderId="0">
      <alignment vertical="top" wrapText="1"/>
    </xf>
    <xf numFmtId="0" fontId="20" fillId="0" borderId="0"/>
    <xf numFmtId="164" fontId="9" fillId="0" borderId="0">
      <alignment vertical="top" wrapText="1"/>
    </xf>
    <xf numFmtId="0" fontId="2" fillId="0" borderId="0"/>
    <xf numFmtId="164" fontId="37" fillId="0" borderId="0">
      <alignment vertical="top" wrapText="1"/>
    </xf>
    <xf numFmtId="43" fontId="9" fillId="0" borderId="0" applyFont="0" applyFill="0" applyBorder="0" applyAlignment="0" applyProtection="0"/>
    <xf numFmtId="0" fontId="2" fillId="0" borderId="0"/>
    <xf numFmtId="0" fontId="2" fillId="0" borderId="0"/>
    <xf numFmtId="0" fontId="20" fillId="0" borderId="0"/>
    <xf numFmtId="0" fontId="1" fillId="0" borderId="0"/>
    <xf numFmtId="0" fontId="49" fillId="0" borderId="0"/>
    <xf numFmtId="0" fontId="51" fillId="0" borderId="0"/>
    <xf numFmtId="0" fontId="58" fillId="0" borderId="12">
      <alignment horizontal="left" wrapText="1" indent="2"/>
    </xf>
    <xf numFmtId="49" fontId="58" fillId="0" borderId="10">
      <alignment horizontal="center" shrinkToFit="1"/>
    </xf>
    <xf numFmtId="0" fontId="58" fillId="0" borderId="14">
      <alignment horizontal="left" wrapText="1" indent="2"/>
    </xf>
    <xf numFmtId="0" fontId="55" fillId="0" borderId="60">
      <alignment horizontal="left" wrapText="1" indent="2"/>
    </xf>
    <xf numFmtId="0" fontId="57" fillId="0" borderId="60">
      <alignment horizontal="left" wrapText="1" indent="2"/>
    </xf>
    <xf numFmtId="49" fontId="58" fillId="0" borderId="1">
      <alignment horizontal="center"/>
    </xf>
    <xf numFmtId="49" fontId="57" fillId="0" borderId="54">
      <alignment horizontal="center"/>
    </xf>
    <xf numFmtId="49" fontId="55" fillId="0" borderId="54">
      <alignment horizontal="center"/>
    </xf>
    <xf numFmtId="0" fontId="50" fillId="6" borderId="0" applyNumberFormat="0" applyBorder="0" applyAlignment="0" applyProtection="0"/>
    <xf numFmtId="0" fontId="50" fillId="7" borderId="0" applyNumberFormat="0" applyBorder="0" applyAlignment="0" applyProtection="0"/>
    <xf numFmtId="0" fontId="50" fillId="8" borderId="0" applyNumberFormat="0" applyBorder="0" applyAlignment="0" applyProtection="0"/>
    <xf numFmtId="0" fontId="50" fillId="9" borderId="0" applyNumberFormat="0" applyBorder="0" applyAlignment="0" applyProtection="0"/>
    <xf numFmtId="0" fontId="50" fillId="10" borderId="0" applyNumberFormat="0" applyBorder="0" applyAlignment="0" applyProtection="0"/>
    <xf numFmtId="0" fontId="50" fillId="11" borderId="0" applyNumberFormat="0" applyBorder="0" applyAlignment="0" applyProtection="0"/>
    <xf numFmtId="0" fontId="59" fillId="4" borderId="55" applyNumberFormat="0" applyAlignment="0" applyProtection="0"/>
    <xf numFmtId="0" fontId="60" fillId="12" borderId="56" applyNumberFormat="0" applyAlignment="0" applyProtection="0"/>
    <xf numFmtId="0" fontId="61" fillId="12" borderId="55" applyNumberFormat="0" applyAlignment="0" applyProtection="0"/>
    <xf numFmtId="0" fontId="62" fillId="0" borderId="61" applyNumberFormat="0" applyFill="0" applyAlignment="0" applyProtection="0"/>
    <xf numFmtId="0" fontId="63" fillId="0" borderId="62" applyNumberFormat="0" applyFill="0" applyAlignment="0" applyProtection="0"/>
    <xf numFmtId="0" fontId="64" fillId="0" borderId="63" applyNumberFormat="0" applyFill="0" applyAlignment="0" applyProtection="0"/>
    <xf numFmtId="0" fontId="64" fillId="0" borderId="0" applyNumberFormat="0" applyFill="0" applyBorder="0" applyAlignment="0" applyProtection="0"/>
    <xf numFmtId="0" fontId="52" fillId="0" borderId="64" applyNumberFormat="0" applyFill="0" applyAlignment="0" applyProtection="0"/>
    <xf numFmtId="0" fontId="53" fillId="13" borderId="58" applyNumberFormat="0" applyAlignment="0" applyProtection="0"/>
    <xf numFmtId="0" fontId="65" fillId="0" borderId="0" applyNumberFormat="0" applyFill="0" applyBorder="0" applyAlignment="0" applyProtection="0"/>
    <xf numFmtId="0" fontId="66" fillId="14" borderId="0" applyNumberFormat="0" applyBorder="0" applyAlignment="0" applyProtection="0"/>
    <xf numFmtId="0" fontId="10" fillId="0" borderId="0"/>
    <xf numFmtId="0" fontId="10" fillId="0" borderId="0"/>
    <xf numFmtId="0" fontId="20" fillId="0" borderId="0"/>
    <xf numFmtId="0" fontId="19" fillId="0" borderId="0"/>
    <xf numFmtId="0" fontId="10" fillId="0" borderId="0"/>
    <xf numFmtId="0" fontId="56" fillId="0" borderId="0"/>
    <xf numFmtId="0" fontId="56" fillId="0" borderId="0"/>
    <xf numFmtId="0" fontId="20" fillId="0" borderId="0" applyNumberFormat="0" applyFont="0" applyFill="0" applyBorder="0" applyAlignment="0" applyProtection="0">
      <alignment vertical="top"/>
    </xf>
    <xf numFmtId="164" fontId="9" fillId="0" borderId="0">
      <alignment vertical="top" wrapText="1"/>
    </xf>
    <xf numFmtId="0" fontId="56" fillId="0" borderId="0" applyNumberFormat="0" applyFont="0" applyFill="0" applyBorder="0" applyAlignment="0" applyProtection="0">
      <alignment vertical="top"/>
    </xf>
    <xf numFmtId="0" fontId="20" fillId="0" borderId="0" applyNumberFormat="0" applyFont="0" applyFill="0" applyBorder="0" applyAlignment="0" applyProtection="0">
      <alignment vertical="top"/>
    </xf>
    <xf numFmtId="0" fontId="56" fillId="0" borderId="0" applyNumberFormat="0" applyFont="0" applyFill="0" applyBorder="0" applyAlignment="0" applyProtection="0">
      <alignment vertical="top"/>
    </xf>
    <xf numFmtId="0" fontId="10" fillId="0" borderId="0"/>
    <xf numFmtId="164" fontId="48" fillId="0" borderId="0">
      <alignment vertical="top" wrapText="1"/>
    </xf>
    <xf numFmtId="0" fontId="67" fillId="15" borderId="0" applyNumberFormat="0" applyBorder="0" applyAlignment="0" applyProtection="0"/>
    <xf numFmtId="0" fontId="68" fillId="0" borderId="0" applyNumberFormat="0" applyFill="0" applyBorder="0" applyAlignment="0" applyProtection="0"/>
    <xf numFmtId="0" fontId="49" fillId="5" borderId="59" applyNumberFormat="0" applyFont="0" applyAlignment="0" applyProtection="0"/>
    <xf numFmtId="0" fontId="69" fillId="0" borderId="57" applyNumberFormat="0" applyFill="0" applyAlignment="0" applyProtection="0"/>
    <xf numFmtId="0" fontId="54" fillId="0" borderId="0" applyNumberFormat="0" applyFill="0" applyBorder="0" applyAlignment="0" applyProtection="0"/>
    <xf numFmtId="169" fontId="20" fillId="0" borderId="0" applyFont="0" applyFill="0" applyBorder="0" applyAlignment="0" applyProtection="0"/>
    <xf numFmtId="0" fontId="20" fillId="0" borderId="0" applyFont="0" applyFill="0" applyBorder="0" applyAlignment="0" applyProtection="0"/>
    <xf numFmtId="0" fontId="56" fillId="0" borderId="0" applyFont="0" applyFill="0" applyBorder="0" applyAlignment="0" applyProtection="0"/>
    <xf numFmtId="165" fontId="20" fillId="0" borderId="0" applyFont="0" applyFill="0" applyBorder="0" applyAlignment="0" applyProtection="0"/>
    <xf numFmtId="0" fontId="70" fillId="16" borderId="0" applyNumberFormat="0" applyBorder="0" applyAlignment="0" applyProtection="0"/>
    <xf numFmtId="0" fontId="55" fillId="0" borderId="60">
      <alignment horizontal="left" wrapText="1" indent="2"/>
    </xf>
    <xf numFmtId="49" fontId="55" fillId="0" borderId="54">
      <alignment horizontal="center"/>
    </xf>
    <xf numFmtId="164" fontId="9" fillId="0" borderId="0">
      <alignment vertical="top" wrapText="1"/>
    </xf>
    <xf numFmtId="0" fontId="20" fillId="0" borderId="0" applyNumberFormat="0" applyFont="0" applyFill="0" applyBorder="0" applyAlignment="0" applyProtection="0">
      <alignment vertical="top"/>
    </xf>
    <xf numFmtId="0" fontId="72" fillId="0" borderId="0"/>
    <xf numFmtId="0" fontId="72" fillId="0" borderId="0"/>
    <xf numFmtId="43" fontId="88" fillId="0" borderId="0" applyFont="0" applyFill="0" applyBorder="0" applyAlignment="0" applyProtection="0"/>
  </cellStyleXfs>
  <cellXfs count="467">
    <xf numFmtId="164" fontId="0" fillId="0" borderId="0" xfId="0" applyNumberFormat="1" applyFont="1" applyFill="1" applyAlignment="1">
      <alignment vertical="top" wrapText="1"/>
    </xf>
    <xf numFmtId="0" fontId="7" fillId="0" borderId="1" xfId="0" applyNumberFormat="1" applyFont="1" applyFill="1" applyBorder="1" applyAlignment="1">
      <alignment horizontal="left" wrapText="1"/>
    </xf>
    <xf numFmtId="0" fontId="8" fillId="0" borderId="1" xfId="0" applyNumberFormat="1" applyFont="1" applyFill="1" applyBorder="1" applyAlignment="1">
      <alignment horizontal="left" wrapText="1"/>
    </xf>
    <xf numFmtId="164" fontId="13" fillId="0" borderId="0" xfId="0" applyFont="1" applyFill="1" applyAlignment="1">
      <alignment horizontal="left"/>
    </xf>
    <xf numFmtId="165" fontId="13" fillId="0" borderId="0" xfId="0" applyNumberFormat="1" applyFont="1" applyFill="1" applyAlignment="1"/>
    <xf numFmtId="166" fontId="13" fillId="0" borderId="0" xfId="0" applyNumberFormat="1" applyFont="1" applyFill="1" applyAlignment="1"/>
    <xf numFmtId="164" fontId="13" fillId="0" borderId="0" xfId="0" applyFont="1" applyFill="1" applyAlignment="1"/>
    <xf numFmtId="164" fontId="14" fillId="0" borderId="0" xfId="0" applyFont="1" applyFill="1" applyAlignment="1">
      <alignment horizontal="left" wrapText="1"/>
    </xf>
    <xf numFmtId="164" fontId="14" fillId="0" borderId="0" xfId="0" applyFont="1" applyFill="1" applyAlignment="1">
      <alignment horizontal="center"/>
    </xf>
    <xf numFmtId="165" fontId="13" fillId="0" borderId="0" xfId="0" applyNumberFormat="1" applyFont="1" applyFill="1" applyAlignment="1">
      <alignment horizontal="right"/>
    </xf>
    <xf numFmtId="165" fontId="13" fillId="0" borderId="0" xfId="0" applyNumberFormat="1" applyFont="1" applyFill="1" applyBorder="1" applyAlignment="1"/>
    <xf numFmtId="166" fontId="13" fillId="0" borderId="0" xfId="0" applyNumberFormat="1" applyFont="1" applyFill="1" applyBorder="1" applyAlignment="1"/>
    <xf numFmtId="164" fontId="13" fillId="0" borderId="0" xfId="0" applyFont="1" applyFill="1" applyBorder="1" applyAlignment="1"/>
    <xf numFmtId="49" fontId="14" fillId="0" borderId="5" xfId="0" applyNumberFormat="1" applyFont="1" applyFill="1" applyBorder="1" applyAlignment="1">
      <alignment horizontal="center"/>
    </xf>
    <xf numFmtId="49" fontId="13" fillId="0" borderId="0" xfId="0" applyNumberFormat="1" applyFont="1" applyFill="1" applyBorder="1" applyAlignment="1"/>
    <xf numFmtId="0" fontId="6" fillId="0" borderId="1" xfId="0" applyNumberFormat="1" applyFont="1" applyFill="1" applyBorder="1" applyAlignment="1">
      <alignment horizontal="center" wrapText="1"/>
    </xf>
    <xf numFmtId="49" fontId="8" fillId="0" borderId="1" xfId="0" applyNumberFormat="1" applyFont="1" applyFill="1" applyBorder="1" applyAlignment="1">
      <alignment horizontal="left" wrapText="1"/>
    </xf>
    <xf numFmtId="49" fontId="7" fillId="0" borderId="1" xfId="0" applyNumberFormat="1" applyFont="1" applyFill="1" applyBorder="1" applyAlignment="1">
      <alignment horizontal="left" wrapText="1"/>
    </xf>
    <xf numFmtId="49" fontId="0" fillId="0" borderId="0" xfId="0" applyNumberFormat="1" applyFont="1" applyFill="1" applyAlignment="1">
      <alignment vertical="top" wrapText="1"/>
    </xf>
    <xf numFmtId="0" fontId="6" fillId="0" borderId="9" xfId="0" applyNumberFormat="1" applyFont="1" applyFill="1" applyBorder="1" applyAlignment="1">
      <alignment horizontal="center" vertical="top" wrapText="1"/>
    </xf>
    <xf numFmtId="168" fontId="16" fillId="0" borderId="5" xfId="0" applyNumberFormat="1" applyFont="1" applyFill="1" applyBorder="1" applyAlignment="1">
      <alignment horizontal="center"/>
    </xf>
    <xf numFmtId="164" fontId="15" fillId="0" borderId="0" xfId="0" applyFont="1" applyFill="1" applyAlignment="1">
      <alignment horizontal="left" vertical="center" wrapText="1"/>
    </xf>
    <xf numFmtId="165" fontId="15" fillId="0" borderId="0" xfId="0" applyNumberFormat="1" applyFont="1" applyFill="1" applyAlignment="1">
      <alignment horizontal="left" vertical="center" wrapText="1"/>
    </xf>
    <xf numFmtId="165" fontId="15" fillId="0" borderId="0" xfId="0" applyNumberFormat="1" applyFont="1" applyFill="1" applyBorder="1" applyAlignment="1">
      <alignment horizontal="left" vertical="center" wrapText="1"/>
    </xf>
    <xf numFmtId="164" fontId="35" fillId="0" borderId="0" xfId="0" applyFont="1" applyFill="1" applyAlignment="1">
      <alignment horizontal="left" vertical="center" wrapText="1"/>
    </xf>
    <xf numFmtId="164" fontId="5" fillId="0" borderId="0" xfId="0" applyNumberFormat="1" applyFont="1" applyFill="1" applyAlignment="1">
      <alignment horizontal="left" vertical="center" wrapText="1"/>
    </xf>
    <xf numFmtId="164" fontId="36" fillId="0" borderId="0" xfId="0" applyNumberFormat="1" applyFont="1" applyFill="1" applyAlignment="1">
      <alignment horizontal="left" vertical="center" wrapText="1"/>
    </xf>
    <xf numFmtId="49" fontId="14" fillId="0" borderId="5" xfId="4" applyNumberFormat="1" applyFont="1" applyFill="1" applyBorder="1" applyAlignment="1">
      <alignment horizontal="center"/>
    </xf>
    <xf numFmtId="0" fontId="9" fillId="0" borderId="1" xfId="0" applyNumberFormat="1" applyFont="1" applyFill="1" applyBorder="1" applyAlignment="1">
      <alignment horizontal="left" wrapText="1"/>
    </xf>
    <xf numFmtId="165" fontId="14" fillId="0" borderId="5" xfId="4" applyNumberFormat="1" applyFont="1" applyFill="1" applyBorder="1" applyAlignment="1">
      <alignment horizontal="center"/>
    </xf>
    <xf numFmtId="49" fontId="14" fillId="0" borderId="5" xfId="4" applyNumberFormat="1" applyFont="1" applyFill="1" applyBorder="1" applyAlignment="1">
      <alignment horizontal="left"/>
    </xf>
    <xf numFmtId="49" fontId="13" fillId="0" borderId="5" xfId="4" applyNumberFormat="1" applyFont="1" applyFill="1" applyBorder="1" applyAlignment="1">
      <alignment horizontal="left"/>
    </xf>
    <xf numFmtId="49" fontId="6" fillId="0" borderId="1" xfId="0" applyNumberFormat="1" applyFont="1" applyFill="1" applyBorder="1" applyAlignment="1">
      <alignment horizontal="left" wrapText="1"/>
    </xf>
    <xf numFmtId="49" fontId="13" fillId="0" borderId="5" xfId="4" applyNumberFormat="1" applyFont="1" applyFill="1" applyBorder="1" applyAlignment="1"/>
    <xf numFmtId="165" fontId="13" fillId="0" borderId="5" xfId="4" applyNumberFormat="1" applyFont="1" applyFill="1" applyBorder="1" applyAlignment="1">
      <alignment horizontal="center"/>
    </xf>
    <xf numFmtId="1" fontId="13" fillId="0" borderId="5" xfId="4" applyNumberFormat="1" applyFont="1" applyFill="1" applyBorder="1" applyAlignment="1">
      <alignment horizontal="left" vertical="top" wrapText="1"/>
    </xf>
    <xf numFmtId="49" fontId="9" fillId="0" borderId="1" xfId="0" applyNumberFormat="1" applyFont="1" applyFill="1" applyBorder="1" applyAlignment="1">
      <alignment horizontal="left" wrapText="1"/>
    </xf>
    <xf numFmtId="49" fontId="13" fillId="0" borderId="5" xfId="4" applyNumberFormat="1" applyFont="1" applyFill="1" applyBorder="1" applyAlignment="1">
      <alignment horizontal="left" wrapText="1"/>
    </xf>
    <xf numFmtId="167" fontId="13" fillId="0" borderId="5" xfId="4" applyNumberFormat="1" applyFont="1" applyFill="1" applyBorder="1" applyAlignment="1">
      <alignment horizontal="center"/>
    </xf>
    <xf numFmtId="0" fontId="13" fillId="0" borderId="5" xfId="4" applyFont="1" applyFill="1" applyBorder="1" applyAlignment="1">
      <alignment horizontal="left" vertical="top" wrapText="1"/>
    </xf>
    <xf numFmtId="49" fontId="40" fillId="0" borderId="5" xfId="4" applyNumberFormat="1" applyFont="1" applyFill="1" applyBorder="1" applyAlignment="1"/>
    <xf numFmtId="49" fontId="13" fillId="0" borderId="5" xfId="4" applyNumberFormat="1" applyFont="1" applyFill="1" applyBorder="1" applyAlignment="1">
      <alignment vertical="center"/>
    </xf>
    <xf numFmtId="165" fontId="13" fillId="0" borderId="5" xfId="4" applyNumberFormat="1" applyFont="1" applyFill="1" applyBorder="1" applyAlignment="1">
      <alignment horizontal="center" vertical="center"/>
    </xf>
    <xf numFmtId="0" fontId="22" fillId="0" borderId="5" xfId="4" applyFont="1" applyFill="1" applyBorder="1" applyAlignment="1">
      <alignment horizontal="left" vertical="top" wrapText="1"/>
    </xf>
    <xf numFmtId="49" fontId="13" fillId="0" borderId="6" xfId="4" applyNumberFormat="1" applyFont="1" applyFill="1" applyBorder="1" applyAlignment="1">
      <alignment horizontal="left"/>
    </xf>
    <xf numFmtId="49" fontId="22" fillId="0" borderId="6" xfId="4" applyNumberFormat="1" applyFont="1" applyFill="1" applyBorder="1" applyAlignment="1">
      <alignment horizontal="left"/>
    </xf>
    <xf numFmtId="49" fontId="22" fillId="0" borderId="5" xfId="4" applyNumberFormat="1" applyFont="1" applyFill="1" applyBorder="1" applyAlignment="1">
      <alignment horizontal="left"/>
    </xf>
    <xf numFmtId="49" fontId="13" fillId="0" borderId="5" xfId="4" applyNumberFormat="1" applyFont="1" applyFill="1" applyBorder="1" applyAlignment="1">
      <alignment horizontal="center"/>
    </xf>
    <xf numFmtId="0" fontId="13" fillId="0" borderId="5" xfId="4" applyFont="1" applyFill="1" applyBorder="1" applyAlignment="1">
      <alignment horizontal="left"/>
    </xf>
    <xf numFmtId="4" fontId="13" fillId="0" borderId="5" xfId="4" applyNumberFormat="1" applyFont="1" applyFill="1" applyBorder="1" applyAlignment="1">
      <alignment horizontal="center"/>
    </xf>
    <xf numFmtId="1" fontId="38" fillId="0" borderId="5" xfId="4" applyNumberFormat="1" applyFont="1" applyFill="1" applyBorder="1" applyAlignment="1">
      <alignment horizontal="left" vertical="top" wrapText="1"/>
    </xf>
    <xf numFmtId="0" fontId="38" fillId="0" borderId="0" xfId="5" applyFont="1" applyFill="1" applyAlignment="1">
      <alignment horizontal="left" vertical="top" wrapText="1"/>
    </xf>
    <xf numFmtId="49" fontId="38" fillId="0" borderId="5" xfId="4" applyNumberFormat="1" applyFont="1" applyFill="1" applyBorder="1" applyAlignment="1">
      <alignment horizontal="left"/>
    </xf>
    <xf numFmtId="49" fontId="38" fillId="0" borderId="5" xfId="4" applyNumberFormat="1" applyFont="1" applyFill="1" applyBorder="1" applyAlignment="1"/>
    <xf numFmtId="0" fontId="38" fillId="0" borderId="5" xfId="4" applyFont="1" applyFill="1" applyBorder="1" applyAlignment="1">
      <alignment horizontal="left" vertical="top" wrapText="1"/>
    </xf>
    <xf numFmtId="165" fontId="38" fillId="0" borderId="5" xfId="4" applyNumberFormat="1" applyFont="1" applyFill="1" applyBorder="1" applyAlignment="1">
      <alignment horizontal="center"/>
    </xf>
    <xf numFmtId="1" fontId="42" fillId="0" borderId="5" xfId="4" applyNumberFormat="1" applyFont="1" applyFill="1" applyBorder="1" applyAlignment="1">
      <alignment horizontal="left" vertical="top" wrapText="1"/>
    </xf>
    <xf numFmtId="49" fontId="38" fillId="0" borderId="5" xfId="3" applyNumberFormat="1" applyFont="1" applyFill="1" applyBorder="1" applyAlignment="1" applyProtection="1">
      <alignment vertical="center" wrapText="1"/>
    </xf>
    <xf numFmtId="0" fontId="42" fillId="0" borderId="5" xfId="224" applyFont="1" applyFill="1" applyBorder="1" applyAlignment="1">
      <alignment horizontal="left" vertical="top" wrapText="1"/>
    </xf>
    <xf numFmtId="0" fontId="42" fillId="0" borderId="5" xfId="5" applyFont="1" applyFill="1" applyBorder="1" applyAlignment="1">
      <alignment horizontal="left" vertical="top" wrapText="1"/>
    </xf>
    <xf numFmtId="0" fontId="45" fillId="0" borderId="5" xfId="0" applyNumberFormat="1" applyFont="1" applyFill="1" applyBorder="1" applyAlignment="1">
      <alignment horizontal="left" wrapText="1"/>
    </xf>
    <xf numFmtId="0" fontId="46" fillId="0" borderId="5" xfId="0" applyNumberFormat="1" applyFont="1" applyFill="1" applyBorder="1" applyAlignment="1">
      <alignment horizontal="left" wrapText="1"/>
    </xf>
    <xf numFmtId="165" fontId="45" fillId="0" borderId="5" xfId="0" applyNumberFormat="1" applyFont="1" applyFill="1" applyBorder="1" applyAlignment="1">
      <alignment horizontal="right" wrapText="1"/>
    </xf>
    <xf numFmtId="49" fontId="46" fillId="0" borderId="5" xfId="0" applyNumberFormat="1" applyFont="1" applyFill="1" applyBorder="1" applyAlignment="1"/>
    <xf numFmtId="49" fontId="46" fillId="0" borderId="5" xfId="196" applyNumberFormat="1" applyFont="1" applyFill="1" applyBorder="1" applyAlignment="1">
      <alignment horizontal="left" wrapText="1"/>
    </xf>
    <xf numFmtId="165" fontId="46" fillId="0" borderId="5" xfId="0" applyNumberFormat="1" applyFont="1" applyFill="1" applyBorder="1" applyAlignment="1">
      <alignment horizontal="right" wrapText="1"/>
    </xf>
    <xf numFmtId="49" fontId="46" fillId="0" borderId="5" xfId="198" applyNumberFormat="1" applyFont="1" applyFill="1" applyBorder="1" applyAlignment="1">
      <alignment horizontal="left" wrapText="1"/>
    </xf>
    <xf numFmtId="49" fontId="47" fillId="0" borderId="5" xfId="197" applyNumberFormat="1" applyFont="1" applyFill="1" applyBorder="1" applyAlignment="1"/>
    <xf numFmtId="49" fontId="46" fillId="0" borderId="5" xfId="200" applyNumberFormat="1" applyFont="1" applyFill="1" applyBorder="1" applyAlignment="1">
      <alignment horizontal="left" wrapText="1"/>
    </xf>
    <xf numFmtId="49" fontId="46" fillId="0" borderId="5" xfId="204" applyNumberFormat="1" applyFont="1" applyFill="1" applyBorder="1" applyAlignment="1">
      <alignment horizontal="left" wrapText="1"/>
    </xf>
    <xf numFmtId="49" fontId="46" fillId="0" borderId="5" xfId="206" applyNumberFormat="1" applyFont="1" applyFill="1" applyBorder="1" applyAlignment="1">
      <alignment horizontal="left" wrapText="1"/>
    </xf>
    <xf numFmtId="49" fontId="46" fillId="0" borderId="5" xfId="210" applyNumberFormat="1" applyFont="1" applyFill="1" applyBorder="1" applyAlignment="1">
      <alignment horizontal="left" wrapText="1"/>
    </xf>
    <xf numFmtId="49" fontId="46" fillId="0" borderId="5" xfId="212" applyNumberFormat="1" applyFont="1" applyFill="1" applyBorder="1" applyAlignment="1">
      <alignment horizontal="left" wrapText="1"/>
    </xf>
    <xf numFmtId="49" fontId="46" fillId="0" borderId="5" xfId="214" applyNumberFormat="1" applyFont="1" applyFill="1" applyBorder="1" applyAlignment="1">
      <alignment horizontal="left" wrapText="1"/>
    </xf>
    <xf numFmtId="49" fontId="46" fillId="0" borderId="5" xfId="216" applyNumberFormat="1" applyFont="1" applyFill="1" applyBorder="1" applyAlignment="1">
      <alignment horizontal="left" wrapText="1"/>
    </xf>
    <xf numFmtId="49" fontId="46" fillId="0" borderId="5" xfId="218" applyNumberFormat="1" applyFont="1" applyFill="1" applyBorder="1" applyAlignment="1">
      <alignment horizontal="left" wrapText="1"/>
    </xf>
    <xf numFmtId="49" fontId="45" fillId="0" borderId="5" xfId="218" applyNumberFormat="1" applyFont="1" applyFill="1" applyBorder="1" applyAlignment="1">
      <alignment horizontal="left" wrapText="1"/>
    </xf>
    <xf numFmtId="49" fontId="46" fillId="0" borderId="5" xfId="226" applyNumberFormat="1" applyFont="1" applyFill="1" applyBorder="1" applyAlignment="1">
      <alignment horizontal="left" wrapText="1"/>
    </xf>
    <xf numFmtId="49" fontId="46" fillId="0" borderId="5" xfId="229" applyNumberFormat="1" applyFont="1" applyFill="1" applyBorder="1" applyAlignment="1">
      <alignment horizontal="left" wrapText="1"/>
    </xf>
    <xf numFmtId="49" fontId="47" fillId="0" borderId="5" xfId="228" applyNumberFormat="1" applyFont="1" applyFill="1" applyBorder="1" applyAlignment="1"/>
    <xf numFmtId="49" fontId="46" fillId="0" borderId="5" xfId="233" applyNumberFormat="1" applyFont="1" applyFill="1" applyBorder="1" applyAlignment="1">
      <alignment horizontal="left" wrapText="1"/>
    </xf>
    <xf numFmtId="49" fontId="46" fillId="0" borderId="5" xfId="236" applyNumberFormat="1" applyFont="1" applyFill="1" applyBorder="1" applyAlignment="1">
      <alignment horizontal="left" wrapText="1"/>
    </xf>
    <xf numFmtId="49" fontId="46" fillId="0" borderId="5" xfId="241" applyNumberFormat="1" applyFont="1" applyFill="1" applyBorder="1" applyAlignment="1">
      <alignment horizontal="left" wrapText="1"/>
    </xf>
    <xf numFmtId="49" fontId="46" fillId="0" borderId="5" xfId="243" applyNumberFormat="1" applyFont="1" applyFill="1" applyBorder="1" applyAlignment="1">
      <alignment horizontal="left" wrapText="1"/>
    </xf>
    <xf numFmtId="49" fontId="46" fillId="0" borderId="5" xfId="245" applyNumberFormat="1" applyFont="1" applyFill="1" applyBorder="1" applyAlignment="1">
      <alignment horizontal="left" wrapText="1"/>
    </xf>
    <xf numFmtId="49" fontId="46" fillId="0" borderId="5" xfId="249" applyNumberFormat="1" applyFont="1" applyFill="1" applyBorder="1" applyAlignment="1">
      <alignment horizontal="left" wrapText="1"/>
    </xf>
    <xf numFmtId="49" fontId="47" fillId="0" borderId="5" xfId="248" applyNumberFormat="1" applyFont="1" applyFill="1" applyBorder="1" applyAlignment="1"/>
    <xf numFmtId="2" fontId="46" fillId="0" borderId="5" xfId="0" applyNumberFormat="1" applyFont="1" applyFill="1" applyBorder="1" applyAlignment="1">
      <alignment horizontal="right" wrapText="1"/>
    </xf>
    <xf numFmtId="49" fontId="46" fillId="0" borderId="5" xfId="254" applyNumberFormat="1" applyFont="1" applyFill="1" applyBorder="1" applyAlignment="1">
      <alignment horizontal="left" wrapText="1"/>
    </xf>
    <xf numFmtId="49" fontId="46" fillId="0" borderId="5" xfId="256" applyNumberFormat="1" applyFont="1" applyFill="1" applyBorder="1" applyAlignment="1">
      <alignment horizontal="left" wrapText="1"/>
    </xf>
    <xf numFmtId="49" fontId="46" fillId="0" borderId="5" xfId="258" applyNumberFormat="1" applyFont="1" applyFill="1" applyBorder="1" applyAlignment="1">
      <alignment horizontal="left" wrapText="1"/>
    </xf>
    <xf numFmtId="49" fontId="46" fillId="0" borderId="5" xfId="260" applyNumberFormat="1" applyFont="1" applyFill="1" applyBorder="1" applyAlignment="1">
      <alignment horizontal="left" wrapText="1"/>
    </xf>
    <xf numFmtId="49" fontId="45" fillId="0" borderId="5" xfId="260" applyNumberFormat="1" applyFont="1" applyFill="1" applyBorder="1" applyAlignment="1">
      <alignment horizontal="left" wrapText="1"/>
    </xf>
    <xf numFmtId="49" fontId="46" fillId="0" borderId="5" xfId="262" applyNumberFormat="1" applyFont="1" applyFill="1" applyBorder="1" applyAlignment="1">
      <alignment horizontal="left" wrapText="1"/>
    </xf>
    <xf numFmtId="49" fontId="46" fillId="0" borderId="5" xfId="264" applyNumberFormat="1" applyFont="1" applyFill="1" applyBorder="1" applyAlignment="1">
      <alignment horizontal="left" wrapText="1"/>
    </xf>
    <xf numFmtId="49" fontId="47" fillId="0" borderId="5" xfId="263" applyNumberFormat="1" applyFont="1" applyFill="1" applyBorder="1" applyAlignment="1"/>
    <xf numFmtId="49" fontId="46" fillId="0" borderId="5" xfId="266" applyNumberFormat="1" applyFont="1" applyFill="1" applyBorder="1" applyAlignment="1">
      <alignment horizontal="left" wrapText="1"/>
    </xf>
    <xf numFmtId="49" fontId="46" fillId="0" borderId="5" xfId="267" applyNumberFormat="1" applyFont="1" applyFill="1" applyBorder="1" applyAlignment="1">
      <alignment horizontal="left" wrapText="1"/>
    </xf>
    <xf numFmtId="49" fontId="46" fillId="0" borderId="5" xfId="271" applyNumberFormat="1" applyFont="1" applyFill="1" applyBorder="1" applyAlignment="1">
      <alignment horizontal="left" wrapText="1"/>
    </xf>
    <xf numFmtId="49" fontId="46" fillId="0" borderId="1" xfId="0" applyNumberFormat="1" applyFont="1" applyFill="1" applyBorder="1" applyAlignment="1">
      <alignment horizontal="left" wrapText="1"/>
    </xf>
    <xf numFmtId="49" fontId="46" fillId="0" borderId="5" xfId="275" applyNumberFormat="1" applyFont="1" applyFill="1" applyBorder="1" applyAlignment="1">
      <alignment horizontal="left" wrapText="1"/>
    </xf>
    <xf numFmtId="49" fontId="46" fillId="0" borderId="5" xfId="281" applyNumberFormat="1" applyFont="1" applyFill="1" applyBorder="1" applyAlignment="1">
      <alignment horizontal="left" wrapText="1"/>
    </xf>
    <xf numFmtId="49" fontId="47" fillId="0" borderId="5" xfId="280" applyNumberFormat="1" applyFont="1" applyFill="1" applyBorder="1" applyAlignment="1"/>
    <xf numFmtId="167" fontId="46" fillId="0" borderId="5" xfId="0" applyNumberFormat="1" applyFont="1" applyFill="1" applyBorder="1" applyAlignment="1">
      <alignment horizontal="right" wrapText="1"/>
    </xf>
    <xf numFmtId="49" fontId="46" fillId="0" borderId="5" xfId="285" applyNumberFormat="1" applyFont="1" applyFill="1" applyBorder="1" applyAlignment="1">
      <alignment horizontal="left" wrapText="1"/>
    </xf>
    <xf numFmtId="49" fontId="46" fillId="0" borderId="5" xfId="287" applyNumberFormat="1" applyFont="1" applyFill="1" applyBorder="1" applyAlignment="1">
      <alignment horizontal="left" wrapText="1"/>
    </xf>
    <xf numFmtId="49" fontId="46" fillId="0" borderId="5" xfId="289" applyNumberFormat="1" applyFont="1" applyFill="1" applyBorder="1" applyAlignment="1">
      <alignment horizontal="left" wrapText="1"/>
    </xf>
    <xf numFmtId="1" fontId="47" fillId="0" borderId="5" xfId="4" applyNumberFormat="1" applyFont="1" applyFill="1" applyBorder="1" applyAlignment="1">
      <alignment horizontal="left" vertical="top" wrapText="1"/>
    </xf>
    <xf numFmtId="49" fontId="46" fillId="0" borderId="5" xfId="292" applyNumberFormat="1" applyFont="1" applyFill="1" applyBorder="1" applyAlignment="1">
      <alignment horizontal="left" wrapText="1"/>
    </xf>
    <xf numFmtId="49" fontId="47" fillId="0" borderId="5" xfId="290" applyNumberFormat="1" applyFont="1" applyFill="1" applyBorder="1" applyAlignment="1"/>
    <xf numFmtId="49" fontId="46" fillId="0" borderId="5" xfId="296" applyNumberFormat="1" applyFont="1" applyFill="1" applyBorder="1" applyAlignment="1"/>
    <xf numFmtId="167" fontId="46" fillId="0" borderId="5" xfId="296" applyNumberFormat="1" applyFont="1" applyFill="1" applyBorder="1" applyAlignment="1">
      <alignment horizontal="right" wrapText="1"/>
    </xf>
    <xf numFmtId="49" fontId="46" fillId="0" borderId="5" xfId="294" applyNumberFormat="1" applyFont="1" applyFill="1" applyBorder="1" applyAlignment="1">
      <alignment horizontal="left" wrapText="1"/>
    </xf>
    <xf numFmtId="49" fontId="47" fillId="0" borderId="5" xfId="293" applyNumberFormat="1" applyFont="1" applyFill="1" applyBorder="1" applyAlignment="1"/>
    <xf numFmtId="49" fontId="47" fillId="0" borderId="5" xfId="290" applyNumberFormat="1" applyFont="1" applyFill="1" applyBorder="1" applyAlignment="1">
      <alignment horizontal="left"/>
    </xf>
    <xf numFmtId="49" fontId="47" fillId="0" borderId="5" xfId="290" applyNumberFormat="1" applyFont="1" applyFill="1" applyBorder="1" applyAlignment="1">
      <alignment horizontal="center"/>
    </xf>
    <xf numFmtId="165" fontId="38" fillId="0" borderId="7" xfId="4" applyNumberFormat="1" applyFont="1" applyFill="1" applyBorder="1" applyAlignment="1">
      <alignment horizontal="center"/>
    </xf>
    <xf numFmtId="49" fontId="47" fillId="0" borderId="5" xfId="4" applyNumberFormat="1" applyFont="1" applyFill="1" applyBorder="1" applyAlignment="1"/>
    <xf numFmtId="49" fontId="46" fillId="0" borderId="5" xfId="238" applyNumberFormat="1" applyFont="1" applyFill="1" applyBorder="1" applyAlignment="1">
      <alignment horizontal="left" wrapText="1"/>
    </xf>
    <xf numFmtId="49" fontId="47" fillId="0" borderId="5" xfId="237" applyNumberFormat="1" applyFont="1" applyFill="1" applyBorder="1" applyAlignment="1"/>
    <xf numFmtId="49" fontId="47" fillId="0" borderId="5" xfId="274" applyNumberFormat="1" applyFont="1" applyFill="1" applyBorder="1" applyAlignment="1"/>
    <xf numFmtId="49" fontId="46" fillId="0" borderId="5" xfId="222" applyNumberFormat="1" applyFont="1" applyFill="1" applyBorder="1" applyAlignment="1">
      <alignment horizontal="left" wrapText="1"/>
    </xf>
    <xf numFmtId="164" fontId="9" fillId="0" borderId="0" xfId="0" applyNumberFormat="1" applyFont="1" applyFill="1" applyAlignment="1">
      <alignment vertical="top" wrapText="1"/>
    </xf>
    <xf numFmtId="49" fontId="39" fillId="0" borderId="5" xfId="4" applyNumberFormat="1" applyFont="1" applyFill="1" applyBorder="1" applyAlignment="1">
      <alignment horizontal="center"/>
    </xf>
    <xf numFmtId="165" fontId="39" fillId="0" borderId="5" xfId="4" applyNumberFormat="1" applyFont="1" applyFill="1" applyBorder="1" applyAlignment="1">
      <alignment horizontal="center"/>
    </xf>
    <xf numFmtId="1" fontId="39" fillId="0" borderId="5" xfId="4" applyNumberFormat="1" applyFont="1" applyFill="1" applyBorder="1" applyAlignment="1">
      <alignment horizontal="left" vertical="top" wrapText="1"/>
    </xf>
    <xf numFmtId="49" fontId="39" fillId="0" borderId="5" xfId="4" applyNumberFormat="1" applyFont="1" applyFill="1" applyBorder="1" applyAlignment="1">
      <alignment horizontal="left"/>
    </xf>
    <xf numFmtId="49" fontId="8" fillId="0" borderId="5" xfId="3" applyNumberFormat="1" applyFont="1" applyFill="1" applyBorder="1" applyAlignment="1">
      <alignment horizontal="left" vertical="top" wrapText="1"/>
    </xf>
    <xf numFmtId="49" fontId="42" fillId="0" borderId="5" xfId="4" applyNumberFormat="1" applyFont="1" applyFill="1" applyBorder="1" applyAlignment="1">
      <alignment horizontal="left"/>
    </xf>
    <xf numFmtId="0" fontId="42" fillId="0" borderId="5" xfId="4" applyFont="1" applyFill="1" applyBorder="1" applyAlignment="1">
      <alignment horizontal="left" vertical="top" wrapText="1"/>
    </xf>
    <xf numFmtId="2" fontId="8" fillId="0" borderId="5" xfId="3" applyNumberFormat="1" applyFont="1" applyFill="1" applyBorder="1" applyAlignment="1">
      <alignment horizontal="left" vertical="top" wrapText="1"/>
    </xf>
    <xf numFmtId="49" fontId="38" fillId="0" borderId="5" xfId="4" applyNumberFormat="1" applyFont="1" applyFill="1" applyBorder="1" applyAlignment="1">
      <alignment horizontal="left" wrapText="1"/>
    </xf>
    <xf numFmtId="167" fontId="38" fillId="0" borderId="5" xfId="4" applyNumberFormat="1" applyFont="1" applyFill="1" applyBorder="1" applyAlignment="1">
      <alignment horizontal="center"/>
    </xf>
    <xf numFmtId="49" fontId="34" fillId="0" borderId="5" xfId="4" applyNumberFormat="1" applyFont="1" applyFill="1" applyBorder="1" applyAlignment="1">
      <alignment horizontal="center"/>
    </xf>
    <xf numFmtId="49" fontId="43" fillId="0" borderId="5" xfId="4" applyNumberFormat="1" applyFont="1" applyFill="1" applyBorder="1" applyAlignment="1"/>
    <xf numFmtId="0" fontId="8" fillId="0" borderId="5" xfId="4" applyFont="1" applyFill="1" applyBorder="1" applyAlignment="1">
      <alignment horizontal="left" vertical="top" wrapText="1"/>
    </xf>
    <xf numFmtId="2" fontId="38" fillId="0" borderId="5" xfId="3" applyNumberFormat="1" applyFont="1" applyFill="1" applyBorder="1" applyAlignment="1">
      <alignment horizontal="left" vertical="top" wrapText="1"/>
    </xf>
    <xf numFmtId="49" fontId="38" fillId="0" borderId="5" xfId="4" applyNumberFormat="1" applyFont="1" applyFill="1" applyBorder="1" applyAlignment="1">
      <alignment horizontal="left" vertical="center"/>
    </xf>
    <xf numFmtId="49" fontId="38" fillId="0" borderId="5" xfId="4" applyNumberFormat="1" applyFont="1" applyFill="1" applyBorder="1" applyAlignment="1">
      <alignment vertical="center"/>
    </xf>
    <xf numFmtId="165" fontId="38" fillId="0" borderId="5" xfId="4" applyNumberFormat="1" applyFont="1" applyFill="1" applyBorder="1" applyAlignment="1">
      <alignment horizontal="center" vertical="center"/>
    </xf>
    <xf numFmtId="0" fontId="39" fillId="0" borderId="5" xfId="4" applyFont="1" applyFill="1" applyBorder="1" applyAlignment="1">
      <alignment horizontal="left" vertical="top" wrapText="1"/>
    </xf>
    <xf numFmtId="0" fontId="42" fillId="0" borderId="0" xfId="5" applyFont="1" applyFill="1" applyAlignment="1">
      <alignment horizontal="left" vertical="top" wrapText="1"/>
    </xf>
    <xf numFmtId="0" fontId="38" fillId="0" borderId="5" xfId="4" applyFont="1" applyFill="1" applyBorder="1" applyAlignment="1">
      <alignment horizontal="left"/>
    </xf>
    <xf numFmtId="1" fontId="8" fillId="0" borderId="5" xfId="4" applyNumberFormat="1" applyFont="1" applyFill="1" applyBorder="1" applyAlignment="1">
      <alignment horizontal="left" vertical="top" wrapText="1"/>
    </xf>
    <xf numFmtId="0" fontId="44" fillId="0" borderId="5" xfId="4" applyFont="1" applyFill="1" applyBorder="1" applyAlignment="1">
      <alignment horizontal="left" vertical="top" wrapText="1"/>
    </xf>
    <xf numFmtId="1" fontId="47" fillId="0" borderId="5" xfId="194" applyNumberFormat="1" applyFont="1" applyFill="1" applyBorder="1" applyAlignment="1">
      <alignment horizontal="left" vertical="top" wrapText="1"/>
    </xf>
    <xf numFmtId="49" fontId="47" fillId="0" borderId="5" xfId="195" applyNumberFormat="1" applyFont="1" applyFill="1" applyBorder="1" applyAlignment="1"/>
    <xf numFmtId="49" fontId="47" fillId="0" borderId="5" xfId="197" applyNumberFormat="1" applyFont="1" applyFill="1" applyBorder="1" applyAlignment="1">
      <alignment horizontal="left"/>
    </xf>
    <xf numFmtId="49" fontId="47" fillId="0" borderId="5" xfId="199" applyNumberFormat="1" applyFont="1" applyFill="1" applyBorder="1" applyAlignment="1"/>
    <xf numFmtId="49" fontId="47" fillId="0" borderId="5" xfId="203" applyNumberFormat="1" applyFont="1" applyFill="1" applyBorder="1" applyAlignment="1"/>
    <xf numFmtId="49" fontId="47" fillId="0" borderId="5" xfId="203" applyNumberFormat="1" applyFont="1" applyFill="1" applyBorder="1" applyAlignment="1">
      <alignment horizontal="left"/>
    </xf>
    <xf numFmtId="49" fontId="47" fillId="0" borderId="5" xfId="205" applyNumberFormat="1" applyFont="1" applyFill="1" applyBorder="1" applyAlignment="1"/>
    <xf numFmtId="49" fontId="47" fillId="0" borderId="5" xfId="205" applyNumberFormat="1" applyFont="1" applyFill="1" applyBorder="1" applyAlignment="1">
      <alignment horizontal="left"/>
    </xf>
    <xf numFmtId="49" fontId="47" fillId="0" borderId="5" xfId="209" applyNumberFormat="1" applyFont="1" applyFill="1" applyBorder="1" applyAlignment="1"/>
    <xf numFmtId="49" fontId="47" fillId="0" borderId="5" xfId="211" applyNumberFormat="1" applyFont="1" applyFill="1" applyBorder="1" applyAlignment="1"/>
    <xf numFmtId="49" fontId="47" fillId="0" borderId="5" xfId="213" applyNumberFormat="1" applyFont="1" applyFill="1" applyBorder="1" applyAlignment="1"/>
    <xf numFmtId="49" fontId="47" fillId="0" borderId="5" xfId="215" applyNumberFormat="1" applyFont="1" applyFill="1" applyBorder="1" applyAlignment="1"/>
    <xf numFmtId="49" fontId="47" fillId="0" borderId="5" xfId="217" applyNumberFormat="1" applyFont="1" applyFill="1" applyBorder="1" applyAlignment="1"/>
    <xf numFmtId="49" fontId="47" fillId="0" borderId="5" xfId="221" applyNumberFormat="1" applyFont="1" applyFill="1" applyBorder="1" applyAlignment="1"/>
    <xf numFmtId="49" fontId="47" fillId="0" borderId="5" xfId="225" applyNumberFormat="1" applyFont="1" applyFill="1" applyBorder="1" applyAlignment="1"/>
    <xf numFmtId="49" fontId="47" fillId="0" borderId="5" xfId="232" applyNumberFormat="1" applyFont="1" applyFill="1" applyBorder="1" applyAlignment="1"/>
    <xf numFmtId="49" fontId="47" fillId="0" borderId="5" xfId="235" applyNumberFormat="1" applyFont="1" applyFill="1" applyBorder="1" applyAlignment="1"/>
    <xf numFmtId="49" fontId="47" fillId="0" borderId="5" xfId="240" applyNumberFormat="1" applyFont="1" applyFill="1" applyBorder="1" applyAlignment="1"/>
    <xf numFmtId="49" fontId="47" fillId="0" borderId="5" xfId="242" applyNumberFormat="1" applyFont="1" applyFill="1" applyBorder="1" applyAlignment="1"/>
    <xf numFmtId="49" fontId="47" fillId="0" borderId="5" xfId="244" applyNumberFormat="1" applyFont="1" applyFill="1" applyBorder="1" applyAlignment="1"/>
    <xf numFmtId="49" fontId="47" fillId="0" borderId="5" xfId="248" applyNumberFormat="1" applyFont="1" applyFill="1" applyBorder="1" applyAlignment="1">
      <alignment horizontal="left"/>
    </xf>
    <xf numFmtId="49" fontId="47" fillId="0" borderId="5" xfId="253" applyNumberFormat="1" applyFont="1" applyFill="1" applyBorder="1" applyAlignment="1"/>
    <xf numFmtId="49" fontId="47" fillId="0" borderId="5" xfId="255" applyNumberFormat="1" applyFont="1" applyFill="1" applyBorder="1" applyAlignment="1"/>
    <xf numFmtId="49" fontId="47" fillId="0" borderId="5" xfId="257" applyNumberFormat="1" applyFont="1" applyFill="1" applyBorder="1" applyAlignment="1"/>
    <xf numFmtId="49" fontId="47" fillId="0" borderId="5" xfId="259" applyNumberFormat="1" applyFont="1" applyFill="1" applyBorder="1" applyAlignment="1"/>
    <xf numFmtId="49" fontId="47" fillId="0" borderId="5" xfId="261" applyNumberFormat="1" applyFont="1" applyFill="1" applyBorder="1" applyAlignment="1"/>
    <xf numFmtId="49" fontId="47" fillId="0" borderId="5" xfId="261" applyNumberFormat="1" applyFont="1" applyFill="1" applyBorder="1" applyAlignment="1">
      <alignment vertical="center"/>
    </xf>
    <xf numFmtId="49" fontId="47" fillId="0" borderId="5" xfId="265" applyNumberFormat="1" applyFont="1" applyFill="1" applyBorder="1" applyAlignment="1"/>
    <xf numFmtId="49" fontId="47" fillId="0" borderId="5" xfId="268" applyNumberFormat="1" applyFont="1" applyFill="1" applyBorder="1" applyAlignment="1"/>
    <xf numFmtId="49" fontId="47" fillId="0" borderId="5" xfId="270" applyNumberFormat="1" applyFont="1" applyFill="1" applyBorder="1" applyAlignment="1"/>
    <xf numFmtId="49" fontId="47" fillId="0" borderId="5" xfId="284" applyNumberFormat="1" applyFont="1" applyFill="1" applyBorder="1" applyAlignment="1">
      <alignment horizontal="left"/>
    </xf>
    <xf numFmtId="49" fontId="47" fillId="0" borderId="5" xfId="286" applyNumberFormat="1" applyFont="1" applyFill="1" applyBorder="1" applyAlignment="1"/>
    <xf numFmtId="49" fontId="47" fillId="0" borderId="5" xfId="288" applyNumberFormat="1" applyFont="1" applyFill="1" applyBorder="1" applyAlignment="1"/>
    <xf numFmtId="0" fontId="9" fillId="0" borderId="0" xfId="0" applyNumberFormat="1" applyFont="1" applyFill="1" applyAlignment="1">
      <alignment horizontal="right" vertical="top" wrapText="1"/>
    </xf>
    <xf numFmtId="1" fontId="14" fillId="0" borderId="5" xfId="0" applyNumberFormat="1" applyFont="1" applyFill="1" applyBorder="1" applyAlignment="1">
      <alignment horizontal="left" vertical="top" wrapText="1"/>
    </xf>
    <xf numFmtId="1" fontId="13" fillId="0" borderId="5" xfId="0" applyNumberFormat="1" applyFont="1" applyFill="1" applyBorder="1" applyAlignment="1">
      <alignment horizontal="left" vertical="top" wrapText="1"/>
    </xf>
    <xf numFmtId="1" fontId="22" fillId="0" borderId="5" xfId="0" applyNumberFormat="1" applyFont="1" applyFill="1" applyBorder="1" applyAlignment="1">
      <alignment horizontal="left" vertical="top" wrapText="1"/>
    </xf>
    <xf numFmtId="1" fontId="38" fillId="0" borderId="5" xfId="0" applyNumberFormat="1" applyFont="1" applyFill="1" applyBorder="1" applyAlignment="1">
      <alignment horizontal="left" vertical="top" wrapText="1"/>
    </xf>
    <xf numFmtId="49" fontId="9" fillId="0" borderId="5" xfId="0" applyNumberFormat="1" applyFont="1" applyFill="1" applyBorder="1" applyAlignment="1">
      <alignment horizontal="left" vertical="top" wrapText="1"/>
    </xf>
    <xf numFmtId="0" fontId="13" fillId="0" borderId="0" xfId="0" applyNumberFormat="1" applyFont="1" applyFill="1" applyAlignment="1">
      <alignment horizontal="left" vertical="top" wrapText="1"/>
    </xf>
    <xf numFmtId="0" fontId="13" fillId="0" borderId="5" xfId="0" applyNumberFormat="1" applyFont="1" applyFill="1" applyBorder="1" applyAlignment="1">
      <alignment horizontal="left" vertical="top" wrapText="1"/>
    </xf>
    <xf numFmtId="2" fontId="9" fillId="0" borderId="5" xfId="0" applyNumberFormat="1" applyFont="1" applyFill="1" applyBorder="1" applyAlignment="1">
      <alignment horizontal="left" vertical="top" wrapText="1"/>
    </xf>
    <xf numFmtId="0" fontId="9" fillId="0" borderId="5" xfId="0" applyNumberFormat="1" applyFont="1" applyFill="1" applyBorder="1" applyAlignment="1">
      <alignment horizontal="left" vertical="top" wrapText="1"/>
    </xf>
    <xf numFmtId="2" fontId="13" fillId="0" borderId="5" xfId="0" applyNumberFormat="1" applyFont="1" applyFill="1" applyBorder="1" applyAlignment="1">
      <alignment horizontal="left" vertical="top" wrapText="1"/>
    </xf>
    <xf numFmtId="0" fontId="22" fillId="0" borderId="5" xfId="0" applyNumberFormat="1" applyFont="1" applyFill="1" applyBorder="1" applyAlignment="1">
      <alignment horizontal="left" vertical="top" wrapText="1"/>
    </xf>
    <xf numFmtId="49" fontId="13" fillId="0" borderId="5" xfId="0" applyNumberFormat="1" applyFont="1" applyFill="1" applyBorder="1" applyAlignment="1">
      <alignment horizontal="left" vertical="top" wrapText="1"/>
    </xf>
    <xf numFmtId="1" fontId="42" fillId="0" borderId="5" xfId="0" applyNumberFormat="1" applyFont="1" applyFill="1" applyBorder="1" applyAlignment="1">
      <alignment horizontal="left" vertical="top" wrapText="1"/>
    </xf>
    <xf numFmtId="0" fontId="14" fillId="0" borderId="5" xfId="0" applyNumberFormat="1" applyFont="1" applyFill="1" applyBorder="1" applyAlignment="1">
      <alignment horizontal="left" vertical="top" wrapText="1"/>
    </xf>
    <xf numFmtId="0" fontId="22" fillId="0" borderId="0" xfId="0" applyNumberFormat="1" applyFont="1" applyFill="1" applyAlignment="1">
      <alignment horizontal="left" vertical="top" wrapText="1"/>
    </xf>
    <xf numFmtId="1" fontId="9" fillId="0" borderId="5" xfId="0" applyNumberFormat="1" applyFont="1" applyFill="1" applyBorder="1" applyAlignment="1">
      <alignment horizontal="left" vertical="top" wrapText="1"/>
    </xf>
    <xf numFmtId="0" fontId="41" fillId="0" borderId="5" xfId="0" applyNumberFormat="1" applyFont="1" applyFill="1" applyBorder="1" applyAlignment="1">
      <alignment horizontal="left" vertical="top" wrapText="1"/>
    </xf>
    <xf numFmtId="49" fontId="13" fillId="0" borderId="0" xfId="0" applyNumberFormat="1" applyFont="1" applyFill="1" applyBorder="1" applyAlignment="1" applyProtection="1">
      <alignment vertical="center" wrapText="1"/>
    </xf>
    <xf numFmtId="165" fontId="8" fillId="0" borderId="5" xfId="0" applyNumberFormat="1" applyFont="1" applyFill="1" applyBorder="1" applyAlignment="1">
      <alignment horizontal="right" wrapText="1"/>
    </xf>
    <xf numFmtId="49" fontId="8" fillId="0" borderId="5" xfId="216" applyNumberFormat="1" applyFont="1" applyFill="1" applyBorder="1" applyAlignment="1">
      <alignment horizontal="left" wrapText="1"/>
    </xf>
    <xf numFmtId="49" fontId="0" fillId="0" borderId="5" xfId="0" applyNumberFormat="1" applyFill="1" applyBorder="1" applyAlignment="1"/>
    <xf numFmtId="49" fontId="8" fillId="0" borderId="5" xfId="218" applyNumberFormat="1" applyFont="1" applyFill="1" applyBorder="1" applyAlignment="1">
      <alignment horizontal="left" wrapText="1"/>
    </xf>
    <xf numFmtId="2" fontId="21" fillId="0" borderId="5" xfId="3" applyNumberFormat="1" applyFont="1" applyFill="1" applyBorder="1" applyAlignment="1">
      <alignment horizontal="left" vertical="top" wrapText="1"/>
    </xf>
    <xf numFmtId="0" fontId="7" fillId="0" borderId="5" xfId="0" applyNumberFormat="1" applyFont="1" applyFill="1" applyBorder="1" applyAlignment="1">
      <alignment horizontal="left" wrapText="1"/>
    </xf>
    <xf numFmtId="0" fontId="8" fillId="0" borderId="5" xfId="0" applyNumberFormat="1" applyFont="1" applyFill="1" applyBorder="1" applyAlignment="1">
      <alignment horizontal="left" wrapText="1"/>
    </xf>
    <xf numFmtId="49" fontId="8" fillId="0" borderId="5" xfId="0" applyNumberFormat="1" applyFont="1" applyFill="1" applyBorder="1" applyAlignment="1">
      <alignment horizontal="left" wrapText="1"/>
    </xf>
    <xf numFmtId="165" fontId="7" fillId="0" borderId="9" xfId="0" applyNumberFormat="1" applyFont="1" applyFill="1" applyBorder="1" applyAlignment="1">
      <alignment horizontal="right" wrapText="1"/>
    </xf>
    <xf numFmtId="0" fontId="7" fillId="0" borderId="9" xfId="0" applyNumberFormat="1" applyFont="1" applyFill="1" applyBorder="1" applyAlignment="1">
      <alignment horizontal="left" wrapText="1"/>
    </xf>
    <xf numFmtId="167" fontId="13" fillId="0" borderId="5" xfId="0" applyNumberFormat="1" applyFont="1" applyFill="1" applyBorder="1" applyAlignment="1"/>
    <xf numFmtId="164" fontId="13" fillId="0" borderId="5" xfId="0" applyFont="1" applyFill="1" applyBorder="1" applyAlignment="1"/>
    <xf numFmtId="0" fontId="16" fillId="0" borderId="5" xfId="0" applyNumberFormat="1" applyFont="1" applyFill="1" applyBorder="1" applyAlignment="1" applyProtection="1">
      <alignment horizontal="left" vertical="center"/>
    </xf>
    <xf numFmtId="165" fontId="36" fillId="0" borderId="0" xfId="0" applyNumberFormat="1" applyFont="1" applyFill="1" applyAlignment="1">
      <alignment horizontal="left" vertical="center" wrapText="1"/>
    </xf>
    <xf numFmtId="0" fontId="13" fillId="0" borderId="0" xfId="357" applyFont="1" applyBorder="1"/>
    <xf numFmtId="0" fontId="13" fillId="0" borderId="0" xfId="357" applyFont="1" applyBorder="1" applyAlignment="1">
      <alignment horizontal="left"/>
    </xf>
    <xf numFmtId="167" fontId="73" fillId="0" borderId="5" xfId="357" applyNumberFormat="1" applyFont="1" applyBorder="1" applyAlignment="1">
      <alignment horizontal="center"/>
    </xf>
    <xf numFmtId="165" fontId="73" fillId="0" borderId="5" xfId="357" applyNumberFormat="1" applyFont="1" applyBorder="1" applyAlignment="1">
      <alignment horizontal="center"/>
    </xf>
    <xf numFmtId="0" fontId="74" fillId="0" borderId="66" xfId="357" applyFont="1" applyBorder="1" applyAlignment="1">
      <alignment horizontal="left" wrapText="1"/>
    </xf>
    <xf numFmtId="49" fontId="75" fillId="0" borderId="68" xfId="357" applyNumberFormat="1" applyFont="1" applyBorder="1" applyAlignment="1">
      <alignment horizontal="center" vertical="justify"/>
    </xf>
    <xf numFmtId="0" fontId="73" fillId="0" borderId="0" xfId="357" applyFont="1" applyBorder="1"/>
    <xf numFmtId="0" fontId="73" fillId="0" borderId="0" xfId="357" applyFont="1" applyBorder="1" applyAlignment="1">
      <alignment horizontal="left"/>
    </xf>
    <xf numFmtId="49" fontId="74" fillId="0" borderId="69" xfId="357" applyNumberFormat="1" applyFont="1" applyBorder="1" applyAlignment="1">
      <alignment horizontal="left" wrapText="1"/>
    </xf>
    <xf numFmtId="49" fontId="74" fillId="0" borderId="68" xfId="357" applyNumberFormat="1" applyFont="1" applyBorder="1" applyAlignment="1">
      <alignment horizontal="center" vertical="center"/>
    </xf>
    <xf numFmtId="0" fontId="74" fillId="0" borderId="67" xfId="357" applyFont="1" applyBorder="1" applyAlignment="1">
      <alignment horizontal="left" vertical="top" wrapText="1"/>
    </xf>
    <xf numFmtId="49" fontId="74" fillId="0" borderId="5" xfId="357" applyNumberFormat="1" applyFont="1" applyBorder="1" applyAlignment="1">
      <alignment horizontal="center" vertical="center"/>
    </xf>
    <xf numFmtId="0" fontId="74" fillId="0" borderId="70" xfId="357" applyFont="1" applyBorder="1" applyAlignment="1">
      <alignment horizontal="left" vertical="top" wrapText="1"/>
    </xf>
    <xf numFmtId="49" fontId="74" fillId="0" borderId="71" xfId="357" applyNumberFormat="1" applyFont="1" applyBorder="1" applyAlignment="1">
      <alignment horizontal="center" vertical="center"/>
    </xf>
    <xf numFmtId="0" fontId="76" fillId="0" borderId="0" xfId="357" applyFont="1" applyBorder="1"/>
    <xf numFmtId="0" fontId="76" fillId="0" borderId="0" xfId="357" applyFont="1" applyBorder="1" applyAlignment="1">
      <alignment horizontal="left"/>
    </xf>
    <xf numFmtId="167" fontId="76" fillId="0" borderId="5" xfId="357" applyNumberFormat="1" applyFont="1" applyBorder="1" applyAlignment="1">
      <alignment horizontal="center"/>
    </xf>
    <xf numFmtId="0" fontId="75" fillId="0" borderId="72" xfId="357" applyFont="1" applyBorder="1" applyAlignment="1">
      <alignment horizontal="left" vertical="top" wrapText="1"/>
    </xf>
    <xf numFmtId="49" fontId="75" fillId="0" borderId="54" xfId="357" applyNumberFormat="1" applyFont="1" applyBorder="1" applyAlignment="1">
      <alignment horizontal="center" vertical="center"/>
    </xf>
    <xf numFmtId="0" fontId="74" fillId="0" borderId="72" xfId="357" applyFont="1" applyBorder="1" applyAlignment="1">
      <alignment horizontal="left" vertical="top" wrapText="1"/>
    </xf>
    <xf numFmtId="49" fontId="74" fillId="0" borderId="54" xfId="357" applyNumberFormat="1" applyFont="1" applyBorder="1" applyAlignment="1">
      <alignment horizontal="center" vertical="center"/>
    </xf>
    <xf numFmtId="0" fontId="75" fillId="0" borderId="73" xfId="357" applyFont="1" applyBorder="1" applyAlignment="1">
      <alignment horizontal="left" vertical="top" wrapText="1"/>
    </xf>
    <xf numFmtId="0" fontId="77" fillId="0" borderId="0" xfId="357" applyFont="1" applyBorder="1"/>
    <xf numFmtId="0" fontId="77" fillId="0" borderId="0" xfId="357" applyFont="1" applyBorder="1" applyAlignment="1">
      <alignment horizontal="left"/>
    </xf>
    <xf numFmtId="167" fontId="76" fillId="0" borderId="6" xfId="357" applyNumberFormat="1" applyFont="1" applyBorder="1" applyAlignment="1">
      <alignment horizontal="center"/>
    </xf>
    <xf numFmtId="167" fontId="76" fillId="0" borderId="6" xfId="357" applyNumberFormat="1" applyFont="1" applyFill="1" applyBorder="1" applyAlignment="1">
      <alignment horizontal="center"/>
    </xf>
    <xf numFmtId="49" fontId="75" fillId="0" borderId="5" xfId="357" applyNumberFormat="1" applyFont="1" applyFill="1" applyBorder="1" applyAlignment="1">
      <alignment horizontal="left" vertical="center" wrapText="1"/>
    </xf>
    <xf numFmtId="49" fontId="74" fillId="0" borderId="72" xfId="357" applyNumberFormat="1" applyFont="1" applyBorder="1" applyAlignment="1">
      <alignment horizontal="center" vertical="center"/>
    </xf>
    <xf numFmtId="167" fontId="76" fillId="0" borderId="5" xfId="357" applyNumberFormat="1" applyFont="1" applyFill="1" applyBorder="1" applyAlignment="1">
      <alignment horizontal="center"/>
    </xf>
    <xf numFmtId="49" fontId="74" fillId="0" borderId="5" xfId="357" applyNumberFormat="1" applyFont="1" applyFill="1" applyBorder="1" applyAlignment="1">
      <alignment horizontal="left" wrapText="1"/>
    </xf>
    <xf numFmtId="49" fontId="74" fillId="0" borderId="72" xfId="357" applyNumberFormat="1" applyFont="1" applyFill="1" applyBorder="1" applyAlignment="1">
      <alignment horizontal="center" vertical="center"/>
    </xf>
    <xf numFmtId="167" fontId="76" fillId="0" borderId="7" xfId="357" applyNumberFormat="1" applyFont="1" applyBorder="1" applyAlignment="1">
      <alignment horizontal="center"/>
    </xf>
    <xf numFmtId="49" fontId="74" fillId="0" borderId="71" xfId="357" applyNumberFormat="1" applyFont="1" applyFill="1" applyBorder="1" applyAlignment="1">
      <alignment horizontal="left" wrapText="1"/>
    </xf>
    <xf numFmtId="167" fontId="76" fillId="0" borderId="72" xfId="357" applyNumberFormat="1" applyFont="1" applyBorder="1" applyAlignment="1">
      <alignment horizontal="center"/>
    </xf>
    <xf numFmtId="167" fontId="76" fillId="0" borderId="72" xfId="357" applyNumberFormat="1" applyFont="1" applyFill="1" applyBorder="1" applyAlignment="1">
      <alignment horizontal="center"/>
    </xf>
    <xf numFmtId="49" fontId="74" fillId="0" borderId="54" xfId="357" applyNumberFormat="1" applyFont="1" applyFill="1" applyBorder="1" applyAlignment="1">
      <alignment horizontal="left" wrapText="1"/>
    </xf>
    <xf numFmtId="49" fontId="74" fillId="0" borderId="54" xfId="357" applyNumberFormat="1" applyFont="1" applyFill="1" applyBorder="1" applyAlignment="1">
      <alignment horizontal="center" vertical="center"/>
    </xf>
    <xf numFmtId="49" fontId="74" fillId="0" borderId="72" xfId="357" applyNumberFormat="1" applyFont="1" applyFill="1" applyBorder="1" applyAlignment="1">
      <alignment horizontal="left" wrapText="1"/>
    </xf>
    <xf numFmtId="0" fontId="74" fillId="0" borderId="6" xfId="357" applyFont="1" applyBorder="1" applyAlignment="1">
      <alignment horizontal="left" wrapText="1"/>
    </xf>
    <xf numFmtId="0" fontId="74" fillId="0" borderId="68" xfId="357" applyFont="1" applyBorder="1" applyAlignment="1">
      <alignment horizontal="center" vertical="justify"/>
    </xf>
    <xf numFmtId="0" fontId="74" fillId="0" borderId="6" xfId="357" applyFont="1" applyBorder="1" applyAlignment="1">
      <alignment horizontal="left" vertical="top" wrapText="1"/>
    </xf>
    <xf numFmtId="167" fontId="76" fillId="0" borderId="73" xfId="357" applyNumberFormat="1" applyFont="1" applyBorder="1" applyAlignment="1">
      <alignment horizontal="center"/>
    </xf>
    <xf numFmtId="49" fontId="77" fillId="0" borderId="69" xfId="357" applyNumberFormat="1" applyFont="1" applyBorder="1" applyAlignment="1">
      <alignment horizontal="left" wrapText="1"/>
    </xf>
    <xf numFmtId="1" fontId="78" fillId="0" borderId="5" xfId="357" applyNumberFormat="1" applyFont="1" applyBorder="1" applyAlignment="1">
      <alignment horizontal="center"/>
    </xf>
    <xf numFmtId="49" fontId="78" fillId="0" borderId="5" xfId="357" applyNumberFormat="1" applyFont="1" applyBorder="1" applyAlignment="1">
      <alignment horizontal="center"/>
    </xf>
    <xf numFmtId="49" fontId="78" fillId="0" borderId="5" xfId="357" applyNumberFormat="1" applyFont="1" applyBorder="1" applyAlignment="1">
      <alignment horizontal="center" vertical="top"/>
    </xf>
    <xf numFmtId="0" fontId="79" fillId="0" borderId="7" xfId="300" applyFont="1" applyBorder="1" applyAlignment="1">
      <alignment horizontal="center" vertical="center" wrapText="1"/>
    </xf>
    <xf numFmtId="0" fontId="16" fillId="0" borderId="74" xfId="357" applyFont="1" applyBorder="1" applyAlignment="1"/>
    <xf numFmtId="0" fontId="16" fillId="0" borderId="0" xfId="357" applyFont="1" applyBorder="1" applyAlignment="1"/>
    <xf numFmtId="0" fontId="79" fillId="0" borderId="0" xfId="357" applyFont="1" applyBorder="1" applyAlignment="1">
      <alignment horizontal="left" wrapText="1"/>
    </xf>
    <xf numFmtId="0" fontId="16" fillId="0" borderId="0" xfId="300" applyFont="1" applyFill="1" applyAlignment="1">
      <alignment vertical="center" wrapText="1"/>
    </xf>
    <xf numFmtId="0" fontId="72" fillId="0" borderId="0" xfId="357" applyBorder="1" applyAlignment="1"/>
    <xf numFmtId="0" fontId="80" fillId="0" borderId="0" xfId="357" applyFont="1" applyBorder="1" applyAlignment="1">
      <alignment horizontal="left"/>
    </xf>
    <xf numFmtId="165" fontId="13" fillId="0" borderId="0" xfId="0" applyNumberFormat="1" applyFont="1" applyFill="1" applyBorder="1" applyAlignment="1">
      <alignment horizontal="left" vertical="top"/>
    </xf>
    <xf numFmtId="0" fontId="6" fillId="0" borderId="0" xfId="0" applyNumberFormat="1" applyFont="1" applyFill="1" applyAlignment="1">
      <alignment horizontal="center" vertical="top" wrapText="1"/>
    </xf>
    <xf numFmtId="164" fontId="15" fillId="0" borderId="65" xfId="0" applyFont="1" applyFill="1" applyBorder="1" applyAlignment="1">
      <alignment horizontal="left" vertical="center" wrapText="1"/>
    </xf>
    <xf numFmtId="1" fontId="71" fillId="0" borderId="5" xfId="4" applyNumberFormat="1" applyFont="1" applyFill="1" applyBorder="1" applyAlignment="1">
      <alignment horizontal="left" vertical="top" wrapText="1"/>
    </xf>
    <xf numFmtId="1" fontId="11" fillId="0" borderId="5" xfId="4" applyNumberFormat="1" applyFont="1" applyFill="1" applyBorder="1" applyAlignment="1">
      <alignment horizontal="left" vertical="top" wrapText="1"/>
    </xf>
    <xf numFmtId="0" fontId="9" fillId="0" borderId="5" xfId="1" applyFont="1" applyFill="1" applyBorder="1" applyAlignment="1">
      <alignment wrapText="1"/>
    </xf>
    <xf numFmtId="165" fontId="13" fillId="0" borderId="5" xfId="1" applyNumberFormat="1" applyFont="1" applyFill="1" applyBorder="1"/>
    <xf numFmtId="0" fontId="6" fillId="0" borderId="5" xfId="1" applyNumberFormat="1" applyFont="1" applyFill="1" applyBorder="1" applyAlignment="1">
      <alignment wrapText="1"/>
    </xf>
    <xf numFmtId="165" fontId="14" fillId="0" borderId="5" xfId="1" applyNumberFormat="1" applyFont="1" applyFill="1" applyBorder="1"/>
    <xf numFmtId="167" fontId="13" fillId="0" borderId="5" xfId="1" applyNumberFormat="1" applyFont="1" applyFill="1" applyBorder="1"/>
    <xf numFmtId="49" fontId="15" fillId="0" borderId="0" xfId="0" applyNumberFormat="1" applyFont="1" applyFill="1" applyAlignment="1">
      <alignment horizontal="left" vertical="center" wrapText="1"/>
    </xf>
    <xf numFmtId="0" fontId="20" fillId="0" borderId="0" xfId="4"/>
    <xf numFmtId="0" fontId="15" fillId="0" borderId="0" xfId="4" applyFont="1" applyFill="1" applyAlignment="1">
      <alignment vertical="center"/>
    </xf>
    <xf numFmtId="0" fontId="82" fillId="0" borderId="0" xfId="4" applyFont="1" applyAlignment="1">
      <alignment horizontal="right"/>
    </xf>
    <xf numFmtId="0" fontId="81" fillId="0" borderId="0" xfId="4" applyFont="1"/>
    <xf numFmtId="0" fontId="71" fillId="0" borderId="0" xfId="4" applyFont="1" applyFill="1" applyAlignment="1">
      <alignment wrapText="1"/>
    </xf>
    <xf numFmtId="0" fontId="82" fillId="0" borderId="0" xfId="4" applyFont="1"/>
    <xf numFmtId="0" fontId="15" fillId="0" borderId="0" xfId="4" applyFont="1" applyAlignment="1">
      <alignment wrapText="1"/>
    </xf>
    <xf numFmtId="0" fontId="83" fillId="0" borderId="0" xfId="4" applyFont="1" applyAlignment="1">
      <alignment wrapText="1"/>
    </xf>
    <xf numFmtId="0" fontId="84" fillId="0" borderId="0" xfId="4" applyFont="1" applyBorder="1" applyAlignment="1">
      <alignment horizontal="center"/>
    </xf>
    <xf numFmtId="0" fontId="13" fillId="0" borderId="0" xfId="4" applyFont="1"/>
    <xf numFmtId="0" fontId="16" fillId="0" borderId="5" xfId="4" applyFont="1" applyBorder="1" applyAlignment="1">
      <alignment horizontal="center" wrapText="1"/>
    </xf>
    <xf numFmtId="0" fontId="16" fillId="0" borderId="5" xfId="4" applyFont="1" applyBorder="1" applyAlignment="1">
      <alignment horizontal="center" vertical="center" wrapText="1"/>
    </xf>
    <xf numFmtId="0" fontId="11" fillId="0" borderId="5" xfId="4" applyFont="1" applyBorder="1" applyAlignment="1">
      <alignment horizontal="center" wrapText="1"/>
    </xf>
    <xf numFmtId="0" fontId="15" fillId="0" borderId="5" xfId="4" applyFont="1" applyBorder="1" applyAlignment="1">
      <alignment horizontal="justify" wrapText="1"/>
    </xf>
    <xf numFmtId="0" fontId="15" fillId="0" borderId="5" xfId="4" applyFont="1" applyBorder="1" applyAlignment="1">
      <alignment horizontal="justify" vertical="top" wrapText="1"/>
    </xf>
    <xf numFmtId="0" fontId="16" fillId="0" borderId="5" xfId="4" applyFont="1" applyBorder="1" applyAlignment="1">
      <alignment horizontal="justify" vertical="top" wrapText="1"/>
    </xf>
    <xf numFmtId="0" fontId="11" fillId="0" borderId="5" xfId="0" applyNumberFormat="1" applyFont="1" applyFill="1" applyBorder="1" applyAlignment="1">
      <alignment vertical="top" wrapText="1"/>
    </xf>
    <xf numFmtId="0" fontId="42" fillId="0" borderId="5" xfId="0" applyNumberFormat="1" applyFont="1" applyFill="1" applyBorder="1" applyAlignment="1">
      <alignment horizontal="left" vertical="top" wrapText="1"/>
    </xf>
    <xf numFmtId="0" fontId="13" fillId="0" borderId="5" xfId="0" applyNumberFormat="1" applyFont="1" applyFill="1" applyBorder="1" applyAlignment="1">
      <alignment horizontal="left" wrapText="1"/>
    </xf>
    <xf numFmtId="164" fontId="85" fillId="0" borderId="0" xfId="0" applyNumberFormat="1" applyFont="1" applyFill="1" applyAlignment="1">
      <alignment horizontal="center" vertical="top" wrapText="1"/>
    </xf>
    <xf numFmtId="169" fontId="46" fillId="0" borderId="5" xfId="0" applyNumberFormat="1" applyFont="1" applyFill="1" applyBorder="1" applyAlignment="1">
      <alignment wrapText="1"/>
    </xf>
    <xf numFmtId="49" fontId="17" fillId="0" borderId="5" xfId="297" applyNumberFormat="1" applyFont="1" applyFill="1" applyBorder="1" applyAlignment="1">
      <alignment vertical="top" wrapText="1"/>
    </xf>
    <xf numFmtId="168" fontId="17" fillId="0" borderId="5" xfId="297" applyNumberFormat="1" applyFont="1" applyFill="1" applyBorder="1" applyAlignment="1">
      <alignment vertical="justify" wrapText="1"/>
    </xf>
    <xf numFmtId="167" fontId="13" fillId="0" borderId="0" xfId="0" applyNumberFormat="1" applyFont="1" applyFill="1" applyBorder="1" applyAlignment="1"/>
    <xf numFmtId="0" fontId="11" fillId="0" borderId="5" xfId="0" applyNumberFormat="1" applyFont="1" applyFill="1" applyBorder="1" applyAlignment="1">
      <alignment vertical="top"/>
    </xf>
    <xf numFmtId="0" fontId="11" fillId="0" borderId="5" xfId="0" applyNumberFormat="1" applyFont="1" applyFill="1" applyBorder="1" applyAlignment="1">
      <alignment horizontal="left" vertical="top" wrapText="1"/>
    </xf>
    <xf numFmtId="0" fontId="11" fillId="0" borderId="5" xfId="0" applyNumberFormat="1" applyFont="1" applyFill="1" applyBorder="1" applyAlignment="1">
      <alignment wrapText="1"/>
    </xf>
    <xf numFmtId="2" fontId="11" fillId="0" borderId="5" xfId="3" applyNumberFormat="1" applyFont="1" applyFill="1" applyBorder="1" applyAlignment="1">
      <alignment horizontal="left" vertical="top" wrapText="1"/>
    </xf>
    <xf numFmtId="0" fontId="11" fillId="0" borderId="5" xfId="1" applyFont="1" applyFill="1" applyBorder="1" applyAlignment="1">
      <alignment vertical="top"/>
    </xf>
    <xf numFmtId="0" fontId="11" fillId="0" borderId="5" xfId="1" applyNumberFormat="1" applyFont="1" applyFill="1" applyBorder="1" applyAlignment="1">
      <alignment horizontal="left" vertical="top" wrapText="1"/>
    </xf>
    <xf numFmtId="167" fontId="73" fillId="0" borderId="5" xfId="357" applyNumberFormat="1" applyFont="1" applyFill="1" applyBorder="1" applyAlignment="1">
      <alignment horizontal="center"/>
    </xf>
    <xf numFmtId="0" fontId="13" fillId="0" borderId="7" xfId="0" applyNumberFormat="1" applyFont="1" applyFill="1" applyBorder="1" applyAlignment="1">
      <alignment horizontal="left" vertical="top" wrapText="1"/>
    </xf>
    <xf numFmtId="0" fontId="22" fillId="0" borderId="8" xfId="0" applyNumberFormat="1" applyFont="1" applyFill="1" applyBorder="1" applyAlignment="1">
      <alignment horizontal="left" vertical="top" wrapText="1"/>
    </xf>
    <xf numFmtId="164" fontId="9" fillId="0" borderId="5" xfId="0" applyNumberFormat="1" applyFont="1" applyFill="1" applyBorder="1" applyAlignment="1">
      <alignment horizontal="left" vertical="top" wrapText="1"/>
    </xf>
    <xf numFmtId="49" fontId="46" fillId="0" borderId="6" xfId="275" applyNumberFormat="1" applyFont="1" applyFill="1" applyBorder="1" applyAlignment="1">
      <alignment horizontal="left" wrapText="1"/>
    </xf>
    <xf numFmtId="165" fontId="13" fillId="17" borderId="5" xfId="4" applyNumberFormat="1" applyFont="1" applyFill="1" applyBorder="1" applyAlignment="1">
      <alignment horizontal="center"/>
    </xf>
    <xf numFmtId="1" fontId="13" fillId="17" borderId="5" xfId="0" applyNumberFormat="1" applyFont="1" applyFill="1" applyBorder="1" applyAlignment="1">
      <alignment horizontal="left" vertical="top" wrapText="1"/>
    </xf>
    <xf numFmtId="49" fontId="13" fillId="17" borderId="5" xfId="4" applyNumberFormat="1" applyFont="1" applyFill="1" applyBorder="1" applyAlignment="1">
      <alignment horizontal="left"/>
    </xf>
    <xf numFmtId="49" fontId="9" fillId="17" borderId="1" xfId="0" applyNumberFormat="1" applyFont="1" applyFill="1" applyBorder="1" applyAlignment="1">
      <alignment horizontal="left" wrapText="1"/>
    </xf>
    <xf numFmtId="49" fontId="13" fillId="17" borderId="5" xfId="4" applyNumberFormat="1" applyFont="1" applyFill="1" applyBorder="1" applyAlignment="1"/>
    <xf numFmtId="165" fontId="38" fillId="17" borderId="5" xfId="4" applyNumberFormat="1" applyFont="1" applyFill="1" applyBorder="1" applyAlignment="1">
      <alignment horizontal="center"/>
    </xf>
    <xf numFmtId="1" fontId="47" fillId="17" borderId="5" xfId="194" applyNumberFormat="1" applyFont="1" applyFill="1" applyBorder="1" applyAlignment="1">
      <alignment horizontal="left" vertical="top" wrapText="1"/>
    </xf>
    <xf numFmtId="49" fontId="46" fillId="17" borderId="5" xfId="0" applyNumberFormat="1" applyFont="1" applyFill="1" applyBorder="1" applyAlignment="1"/>
    <xf numFmtId="165" fontId="13" fillId="0" borderId="0" xfId="0" applyNumberFormat="1" applyFont="1" applyFill="1" applyBorder="1" applyAlignment="1">
      <alignment horizontal="left" vertical="top" wrapText="1"/>
    </xf>
    <xf numFmtId="0" fontId="0" fillId="0" borderId="0" xfId="0" applyNumberFormat="1" applyFont="1" applyFill="1" applyAlignment="1">
      <alignment horizontal="right" vertical="top" wrapText="1"/>
    </xf>
    <xf numFmtId="0" fontId="0" fillId="0" borderId="0" xfId="0" applyNumberFormat="1" applyFont="1" applyFill="1" applyAlignment="1">
      <alignment horizontal="left" vertical="top" wrapText="1"/>
    </xf>
    <xf numFmtId="164" fontId="0" fillId="17" borderId="0" xfId="0" applyNumberFormat="1" applyFont="1" applyFill="1" applyAlignment="1">
      <alignment vertical="top" wrapText="1"/>
    </xf>
    <xf numFmtId="49" fontId="46" fillId="0" borderId="9" xfId="0" applyNumberFormat="1" applyFont="1" applyFill="1" applyBorder="1" applyAlignment="1">
      <alignment horizontal="left" wrapText="1"/>
    </xf>
    <xf numFmtId="49" fontId="46" fillId="17" borderId="5" xfId="296" applyNumberFormat="1" applyFont="1" applyFill="1" applyBorder="1" applyAlignment="1"/>
    <xf numFmtId="168" fontId="17" fillId="0" borderId="5" xfId="297" applyNumberFormat="1" applyFont="1" applyFill="1" applyBorder="1" applyAlignment="1">
      <alignment horizontal="left" vertical="top" wrapText="1"/>
    </xf>
    <xf numFmtId="167" fontId="16" fillId="0" borderId="5" xfId="0" applyNumberFormat="1" applyFont="1" applyFill="1" applyBorder="1" applyAlignment="1">
      <alignment horizontal="center"/>
    </xf>
    <xf numFmtId="167" fontId="11" fillId="0" borderId="5" xfId="0" applyNumberFormat="1" applyFont="1" applyFill="1" applyBorder="1" applyAlignment="1">
      <alignment horizontal="center"/>
    </xf>
    <xf numFmtId="49" fontId="17" fillId="0" borderId="5" xfId="0" applyNumberFormat="1" applyFont="1" applyFill="1" applyBorder="1" applyAlignment="1">
      <alignment vertical="top"/>
    </xf>
    <xf numFmtId="0" fontId="17" fillId="0" borderId="5" xfId="0" applyNumberFormat="1" applyFont="1" applyFill="1" applyBorder="1" applyAlignment="1">
      <alignment horizontal="left" vertical="top" wrapText="1"/>
    </xf>
    <xf numFmtId="0" fontId="13" fillId="17" borderId="5" xfId="0" applyNumberFormat="1" applyFont="1" applyFill="1" applyBorder="1" applyAlignment="1">
      <alignment horizontal="left" vertical="top" wrapText="1"/>
    </xf>
    <xf numFmtId="49" fontId="9" fillId="0" borderId="10" xfId="0" applyNumberFormat="1" applyFont="1" applyFill="1" applyBorder="1" applyAlignment="1">
      <alignment horizontal="left" wrapText="1"/>
    </xf>
    <xf numFmtId="167" fontId="46" fillId="0" borderId="5" xfId="296" applyNumberFormat="1" applyFont="1" applyFill="1" applyBorder="1" applyAlignment="1">
      <alignment wrapText="1"/>
    </xf>
    <xf numFmtId="167" fontId="46" fillId="0" borderId="5" xfId="0" applyNumberFormat="1" applyFont="1" applyFill="1" applyBorder="1" applyAlignment="1">
      <alignment wrapText="1"/>
    </xf>
    <xf numFmtId="169" fontId="46" fillId="17" borderId="5" xfId="0" applyNumberFormat="1" applyFont="1" applyFill="1" applyBorder="1" applyAlignment="1">
      <alignment wrapText="1"/>
    </xf>
    <xf numFmtId="167" fontId="46" fillId="17" borderId="5" xfId="296" applyNumberFormat="1" applyFont="1" applyFill="1" applyBorder="1" applyAlignment="1">
      <alignment wrapText="1"/>
    </xf>
    <xf numFmtId="4" fontId="46" fillId="0" borderId="5" xfId="0" applyNumberFormat="1" applyFont="1" applyFill="1" applyBorder="1" applyAlignment="1">
      <alignment horizontal="right" wrapText="1"/>
    </xf>
    <xf numFmtId="0" fontId="11" fillId="0" borderId="5" xfId="0" applyNumberFormat="1" applyFont="1" applyFill="1" applyBorder="1" applyAlignment="1">
      <alignment horizontal="center"/>
    </xf>
    <xf numFmtId="167" fontId="16" fillId="0" borderId="5" xfId="297" applyNumberFormat="1" applyFont="1" applyFill="1" applyBorder="1" applyAlignment="1">
      <alignment horizontal="center" wrapText="1"/>
    </xf>
    <xf numFmtId="0" fontId="11" fillId="0" borderId="5" xfId="297" applyNumberFormat="1" applyFont="1" applyFill="1" applyBorder="1" applyAlignment="1">
      <alignment horizontal="left" vertical="justify" wrapText="1"/>
    </xf>
    <xf numFmtId="168" fontId="11" fillId="0" borderId="5" xfId="297" applyNumberFormat="1" applyFont="1" applyFill="1" applyBorder="1" applyAlignment="1">
      <alignment horizontal="left" vertical="justify" wrapText="1"/>
    </xf>
    <xf numFmtId="169" fontId="11" fillId="0" borderId="5" xfId="297" applyNumberFormat="1" applyFont="1" applyFill="1" applyBorder="1" applyAlignment="1">
      <alignment horizontal="left" vertical="justify" wrapText="1"/>
    </xf>
    <xf numFmtId="49" fontId="11" fillId="0" borderId="5" xfId="297" applyNumberFormat="1" applyFont="1" applyFill="1" applyBorder="1" applyAlignment="1">
      <alignment vertical="top" wrapText="1"/>
    </xf>
    <xf numFmtId="169" fontId="16" fillId="0" borderId="8" xfId="0" applyNumberFormat="1" applyFont="1" applyFill="1" applyBorder="1" applyAlignment="1">
      <alignment horizontal="center" vertical="center"/>
    </xf>
    <xf numFmtId="168" fontId="16" fillId="0" borderId="5" xfId="0" applyNumberFormat="1" applyFont="1" applyFill="1" applyBorder="1" applyAlignment="1">
      <alignment horizontal="left" vertical="center"/>
    </xf>
    <xf numFmtId="0" fontId="11" fillId="0" borderId="5" xfId="297" applyNumberFormat="1" applyFont="1" applyFill="1" applyBorder="1" applyAlignment="1">
      <alignment horizontal="left" vertical="top" wrapText="1"/>
    </xf>
    <xf numFmtId="169" fontId="16" fillId="0" borderId="5" xfId="0" applyNumberFormat="1" applyFont="1" applyFill="1" applyBorder="1" applyAlignment="1">
      <alignment horizontal="center" vertical="center"/>
    </xf>
    <xf numFmtId="168" fontId="16" fillId="0" borderId="5" xfId="0" applyNumberFormat="1" applyFont="1" applyFill="1" applyBorder="1" applyAlignment="1">
      <alignment horizontal="center" vertical="center"/>
    </xf>
    <xf numFmtId="168" fontId="17" fillId="0" borderId="5" xfId="297" applyNumberFormat="1" applyFont="1" applyFill="1" applyBorder="1" applyAlignment="1">
      <alignment horizontal="left" vertical="justify" wrapText="1"/>
    </xf>
    <xf numFmtId="168" fontId="16" fillId="0" borderId="5" xfId="297" applyNumberFormat="1" applyFont="1" applyFill="1" applyBorder="1" applyAlignment="1">
      <alignment horizontal="left" vertical="center" wrapText="1"/>
    </xf>
    <xf numFmtId="168" fontId="16" fillId="0" borderId="5" xfId="297" applyNumberFormat="1" applyFont="1" applyFill="1" applyBorder="1" applyAlignment="1">
      <alignment horizontal="center" vertical="center" wrapText="1"/>
    </xf>
    <xf numFmtId="168" fontId="18" fillId="0" borderId="5" xfId="297" applyNumberFormat="1" applyFont="1" applyFill="1" applyBorder="1" applyAlignment="1">
      <alignment horizontal="left" vertical="justify" wrapText="1"/>
    </xf>
    <xf numFmtId="0" fontId="0" fillId="0" borderId="0" xfId="0" applyNumberFormat="1" applyFont="1" applyFill="1" applyAlignment="1">
      <alignment horizontal="right" vertical="top" wrapText="1"/>
    </xf>
    <xf numFmtId="0" fontId="0" fillId="0" borderId="0" xfId="0" applyNumberFormat="1" applyFont="1" applyFill="1" applyAlignment="1">
      <alignment horizontal="left" vertical="top" wrapText="1"/>
    </xf>
    <xf numFmtId="0" fontId="13" fillId="0" borderId="0" xfId="358" applyFont="1" applyBorder="1"/>
    <xf numFmtId="0" fontId="15" fillId="0" borderId="0" xfId="300" applyFont="1" applyAlignment="1">
      <alignment horizontal="left" vertical="center"/>
    </xf>
    <xf numFmtId="0" fontId="72" fillId="0" borderId="0" xfId="358" applyBorder="1" applyAlignment="1">
      <alignment horizontal="center"/>
    </xf>
    <xf numFmtId="0" fontId="86" fillId="0" borderId="0" xfId="300" applyFont="1" applyAlignment="1">
      <alignment horizontal="right"/>
    </xf>
    <xf numFmtId="0" fontId="78" fillId="0" borderId="0" xfId="300" applyFont="1" applyFill="1" applyAlignment="1">
      <alignment horizontal="left" wrapText="1"/>
    </xf>
    <xf numFmtId="0" fontId="16" fillId="0" borderId="0" xfId="358" applyFont="1" applyBorder="1" applyAlignment="1">
      <alignment horizontal="left"/>
    </xf>
    <xf numFmtId="0" fontId="16" fillId="0" borderId="0" xfId="358" applyFont="1" applyBorder="1"/>
    <xf numFmtId="0" fontId="15" fillId="0" borderId="0" xfId="300" applyFont="1" applyFill="1" applyAlignment="1">
      <alignment horizontal="left" wrapText="1"/>
    </xf>
    <xf numFmtId="0" fontId="81" fillId="0" borderId="0" xfId="300" applyFont="1" applyFill="1" applyAlignment="1">
      <alignment horizontal="left" vertical="top" wrapText="1"/>
    </xf>
    <xf numFmtId="0" fontId="15" fillId="0" borderId="0" xfId="358" applyFont="1" applyBorder="1" applyAlignment="1">
      <alignment horizontal="center"/>
    </xf>
    <xf numFmtId="0" fontId="16" fillId="0" borderId="0" xfId="358" applyFont="1" applyBorder="1" applyAlignment="1">
      <alignment horizontal="center"/>
    </xf>
    <xf numFmtId="0" fontId="73" fillId="0" borderId="0" xfId="358" applyFont="1" applyBorder="1" applyAlignment="1">
      <alignment horizontal="right"/>
    </xf>
    <xf numFmtId="0" fontId="87" fillId="0" borderId="66" xfId="8" applyFont="1" applyBorder="1" applyAlignment="1">
      <alignment vertical="center"/>
    </xf>
    <xf numFmtId="0" fontId="87" fillId="0" borderId="6" xfId="8" applyFont="1" applyBorder="1" applyAlignment="1">
      <alignment vertical="center"/>
    </xf>
    <xf numFmtId="0" fontId="74" fillId="0" borderId="0" xfId="358" applyFont="1" applyBorder="1" applyAlignment="1">
      <alignment horizontal="left"/>
    </xf>
    <xf numFmtId="0" fontId="74" fillId="0" borderId="0" xfId="358" applyFont="1" applyBorder="1"/>
    <xf numFmtId="0" fontId="75" fillId="0" borderId="75" xfId="358" applyFont="1" applyBorder="1" applyAlignment="1">
      <alignment horizontal="center" vertical="top"/>
    </xf>
    <xf numFmtId="0" fontId="75" fillId="0" borderId="73" xfId="358" applyFont="1" applyBorder="1" applyAlignment="1">
      <alignment horizontal="center"/>
    </xf>
    <xf numFmtId="3" fontId="75" fillId="0" borderId="5" xfId="358" applyNumberFormat="1" applyFont="1" applyBorder="1" applyAlignment="1">
      <alignment horizontal="center"/>
    </xf>
    <xf numFmtId="0" fontId="75" fillId="0" borderId="5" xfId="358" applyFont="1" applyBorder="1" applyAlignment="1">
      <alignment horizontal="center"/>
    </xf>
    <xf numFmtId="165" fontId="75" fillId="0" borderId="5" xfId="358" applyNumberFormat="1" applyFont="1" applyBorder="1" applyAlignment="1">
      <alignment horizontal="right"/>
    </xf>
    <xf numFmtId="0" fontId="74" fillId="0" borderId="5" xfId="358" applyFont="1" applyBorder="1"/>
    <xf numFmtId="0" fontId="75" fillId="0" borderId="54" xfId="358" applyFont="1" applyBorder="1" applyAlignment="1">
      <alignment horizontal="center" vertical="top"/>
    </xf>
    <xf numFmtId="0" fontId="75" fillId="0" borderId="72" xfId="358" applyFont="1" applyBorder="1" applyAlignment="1">
      <alignment wrapText="1"/>
    </xf>
    <xf numFmtId="165" fontId="76" fillId="0" borderId="5" xfId="358" applyNumberFormat="1" applyFont="1" applyBorder="1" applyAlignment="1">
      <alignment horizontal="right"/>
    </xf>
    <xf numFmtId="0" fontId="74" fillId="0" borderId="54" xfId="358" applyFont="1" applyBorder="1" applyAlignment="1">
      <alignment horizontal="center" vertical="top"/>
    </xf>
    <xf numFmtId="0" fontId="74" fillId="0" borderId="72" xfId="358" applyFont="1" applyBorder="1" applyAlignment="1">
      <alignment vertical="top" wrapText="1"/>
    </xf>
    <xf numFmtId="165" fontId="73" fillId="18" borderId="5" xfId="358" applyNumberFormat="1" applyFont="1" applyFill="1" applyBorder="1" applyAlignment="1">
      <alignment horizontal="right"/>
    </xf>
    <xf numFmtId="165" fontId="73" fillId="0" borderId="5" xfId="358" applyNumberFormat="1" applyFont="1" applyBorder="1" applyAlignment="1">
      <alignment horizontal="right"/>
    </xf>
    <xf numFmtId="0" fontId="74" fillId="0" borderId="72" xfId="358" applyFont="1" applyBorder="1" applyAlignment="1">
      <alignment wrapText="1"/>
    </xf>
    <xf numFmtId="0" fontId="75" fillId="0" borderId="72" xfId="358" applyFont="1" applyBorder="1" applyAlignment="1">
      <alignment vertical="top" wrapText="1"/>
    </xf>
    <xf numFmtId="0" fontId="74" fillId="0" borderId="72" xfId="300" applyFont="1" applyFill="1" applyBorder="1" applyAlignment="1">
      <alignment wrapText="1"/>
    </xf>
    <xf numFmtId="4" fontId="16" fillId="0" borderId="0" xfId="358" applyNumberFormat="1" applyFont="1" applyBorder="1"/>
    <xf numFmtId="0" fontId="0" fillId="0" borderId="0" xfId="0" applyNumberFormat="1" applyFont="1" applyFill="1" applyAlignment="1">
      <alignment horizontal="right" vertical="top" wrapText="1"/>
    </xf>
    <xf numFmtId="0" fontId="6" fillId="0" borderId="1" xfId="0" applyNumberFormat="1" applyFont="1" applyFill="1" applyBorder="1" applyAlignment="1">
      <alignment horizontal="center" vertical="center" wrapText="1"/>
    </xf>
    <xf numFmtId="0" fontId="0" fillId="0" borderId="0" xfId="0" applyNumberFormat="1" applyFont="1" applyFill="1" applyAlignment="1">
      <alignment horizontal="left" vertical="top" wrapText="1"/>
    </xf>
    <xf numFmtId="167" fontId="13" fillId="17" borderId="5" xfId="4" applyNumberFormat="1" applyFont="1" applyFill="1" applyBorder="1" applyAlignment="1">
      <alignment horizontal="center"/>
    </xf>
    <xf numFmtId="0" fontId="89" fillId="17" borderId="5" xfId="0" applyNumberFormat="1" applyFont="1" applyFill="1" applyBorder="1" applyAlignment="1">
      <alignment horizontal="left" vertical="top" wrapText="1"/>
    </xf>
    <xf numFmtId="167" fontId="38" fillId="17" borderId="5" xfId="4" applyNumberFormat="1" applyFont="1" applyFill="1" applyBorder="1" applyAlignment="1">
      <alignment horizontal="center"/>
    </xf>
    <xf numFmtId="0" fontId="6" fillId="0" borderId="1" xfId="0" applyNumberFormat="1" applyFont="1" applyFill="1" applyBorder="1" applyAlignment="1">
      <alignment horizontal="center" vertical="center" wrapText="1"/>
    </xf>
    <xf numFmtId="1" fontId="13" fillId="0" borderId="7" xfId="0" applyNumberFormat="1" applyFont="1" applyFill="1" applyBorder="1" applyAlignment="1">
      <alignment horizontal="left" vertical="top" wrapText="1"/>
    </xf>
    <xf numFmtId="49" fontId="13" fillId="0" borderId="7" xfId="4" applyNumberFormat="1" applyFont="1" applyFill="1" applyBorder="1" applyAlignment="1">
      <alignment horizontal="left"/>
    </xf>
    <xf numFmtId="49" fontId="9" fillId="0" borderId="9" xfId="0" applyNumberFormat="1" applyFont="1" applyFill="1" applyBorder="1" applyAlignment="1">
      <alignment horizontal="left" wrapText="1"/>
    </xf>
    <xf numFmtId="49" fontId="13" fillId="0" borderId="7" xfId="4" applyNumberFormat="1" applyFont="1" applyFill="1" applyBorder="1" applyAlignment="1"/>
    <xf numFmtId="165" fontId="13" fillId="0" borderId="7" xfId="4" applyNumberFormat="1" applyFont="1" applyFill="1" applyBorder="1" applyAlignment="1">
      <alignment horizontal="center"/>
    </xf>
    <xf numFmtId="1" fontId="13" fillId="0" borderId="8" xfId="0" applyNumberFormat="1" applyFont="1" applyFill="1" applyBorder="1" applyAlignment="1">
      <alignment horizontal="left" vertical="top" wrapText="1"/>
    </xf>
    <xf numFmtId="49" fontId="13" fillId="0" borderId="8" xfId="4" applyNumberFormat="1" applyFont="1" applyFill="1" applyBorder="1" applyAlignment="1">
      <alignment horizontal="left"/>
    </xf>
    <xf numFmtId="49" fontId="13" fillId="0" borderId="8" xfId="4" applyNumberFormat="1" applyFont="1" applyFill="1" applyBorder="1" applyAlignment="1">
      <alignment horizontal="left" wrapText="1"/>
    </xf>
    <xf numFmtId="49" fontId="13" fillId="0" borderId="8" xfId="4" applyNumberFormat="1" applyFont="1" applyFill="1" applyBorder="1" applyAlignment="1"/>
    <xf numFmtId="167" fontId="13" fillId="0" borderId="8" xfId="4" applyNumberFormat="1" applyFont="1" applyFill="1" applyBorder="1" applyAlignment="1">
      <alignment horizontal="center"/>
    </xf>
    <xf numFmtId="165" fontId="13" fillId="0" borderId="0" xfId="4" applyNumberFormat="1" applyFont="1" applyFill="1" applyBorder="1" applyAlignment="1">
      <alignment horizontal="center"/>
    </xf>
    <xf numFmtId="49" fontId="9" fillId="0" borderId="5" xfId="0" applyNumberFormat="1" applyFont="1" applyFill="1" applyBorder="1" applyAlignment="1">
      <alignment horizontal="left" wrapText="1"/>
    </xf>
    <xf numFmtId="165" fontId="38" fillId="0" borderId="5" xfId="359" applyNumberFormat="1" applyFont="1" applyFill="1" applyBorder="1" applyAlignment="1">
      <alignment horizontal="center" wrapText="1"/>
    </xf>
    <xf numFmtId="49" fontId="13" fillId="0" borderId="1" xfId="0" applyNumberFormat="1" applyFont="1" applyFill="1" applyBorder="1" applyAlignment="1">
      <alignment horizontal="left" wrapText="1"/>
    </xf>
    <xf numFmtId="165" fontId="14" fillId="0" borderId="5" xfId="0" applyNumberFormat="1" applyFont="1" applyFill="1" applyBorder="1" applyAlignment="1">
      <alignment horizontal="center" vertical="center"/>
    </xf>
    <xf numFmtId="0" fontId="6" fillId="0" borderId="1" xfId="0" applyNumberFormat="1" applyFont="1" applyFill="1" applyBorder="1" applyAlignment="1">
      <alignment horizontal="center" vertical="center" wrapText="1"/>
    </xf>
    <xf numFmtId="49" fontId="46" fillId="17" borderId="5" xfId="249" applyNumberFormat="1" applyFont="1" applyFill="1" applyBorder="1" applyAlignment="1">
      <alignment horizontal="left" wrapText="1"/>
    </xf>
    <xf numFmtId="49" fontId="47" fillId="17" borderId="5" xfId="248" applyNumberFormat="1" applyFont="1" applyFill="1" applyBorder="1" applyAlignment="1"/>
    <xf numFmtId="49" fontId="46" fillId="17" borderId="5" xfId="292" applyNumberFormat="1" applyFont="1" applyFill="1" applyBorder="1" applyAlignment="1">
      <alignment horizontal="left" wrapText="1"/>
    </xf>
    <xf numFmtId="49" fontId="47" fillId="17" borderId="5" xfId="290" applyNumberFormat="1" applyFont="1" applyFill="1" applyBorder="1" applyAlignment="1"/>
    <xf numFmtId="0" fontId="16" fillId="0" borderId="5" xfId="4" applyFont="1" applyFill="1" applyBorder="1" applyAlignment="1">
      <alignment horizontal="center" wrapText="1"/>
    </xf>
    <xf numFmtId="164" fontId="21" fillId="0" borderId="5" xfId="0" applyFont="1" applyFill="1" applyBorder="1">
      <alignment vertical="top" wrapText="1"/>
    </xf>
    <xf numFmtId="164" fontId="90" fillId="0" borderId="5" xfId="0" applyFont="1" applyFill="1" applyBorder="1">
      <alignment vertical="top" wrapText="1"/>
    </xf>
    <xf numFmtId="164" fontId="5" fillId="0" borderId="8" xfId="0" applyFont="1" applyFill="1" applyBorder="1">
      <alignment vertical="top" wrapText="1"/>
    </xf>
    <xf numFmtId="0" fontId="16" fillId="0" borderId="5" xfId="4" applyFont="1" applyFill="1" applyBorder="1" applyAlignment="1">
      <alignment horizontal="justify" wrapText="1"/>
    </xf>
    <xf numFmtId="0" fontId="16" fillId="0" borderId="5" xfId="4" applyFont="1" applyFill="1" applyBorder="1" applyAlignment="1">
      <alignment horizontal="justify" vertical="top" wrapText="1"/>
    </xf>
    <xf numFmtId="0" fontId="16" fillId="0" borderId="5" xfId="0" applyNumberFormat="1" applyFont="1" applyFill="1" applyBorder="1" applyAlignment="1">
      <alignment horizontal="justify" vertical="top" wrapText="1"/>
    </xf>
    <xf numFmtId="0" fontId="15" fillId="0" borderId="5" xfId="4" applyFont="1" applyFill="1" applyBorder="1" applyAlignment="1">
      <alignment horizontal="justify" vertical="top" wrapText="1"/>
    </xf>
    <xf numFmtId="0" fontId="21" fillId="0" borderId="5" xfId="0" applyNumberFormat="1" applyFont="1" applyFill="1" applyBorder="1" applyAlignment="1">
      <alignment horizontal="left" vertical="top" wrapText="1"/>
    </xf>
    <xf numFmtId="0" fontId="90" fillId="0" borderId="5" xfId="0" applyNumberFormat="1" applyFont="1" applyFill="1" applyBorder="1">
      <alignment vertical="top" wrapText="1"/>
    </xf>
    <xf numFmtId="0" fontId="42" fillId="0" borderId="7" xfId="5" applyFont="1" applyFill="1" applyBorder="1" applyAlignment="1">
      <alignment horizontal="left" vertical="top" wrapText="1"/>
    </xf>
    <xf numFmtId="0" fontId="22" fillId="0" borderId="8" xfId="4" applyFont="1" applyFill="1" applyBorder="1" applyAlignment="1">
      <alignment horizontal="left" vertical="top" wrapText="1"/>
    </xf>
    <xf numFmtId="0" fontId="17" fillId="0" borderId="5" xfId="297" applyNumberFormat="1" applyFont="1" applyFill="1" applyBorder="1" applyAlignment="1">
      <alignment horizontal="left" vertical="top" wrapText="1"/>
    </xf>
    <xf numFmtId="165" fontId="14" fillId="0" borderId="5" xfId="0" applyNumberFormat="1" applyFont="1" applyFill="1" applyBorder="1" applyAlignment="1">
      <alignment horizontal="center" vertical="center"/>
    </xf>
    <xf numFmtId="0" fontId="81" fillId="0" borderId="0" xfId="4" applyFont="1" applyFill="1" applyAlignment="1">
      <alignment horizontal="left"/>
    </xf>
    <xf numFmtId="0" fontId="16" fillId="0" borderId="0" xfId="4" applyFont="1" applyAlignment="1">
      <alignment horizontal="left" wrapText="1"/>
    </xf>
    <xf numFmtId="0" fontId="16" fillId="0" borderId="0" xfId="4" applyFont="1" applyAlignment="1">
      <alignment horizontal="left"/>
    </xf>
    <xf numFmtId="0" fontId="81" fillId="0" borderId="0" xfId="4" applyFont="1" applyFill="1" applyAlignment="1">
      <alignment horizontal="center" wrapText="1"/>
    </xf>
    <xf numFmtId="0" fontId="20" fillId="0" borderId="0" xfId="4" applyBorder="1" applyAlignment="1">
      <alignment horizontal="center"/>
    </xf>
    <xf numFmtId="0" fontId="16" fillId="0" borderId="5" xfId="4" applyFont="1" applyBorder="1" applyAlignment="1">
      <alignment horizontal="center" vertical="center" wrapText="1"/>
    </xf>
    <xf numFmtId="164" fontId="15" fillId="0" borderId="0" xfId="0" applyFont="1" applyFill="1" applyAlignment="1">
      <alignment horizontal="center" vertical="top" wrapText="1"/>
    </xf>
    <xf numFmtId="164" fontId="14" fillId="0" borderId="5" xfId="0" applyFont="1" applyFill="1" applyBorder="1" applyAlignment="1">
      <alignment horizontal="center" vertical="center"/>
    </xf>
    <xf numFmtId="165" fontId="14" fillId="0" borderId="5" xfId="0" applyNumberFormat="1" applyFont="1" applyFill="1" applyBorder="1" applyAlignment="1">
      <alignment horizontal="center" vertical="center"/>
    </xf>
    <xf numFmtId="165" fontId="13" fillId="0" borderId="0" xfId="0" applyNumberFormat="1" applyFont="1" applyFill="1" applyBorder="1" applyAlignment="1">
      <alignment horizontal="left" vertical="top" wrapText="1"/>
    </xf>
    <xf numFmtId="0" fontId="9" fillId="0" borderId="0" xfId="0" applyNumberFormat="1" applyFont="1" applyFill="1" applyAlignment="1">
      <alignment horizontal="left" vertical="top" wrapText="1"/>
    </xf>
    <xf numFmtId="164" fontId="0" fillId="0" borderId="0" xfId="0" applyNumberFormat="1" applyFont="1" applyFill="1" applyAlignment="1">
      <alignment horizontal="left" vertical="top" wrapText="1"/>
    </xf>
    <xf numFmtId="0" fontId="9" fillId="0" borderId="0" xfId="0" applyNumberFormat="1" applyFont="1" applyFill="1" applyAlignment="1">
      <alignment horizontal="center" vertical="top" wrapText="1"/>
    </xf>
    <xf numFmtId="0" fontId="5" fillId="0" borderId="0" xfId="0" applyNumberFormat="1" applyFont="1" applyFill="1" applyAlignment="1">
      <alignment horizontal="center" vertical="top" wrapText="1"/>
    </xf>
    <xf numFmtId="0" fontId="0" fillId="0" borderId="0" xfId="0" applyNumberFormat="1" applyFont="1" applyFill="1" applyAlignment="1">
      <alignment horizontal="right" vertical="top" wrapText="1"/>
    </xf>
    <xf numFmtId="0" fontId="6" fillId="0" borderId="1" xfId="0" applyNumberFormat="1" applyFont="1" applyFill="1" applyBorder="1" applyAlignment="1">
      <alignment horizontal="center" vertical="center" wrapText="1"/>
    </xf>
    <xf numFmtId="0" fontId="0" fillId="0" borderId="0" xfId="0" applyNumberFormat="1" applyFont="1" applyFill="1" applyAlignment="1">
      <alignment horizontal="left" vertical="top" wrapText="1"/>
    </xf>
    <xf numFmtId="0" fontId="15" fillId="0" borderId="0" xfId="0" applyNumberFormat="1" applyFont="1" applyFill="1" applyAlignment="1">
      <alignment horizontal="center" vertical="top" wrapText="1"/>
    </xf>
    <xf numFmtId="0" fontId="14" fillId="0" borderId="0" xfId="0" applyNumberFormat="1" applyFont="1" applyFill="1" applyAlignment="1">
      <alignment horizontal="center" vertical="top" wrapText="1"/>
    </xf>
    <xf numFmtId="0" fontId="6" fillId="0" borderId="9" xfId="0" applyNumberFormat="1" applyFont="1" applyFill="1" applyBorder="1" applyAlignment="1">
      <alignment horizontal="center" vertical="center" wrapText="1"/>
    </xf>
    <xf numFmtId="0" fontId="6" fillId="0" borderId="10" xfId="0" applyNumberFormat="1" applyFont="1" applyFill="1" applyBorder="1" applyAlignment="1">
      <alignment horizontal="center" vertical="center" wrapText="1"/>
    </xf>
    <xf numFmtId="0" fontId="15" fillId="0" borderId="0" xfId="356" applyNumberFormat="1" applyFont="1" applyFill="1" applyBorder="1" applyAlignment="1" applyProtection="1">
      <alignment horizontal="center" vertical="center" wrapText="1"/>
    </xf>
    <xf numFmtId="165" fontId="14" fillId="0" borderId="67" xfId="0" applyNumberFormat="1" applyFont="1" applyFill="1" applyBorder="1" applyAlignment="1">
      <alignment horizontal="center" vertical="center"/>
    </xf>
    <xf numFmtId="165" fontId="14" fillId="0" borderId="66" xfId="0" applyNumberFormat="1" applyFont="1" applyFill="1" applyBorder="1" applyAlignment="1">
      <alignment horizontal="center" vertical="center"/>
    </xf>
    <xf numFmtId="165" fontId="14" fillId="0" borderId="6" xfId="0" applyNumberFormat="1" applyFont="1" applyFill="1" applyBorder="1" applyAlignment="1">
      <alignment horizontal="center" vertical="center"/>
    </xf>
    <xf numFmtId="0" fontId="76" fillId="0" borderId="0" xfId="357" applyFont="1" applyFill="1" applyBorder="1" applyAlignment="1">
      <alignment horizontal="center" vertical="center" wrapText="1"/>
    </xf>
    <xf numFmtId="0" fontId="76" fillId="0" borderId="5" xfId="357" applyFont="1" applyBorder="1" applyAlignment="1">
      <alignment horizontal="center" vertical="center"/>
    </xf>
    <xf numFmtId="0" fontId="75" fillId="0" borderId="5" xfId="357" applyFont="1" applyBorder="1" applyAlignment="1">
      <alignment horizontal="center" vertical="center" wrapText="1"/>
    </xf>
    <xf numFmtId="0" fontId="78" fillId="0" borderId="5" xfId="8" applyFont="1" applyBorder="1" applyAlignment="1">
      <alignment horizontal="center" vertical="center"/>
    </xf>
    <xf numFmtId="0" fontId="77" fillId="0" borderId="0" xfId="300" applyFont="1" applyFill="1" applyAlignment="1">
      <alignment horizontal="left" vertical="top" wrapText="1"/>
    </xf>
    <xf numFmtId="0" fontId="75" fillId="0" borderId="54" xfId="358" applyFont="1" applyBorder="1" applyAlignment="1">
      <alignment horizontal="left" vertical="top"/>
    </xf>
    <xf numFmtId="0" fontId="75" fillId="0" borderId="72" xfId="358" applyFont="1" applyBorder="1" applyAlignment="1">
      <alignment horizontal="left" vertical="top"/>
    </xf>
    <xf numFmtId="0" fontId="76" fillId="0" borderId="0" xfId="358" applyFont="1" applyBorder="1" applyAlignment="1">
      <alignment horizontal="right"/>
    </xf>
    <xf numFmtId="0" fontId="81" fillId="0" borderId="0" xfId="300" applyFont="1" applyFill="1" applyAlignment="1">
      <alignment horizontal="left"/>
    </xf>
    <xf numFmtId="0" fontId="16" fillId="0" borderId="0" xfId="300" applyFont="1" applyFill="1" applyAlignment="1">
      <alignment horizontal="left" wrapText="1"/>
    </xf>
    <xf numFmtId="0" fontId="75" fillId="0" borderId="0" xfId="358" applyFont="1" applyBorder="1" applyAlignment="1">
      <alignment horizontal="center" vertical="center" wrapText="1"/>
    </xf>
    <xf numFmtId="0" fontId="75" fillId="0" borderId="5" xfId="358" applyFont="1" applyBorder="1" applyAlignment="1">
      <alignment horizontal="center" vertical="center"/>
    </xf>
    <xf numFmtId="0" fontId="75" fillId="0" borderId="67" xfId="358" applyFont="1" applyBorder="1" applyAlignment="1">
      <alignment horizontal="center" vertical="center"/>
    </xf>
    <xf numFmtId="0" fontId="79" fillId="0" borderId="67" xfId="8" applyFont="1" applyBorder="1" applyAlignment="1">
      <alignment horizontal="center" vertical="center"/>
    </xf>
    <xf numFmtId="0" fontId="79" fillId="0" borderId="66" xfId="8" applyFont="1" applyBorder="1" applyAlignment="1">
      <alignment horizontal="center" vertical="center"/>
    </xf>
  </cellXfs>
  <cellStyles count="360">
    <cellStyle name="br" xfId="9"/>
    <cellStyle name="col" xfId="10"/>
    <cellStyle name="Normal" xfId="11"/>
    <cellStyle name="Normal 2" xfId="303"/>
    <cellStyle name="style0" xfId="12"/>
    <cellStyle name="td" xfId="13"/>
    <cellStyle name="tr" xfId="14"/>
    <cellStyle name="xl100" xfId="15"/>
    <cellStyle name="xl101" xfId="16"/>
    <cellStyle name="xl102" xfId="17"/>
    <cellStyle name="xl103" xfId="18"/>
    <cellStyle name="xl104" xfId="19"/>
    <cellStyle name="xl105" xfId="20"/>
    <cellStyle name="xl106" xfId="21"/>
    <cellStyle name="xl107" xfId="22"/>
    <cellStyle name="xl108" xfId="23"/>
    <cellStyle name="xl109" xfId="24"/>
    <cellStyle name="xl110" xfId="25"/>
    <cellStyle name="xl111" xfId="26"/>
    <cellStyle name="xl112" xfId="27"/>
    <cellStyle name="xl113" xfId="28"/>
    <cellStyle name="xl114" xfId="29"/>
    <cellStyle name="xl115" xfId="30"/>
    <cellStyle name="xl116" xfId="31"/>
    <cellStyle name="xl117" xfId="32"/>
    <cellStyle name="xl118" xfId="33"/>
    <cellStyle name="xl119" xfId="34"/>
    <cellStyle name="xl120" xfId="35"/>
    <cellStyle name="xl121" xfId="36"/>
    <cellStyle name="xl121 2" xfId="304"/>
    <cellStyle name="xl122" xfId="37"/>
    <cellStyle name="xl123" xfId="38"/>
    <cellStyle name="xl124" xfId="39"/>
    <cellStyle name="xl125" xfId="40"/>
    <cellStyle name="xl126" xfId="41"/>
    <cellStyle name="xl126 2" xfId="305"/>
    <cellStyle name="xl127" xfId="42"/>
    <cellStyle name="xl128" xfId="43"/>
    <cellStyle name="xl129" xfId="44"/>
    <cellStyle name="xl130" xfId="45"/>
    <cellStyle name="xl131" xfId="46"/>
    <cellStyle name="xl132" xfId="47"/>
    <cellStyle name="xl133" xfId="48"/>
    <cellStyle name="xl134" xfId="49"/>
    <cellStyle name="xl135" xfId="50"/>
    <cellStyle name="xl136" xfId="51"/>
    <cellStyle name="xl137" xfId="52"/>
    <cellStyle name="xl138" xfId="53"/>
    <cellStyle name="xl139" xfId="54"/>
    <cellStyle name="xl140" xfId="55"/>
    <cellStyle name="xl141" xfId="56"/>
    <cellStyle name="xl142" xfId="57"/>
    <cellStyle name="xl143" xfId="58"/>
    <cellStyle name="xl144" xfId="59"/>
    <cellStyle name="xl145" xfId="60"/>
    <cellStyle name="xl146" xfId="61"/>
    <cellStyle name="xl147" xfId="62"/>
    <cellStyle name="xl148" xfId="63"/>
    <cellStyle name="xl149" xfId="64"/>
    <cellStyle name="xl150" xfId="65"/>
    <cellStyle name="xl151" xfId="66"/>
    <cellStyle name="xl152" xfId="67"/>
    <cellStyle name="xl153" xfId="68"/>
    <cellStyle name="xl154" xfId="69"/>
    <cellStyle name="xl155" xfId="70"/>
    <cellStyle name="xl156" xfId="71"/>
    <cellStyle name="xl157" xfId="72"/>
    <cellStyle name="xl158" xfId="73"/>
    <cellStyle name="xl159" xfId="74"/>
    <cellStyle name="xl160" xfId="75"/>
    <cellStyle name="xl161" xfId="76"/>
    <cellStyle name="xl162" xfId="77"/>
    <cellStyle name="xl163" xfId="78"/>
    <cellStyle name="xl164" xfId="79"/>
    <cellStyle name="xl165" xfId="80"/>
    <cellStyle name="xl166" xfId="81"/>
    <cellStyle name="xl167" xfId="82"/>
    <cellStyle name="xl168" xfId="83"/>
    <cellStyle name="xl169" xfId="84"/>
    <cellStyle name="xl170" xfId="85"/>
    <cellStyle name="xl171" xfId="86"/>
    <cellStyle name="xl172" xfId="87"/>
    <cellStyle name="xl173" xfId="88"/>
    <cellStyle name="xl174" xfId="89"/>
    <cellStyle name="xl175" xfId="90"/>
    <cellStyle name="xl176" xfId="91"/>
    <cellStyle name="xl177" xfId="92"/>
    <cellStyle name="xl178" xfId="93"/>
    <cellStyle name="xl179" xfId="94"/>
    <cellStyle name="xl180" xfId="95"/>
    <cellStyle name="xl181" xfId="96"/>
    <cellStyle name="xl182" xfId="97"/>
    <cellStyle name="xl183" xfId="98"/>
    <cellStyle name="xl184" xfId="99"/>
    <cellStyle name="xl185" xfId="100"/>
    <cellStyle name="xl186" xfId="101"/>
    <cellStyle name="xl187" xfId="102"/>
    <cellStyle name="xl188" xfId="103"/>
    <cellStyle name="xl189" xfId="104"/>
    <cellStyle name="xl190" xfId="105"/>
    <cellStyle name="xl191" xfId="106"/>
    <cellStyle name="xl192" xfId="107"/>
    <cellStyle name="xl193" xfId="108"/>
    <cellStyle name="xl194" xfId="109"/>
    <cellStyle name="xl195" xfId="110"/>
    <cellStyle name="xl196" xfId="111"/>
    <cellStyle name="xl197" xfId="112"/>
    <cellStyle name="xl198" xfId="113"/>
    <cellStyle name="xl21" xfId="114"/>
    <cellStyle name="xl22" xfId="115"/>
    <cellStyle name="xl23" xfId="116"/>
    <cellStyle name="xl24" xfId="117"/>
    <cellStyle name="xl25" xfId="118"/>
    <cellStyle name="xl26" xfId="119"/>
    <cellStyle name="xl27" xfId="120"/>
    <cellStyle name="xl28" xfId="121"/>
    <cellStyle name="xl29" xfId="122"/>
    <cellStyle name="xl30" xfId="123"/>
    <cellStyle name="xl31" xfId="124"/>
    <cellStyle name="xl31 2" xfId="307"/>
    <cellStyle name="xl31 3" xfId="308"/>
    <cellStyle name="xl31 3 2" xfId="353"/>
    <cellStyle name="xl31 4" xfId="306"/>
    <cellStyle name="xl32" xfId="125"/>
    <cellStyle name="xl33" xfId="126"/>
    <cellStyle name="xl34" xfId="127"/>
    <cellStyle name="xl35" xfId="128"/>
    <cellStyle name="xl36" xfId="129"/>
    <cellStyle name="xl37" xfId="130"/>
    <cellStyle name="xl38" xfId="131"/>
    <cellStyle name="xl39" xfId="132"/>
    <cellStyle name="xl40" xfId="133"/>
    <cellStyle name="xl41" xfId="134"/>
    <cellStyle name="xl42" xfId="135"/>
    <cellStyle name="xl43" xfId="136"/>
    <cellStyle name="xl43 2" xfId="310"/>
    <cellStyle name="xl43 2 2" xfId="354"/>
    <cellStyle name="xl43 3" xfId="309"/>
    <cellStyle name="xl44" xfId="137"/>
    <cellStyle name="xl44 2" xfId="311"/>
    <cellStyle name="xl45" xfId="138"/>
    <cellStyle name="xl46" xfId="139"/>
    <cellStyle name="xl47" xfId="140"/>
    <cellStyle name="xl48" xfId="141"/>
    <cellStyle name="xl49" xfId="142"/>
    <cellStyle name="xl50" xfId="143"/>
    <cellStyle name="xl51" xfId="144"/>
    <cellStyle name="xl52" xfId="145"/>
    <cellStyle name="xl53" xfId="146"/>
    <cellStyle name="xl54" xfId="147"/>
    <cellStyle name="xl55" xfId="148"/>
    <cellStyle name="xl56" xfId="149"/>
    <cellStyle name="xl57" xfId="150"/>
    <cellStyle name="xl58" xfId="151"/>
    <cellStyle name="xl59" xfId="152"/>
    <cellStyle name="xl60" xfId="153"/>
    <cellStyle name="xl61" xfId="154"/>
    <cellStyle name="xl62" xfId="155"/>
    <cellStyle name="xl63" xfId="156"/>
    <cellStyle name="xl64" xfId="157"/>
    <cellStyle name="xl65" xfId="158"/>
    <cellStyle name="xl66" xfId="159"/>
    <cellStyle name="xl67" xfId="160"/>
    <cellStyle name="xl68" xfId="161"/>
    <cellStyle name="xl69" xfId="162"/>
    <cellStyle name="xl70" xfId="163"/>
    <cellStyle name="xl71" xfId="164"/>
    <cellStyle name="xl72" xfId="165"/>
    <cellStyle name="xl73" xfId="166"/>
    <cellStyle name="xl74" xfId="167"/>
    <cellStyle name="xl75" xfId="168"/>
    <cellStyle name="xl76" xfId="169"/>
    <cellStyle name="xl77" xfId="170"/>
    <cellStyle name="xl78" xfId="171"/>
    <cellStyle name="xl79" xfId="172"/>
    <cellStyle name="xl80" xfId="173"/>
    <cellStyle name="xl81" xfId="174"/>
    <cellStyle name="xl82" xfId="175"/>
    <cellStyle name="xl83" xfId="176"/>
    <cellStyle name="xl84" xfId="177"/>
    <cellStyle name="xl85" xfId="178"/>
    <cellStyle name="xl86" xfId="179"/>
    <cellStyle name="xl87" xfId="180"/>
    <cellStyle name="xl88" xfId="181"/>
    <cellStyle name="xl89" xfId="182"/>
    <cellStyle name="xl90" xfId="183"/>
    <cellStyle name="xl91" xfId="184"/>
    <cellStyle name="xl92" xfId="185"/>
    <cellStyle name="xl93" xfId="186"/>
    <cellStyle name="xl94" xfId="187"/>
    <cellStyle name="xl95" xfId="188"/>
    <cellStyle name="xl96" xfId="189"/>
    <cellStyle name="xl97" xfId="190"/>
    <cellStyle name="xl98" xfId="191"/>
    <cellStyle name="xl99" xfId="192"/>
    <cellStyle name="Акцент1 2" xfId="312"/>
    <cellStyle name="Акцент2 2" xfId="313"/>
    <cellStyle name="Акцент3 2" xfId="314"/>
    <cellStyle name="Акцент4 2" xfId="315"/>
    <cellStyle name="Акцент5 2" xfId="316"/>
    <cellStyle name="Акцент6 2" xfId="317"/>
    <cellStyle name="Ввод  2" xfId="318"/>
    <cellStyle name="Вывод 2" xfId="319"/>
    <cellStyle name="Вычисление 2" xfId="320"/>
    <cellStyle name="Заголовок 1 2" xfId="321"/>
    <cellStyle name="Заголовок 2 2" xfId="322"/>
    <cellStyle name="Заголовок 3 2" xfId="323"/>
    <cellStyle name="Заголовок 4 2" xfId="324"/>
    <cellStyle name="Итог 2" xfId="325"/>
    <cellStyle name="Контрольная ячейка 2" xfId="326"/>
    <cellStyle name="Название 2" xfId="327"/>
    <cellStyle name="Нейтральный 2" xfId="328"/>
    <cellStyle name="Обычный" xfId="0" builtinId="0"/>
    <cellStyle name="Обычный 10" xfId="196"/>
    <cellStyle name="Обычный 11" xfId="200"/>
    <cellStyle name="Обычный 12" xfId="204"/>
    <cellStyle name="Обычный 13" xfId="206"/>
    <cellStyle name="Обычный 14" xfId="210"/>
    <cellStyle name="Обычный 15" xfId="212"/>
    <cellStyle name="Обычный 16" xfId="214"/>
    <cellStyle name="Обычный 17" xfId="216"/>
    <cellStyle name="Обычный 18" xfId="302"/>
    <cellStyle name="Обычный 2" xfId="2"/>
    <cellStyle name="Обычный 2 2" xfId="4"/>
    <cellStyle name="Обычный 2 2 10" xfId="209"/>
    <cellStyle name="Обычный 2 2 11" xfId="211"/>
    <cellStyle name="Обычный 2 2 12" xfId="213"/>
    <cellStyle name="Обычный 2 2 13" xfId="215"/>
    <cellStyle name="Обычный 2 2 15" xfId="223"/>
    <cellStyle name="Обычный 2 2 16" xfId="225"/>
    <cellStyle name="Обычный 2 2 17" xfId="201"/>
    <cellStyle name="Обычный 2 2 18" xfId="207"/>
    <cellStyle name="Обычный 2 2 19" xfId="217"/>
    <cellStyle name="Обычный 2 2 2" xfId="330"/>
    <cellStyle name="Обычный 2 2 20" xfId="219"/>
    <cellStyle name="Обычный 2 2 21" xfId="221"/>
    <cellStyle name="Обычный 2 2 22" xfId="228"/>
    <cellStyle name="Обычный 2 2 23" xfId="231"/>
    <cellStyle name="Обычный 2 2 24" xfId="232"/>
    <cellStyle name="Обычный 2 2 25" xfId="235"/>
    <cellStyle name="Обычный 2 2 26" xfId="237"/>
    <cellStyle name="Обычный 2 2 27" xfId="240"/>
    <cellStyle name="Обычный 2 2 28" xfId="242"/>
    <cellStyle name="Обычный 2 2 29" xfId="244"/>
    <cellStyle name="Обычный 2 2 3" xfId="329"/>
    <cellStyle name="Обычный 2 2 30" xfId="247"/>
    <cellStyle name="Обычный 2 2 31" xfId="248"/>
    <cellStyle name="Обычный 2 2 32" xfId="251"/>
    <cellStyle name="Обычный 2 2 33" xfId="253"/>
    <cellStyle name="Обычный 2 2 34" xfId="255"/>
    <cellStyle name="Обычный 2 2 35" xfId="257"/>
    <cellStyle name="Обычный 2 2 36" xfId="259"/>
    <cellStyle name="Обычный 2 2 37" xfId="261"/>
    <cellStyle name="Обычный 2 2 38" xfId="263"/>
    <cellStyle name="Обычный 2 2 39" xfId="265"/>
    <cellStyle name="Обычный 2 2 40" xfId="268"/>
    <cellStyle name="Обычный 2 2 41" xfId="270"/>
    <cellStyle name="Обычный 2 2 42" xfId="272"/>
    <cellStyle name="Обычный 2 2 43" xfId="274"/>
    <cellStyle name="Обычный 2 2 44" xfId="276"/>
    <cellStyle name="Обычный 2 2 45" xfId="278"/>
    <cellStyle name="Обычный 2 2 46" xfId="280"/>
    <cellStyle name="Обычный 2 2 47" xfId="283"/>
    <cellStyle name="Обычный 2 2 48" xfId="284"/>
    <cellStyle name="Обычный 2 2 49" xfId="286"/>
    <cellStyle name="Обычный 2 2 5" xfId="197"/>
    <cellStyle name="Обычный 2 2 50" xfId="288"/>
    <cellStyle name="Обычный 2 2 51" xfId="290"/>
    <cellStyle name="Обычный 2 2 52" xfId="293"/>
    <cellStyle name="Обычный 2 2 53" xfId="194"/>
    <cellStyle name="Обычный 2 2 55" xfId="224"/>
    <cellStyle name="Обычный 2 2 56" xfId="227"/>
    <cellStyle name="Обычный 2 2 57" xfId="234"/>
    <cellStyle name="Обычный 2 2 58" xfId="239"/>
    <cellStyle name="Обычный 2 2 6" xfId="195"/>
    <cellStyle name="Обычный 2 2 60" xfId="250"/>
    <cellStyle name="Обычный 2 2 61" xfId="269"/>
    <cellStyle name="Обычный 2 2 62" xfId="291"/>
    <cellStyle name="Обычный 2 2 7" xfId="199"/>
    <cellStyle name="Обычный 2 2 8" xfId="203"/>
    <cellStyle name="Обычный 2 2 9" xfId="205"/>
    <cellStyle name="Обычный 2 3" xfId="8"/>
    <cellStyle name="Обычный 20" xfId="226"/>
    <cellStyle name="Обычный 21" xfId="202"/>
    <cellStyle name="Обычный 22" xfId="208"/>
    <cellStyle name="Обычный 23" xfId="218"/>
    <cellStyle name="Обычный 24" xfId="220"/>
    <cellStyle name="Обычный 25" xfId="222"/>
    <cellStyle name="Обычный 26" xfId="229"/>
    <cellStyle name="Обычный 27" xfId="230"/>
    <cellStyle name="Обычный 28" xfId="233"/>
    <cellStyle name="Обычный 29" xfId="236"/>
    <cellStyle name="Обычный 3" xfId="3"/>
    <cellStyle name="Обычный 3 2" xfId="331"/>
    <cellStyle name="Обычный 3 3" xfId="332"/>
    <cellStyle name="Обычный 3 4" xfId="333"/>
    <cellStyle name="Обычный 3 5" xfId="334"/>
    <cellStyle name="Обычный 3_ОБМ Приложения к проекту бюджетаисправ" xfId="335"/>
    <cellStyle name="Обычный 30" xfId="238"/>
    <cellStyle name="Обычный 31" xfId="241"/>
    <cellStyle name="Обычный 32" xfId="243"/>
    <cellStyle name="Обычный 33" xfId="245"/>
    <cellStyle name="Обычный 34" xfId="246"/>
    <cellStyle name="Обычный 35" xfId="249"/>
    <cellStyle name="Обычный 36" xfId="252"/>
    <cellStyle name="Обычный 37" xfId="254"/>
    <cellStyle name="Обычный 38" xfId="256"/>
    <cellStyle name="Обычный 39" xfId="258"/>
    <cellStyle name="Обычный 4" xfId="6"/>
    <cellStyle name="Обычный 4 2" xfId="299"/>
    <cellStyle name="Обычный 4 2 2" xfId="337"/>
    <cellStyle name="Обычный 4 3" xfId="338"/>
    <cellStyle name="Обычный 4 4" xfId="336"/>
    <cellStyle name="Обычный 40" xfId="260"/>
    <cellStyle name="Обычный 41" xfId="262"/>
    <cellStyle name="Обычный 42" xfId="264"/>
    <cellStyle name="Обычный 43" xfId="266"/>
    <cellStyle name="Обычный 44" xfId="267"/>
    <cellStyle name="Обычный 45" xfId="271"/>
    <cellStyle name="Обычный 46" xfId="273"/>
    <cellStyle name="Обычный 47" xfId="275"/>
    <cellStyle name="Обычный 48" xfId="277"/>
    <cellStyle name="Обычный 49" xfId="279"/>
    <cellStyle name="Обычный 5" xfId="7"/>
    <cellStyle name="Обычный 5 2" xfId="300"/>
    <cellStyle name="Обычный 5 2 2" xfId="340"/>
    <cellStyle name="Обычный 5 3" xfId="339"/>
    <cellStyle name="Обычный 50" xfId="281"/>
    <cellStyle name="Обычный 51" xfId="282"/>
    <cellStyle name="Обычный 52" xfId="285"/>
    <cellStyle name="Обычный 53" xfId="287"/>
    <cellStyle name="Обычный 54" xfId="289"/>
    <cellStyle name="Обычный 55" xfId="292"/>
    <cellStyle name="Обычный 56" xfId="294"/>
    <cellStyle name="Обычный 6" xfId="296"/>
    <cellStyle name="Обычный 6 2" xfId="341"/>
    <cellStyle name="Обычный 7" xfId="5"/>
    <cellStyle name="Обычный 7 2" xfId="298"/>
    <cellStyle name="Обычный 7 3" xfId="301"/>
    <cellStyle name="Обычный 7 4" xfId="342"/>
    <cellStyle name="Обычный 7 5" xfId="355"/>
    <cellStyle name="Обычный 8" xfId="295"/>
    <cellStyle name="Обычный 9" xfId="198"/>
    <cellStyle name="Обычный_tmp305" xfId="356"/>
    <cellStyle name="Обычный_З_15_Приложение 16 - Источники дефицита" xfId="357"/>
    <cellStyle name="Обычный_З_16_Приложение 17 - Программа гос заимствований" xfId="358"/>
    <cellStyle name="Плохой 2" xfId="343"/>
    <cellStyle name="Пояснение 2" xfId="344"/>
    <cellStyle name="Примечание 2" xfId="345"/>
    <cellStyle name="Связанная ячейка 2" xfId="346"/>
    <cellStyle name="Стиль 1" xfId="1"/>
    <cellStyle name="Текст предупреждения 2" xfId="347"/>
    <cellStyle name="Финансовый" xfId="359" builtinId="3"/>
    <cellStyle name="Финансовый 2" xfId="193"/>
    <cellStyle name="Финансовый 2 2" xfId="348"/>
    <cellStyle name="Финансовый 3" xfId="297"/>
    <cellStyle name="Финансовый 3 2" xfId="350"/>
    <cellStyle name="Финансовый 3 3" xfId="349"/>
    <cellStyle name="Финансовый 4" xfId="351"/>
    <cellStyle name="Хороший 2" xfId="352"/>
  </cellStyles>
  <dxfs count="57">
    <dxf>
      <fill>
        <patternFill patternType="solid">
          <fgColor indexed="26"/>
          <bgColor indexed="9"/>
        </patternFill>
      </fill>
    </dxf>
    <dxf>
      <fill>
        <patternFill patternType="solid">
          <fgColor indexed="26"/>
          <bgColor indexed="9"/>
        </patternFill>
      </fill>
    </dxf>
    <dxf>
      <fill>
        <patternFill patternType="solid">
          <fgColor indexed="26"/>
          <bgColor indexed="9"/>
        </patternFill>
      </fill>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
      <font>
        <b/>
        <i/>
        <condense val="0"/>
        <extend val="0"/>
      </font>
    </dxf>
    <dxf>
      <font>
        <b val="0"/>
        <i/>
        <condense val="0"/>
        <extend val="0"/>
      </font>
    </dxf>
    <dxf>
      <font>
        <b/>
        <i val="0"/>
        <condense val="0"/>
        <extend val="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usernames" Target="revisions/userNames.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revisionHeaders" Target="revisions/revisionHeaders.xml"/></Relationships>
</file>

<file path=xl/revisions/_rels/revisionHeaders.xml.rels><?xml version="1.0" encoding="UTF-8" standalone="yes"?>
<Relationships xmlns="http://schemas.openxmlformats.org/package/2006/relationships"><Relationship Id="rId47"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guid="{3531AFF5-7F1C-4FEC-8AB1-4A6779A376EF}" diskRevisions="1" revisionId="1567" version="27">
  <header guid="{3531AFF5-7F1C-4FEC-8AB1-4A6779A376EF}" dateTime="2023-11-14T15:01:59" maxSheetId="10" userName="Melnikova" r:id="rId47">
    <sheetIdMap count="9">
      <sheetId val="1"/>
      <sheetId val="2"/>
      <sheetId val="3"/>
      <sheetId val="4"/>
      <sheetId val="5"/>
      <sheetId val="6"/>
      <sheetId val="7"/>
      <sheetId val="8"/>
      <sheetId val="9"/>
    </sheetIdMap>
  </header>
</headers>
</file>

<file path=xl/revisions/revisionLog1.xml><?xml version="1.0" encoding="utf-8"?>
<revisions xmlns="http://schemas.openxmlformats.org/spreadsheetml/2006/main" xmlns:r="http://schemas.openxmlformats.org/officeDocument/2006/relationships">
  <rdn rId="0" localSheetId="2" customView="1" name="Z_93647347_303F_4616_81B1_B2831F654BDA_.wvu.PrintArea" hidden="1" oldHidden="1">
    <formula>'Приложение 2 '!$A$1:$E$47</formula>
  </rdn>
  <rdn rId="0" localSheetId="3" customView="1" name="Z_93647347_303F_4616_81B1_B2831F654BDA_.wvu.PrintArea" hidden="1" oldHidden="1">
    <formula>'Приложение 3'!$A$1:$L$432</formula>
  </rdn>
  <rdn rId="0" localSheetId="3" customView="1" name="Z_93647347_303F_4616_81B1_B2831F654BDA_.wvu.FilterData" hidden="1" oldHidden="1">
    <formula>'Приложение 3'!$A$6:$L$430</formula>
  </rdn>
  <rdn rId="0" localSheetId="4" customView="1" name="Z_93647347_303F_4616_81B1_B2831F654BDA_.wvu.PrintArea" hidden="1" oldHidden="1">
    <formula>'Приложение 4'!$A$1:$K$410</formula>
  </rdn>
  <rdn rId="0" localSheetId="4" customView="1" name="Z_93647347_303F_4616_81B1_B2831F654BDA_.wvu.FilterData" hidden="1" oldHidden="1">
    <formula>'Приложение 4'!$A$6:$L$410</formula>
  </rdn>
  <rdn rId="0" localSheetId="5" customView="1" name="Z_93647347_303F_4616_81B1_B2831F654BDA_.wvu.PrintArea" hidden="1" oldHidden="1">
    <formula>'Приложение 5'!$A$1:$L$598</formula>
  </rdn>
  <rdn rId="0" localSheetId="5" customView="1" name="Z_93647347_303F_4616_81B1_B2831F654BDA_.wvu.FilterData" hidden="1" oldHidden="1">
    <formula>'Приложение 5'!$A$6:$L$598</formula>
  </rdn>
  <rdn rId="0" localSheetId="6" customView="1" name="Z_93647347_303F_4616_81B1_B2831F654BDA_.wvu.PrintArea" hidden="1" oldHidden="1">
    <formula>'Приложение 6'!$A$1:$K$11</formula>
  </rdn>
  <rdn rId="0" localSheetId="6" customView="1" name="Z_93647347_303F_4616_81B1_B2831F654BDA_.wvu.FilterData" hidden="1" oldHidden="1">
    <formula>'Приложение 6'!$A$6:$K$10</formula>
  </rdn>
  <rdn rId="0" localSheetId="7" customView="1" name="Z_93647347_303F_4616_81B1_B2831F654BDA_.wvu.PrintArea" hidden="1" oldHidden="1">
    <formula>'Приложение 7'!$B$1:$E$32</formula>
  </rdn>
  <rdn rId="0" localSheetId="7" customView="1" name="Z_93647347_303F_4616_81B1_B2831F654BDA_.wvu.Rows" hidden="1" oldHidden="1">
    <formula>'Приложение 7'!$73:$75,'Приложение 7'!$89:$91,'Приложение 7'!$105:$105,'Приложение 7'!$107:$107,'Приложение 7'!$110:$110</formula>
  </rdn>
  <rdn rId="0" localSheetId="7" customView="1" name="Z_93647347_303F_4616_81B1_B2831F654BDA_.wvu.Cols" hidden="1" oldHidden="1">
    <formula>'Приложение 7'!$A:$A</formula>
  </rdn>
  <rdn rId="0" localSheetId="8" customView="1" name="Z_93647347_303F_4616_81B1_B2831F654BDA_.wvu.PrintArea" hidden="1" oldHidden="1">
    <formula>'приложение 8'!$A$1:$E$28</formula>
  </rdn>
  <rdn rId="0" localSheetId="9" customView="1" name="Z_93647347_303F_4616_81B1_B2831F654BDA_.wvu.PrintArea" hidden="1" oldHidden="1">
    <formula>'прил 9'!$A$1:$E$20</formula>
  </rdn>
  <rcv guid="{93647347-303F-4616-81B1-B2831F654BDA}"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 Id="rId6" Type="http://schemas.openxmlformats.org/officeDocument/2006/relationships/printerSettings" Target="../printerSettings/printerSettings23.bin"/><Relationship Id="rId5" Type="http://schemas.openxmlformats.org/officeDocument/2006/relationships/printerSettings" Target="../printerSettings/printerSettings22.bin"/><Relationship Id="rId4" Type="http://schemas.openxmlformats.org/officeDocument/2006/relationships/printerSettings" Target="../printerSettings/printerSettings21.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6.bin"/><Relationship Id="rId7" Type="http://schemas.openxmlformats.org/officeDocument/2006/relationships/printerSettings" Target="../printerSettings/printerSettings30.bin"/><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 Id="rId6" Type="http://schemas.openxmlformats.org/officeDocument/2006/relationships/printerSettings" Target="../printerSettings/printerSettings29.bin"/><Relationship Id="rId5" Type="http://schemas.openxmlformats.org/officeDocument/2006/relationships/printerSettings" Target="../printerSettings/printerSettings28.bin"/><Relationship Id="rId4" Type="http://schemas.openxmlformats.org/officeDocument/2006/relationships/printerSettings" Target="../printerSettings/printerSettings27.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sheet1.xml><?xml version="1.0" encoding="utf-8"?>
<worksheet xmlns="http://schemas.openxmlformats.org/spreadsheetml/2006/main" xmlns:r="http://schemas.openxmlformats.org/officeDocument/2006/relationships">
  <dimension ref="A1:I47"/>
  <sheetViews>
    <sheetView tabSelected="1" view="pageBreakPreview" zoomScaleSheetLayoutView="100" workbookViewId="0">
      <selection activeCell="A48" sqref="A48:XFD48"/>
    </sheetView>
  </sheetViews>
  <sheetFormatPr defaultRowHeight="12.75"/>
  <cols>
    <col min="1" max="1" width="88.6640625" style="275" customWidth="1"/>
    <col min="2" max="2" width="28.6640625" style="275" customWidth="1"/>
    <col min="3" max="3" width="22" style="275" customWidth="1"/>
    <col min="4" max="4" width="23.33203125" style="284" customWidth="1"/>
    <col min="5" max="16384" width="9.33203125" style="275"/>
  </cols>
  <sheetData>
    <row r="1" spans="1:9" ht="38.25" customHeight="1">
      <c r="B1" s="427" t="s">
        <v>399</v>
      </c>
      <c r="C1" s="427"/>
      <c r="D1" s="276"/>
      <c r="E1" s="277"/>
      <c r="F1" s="278"/>
      <c r="I1" s="277"/>
    </row>
    <row r="2" spans="1:9" ht="115.15" customHeight="1">
      <c r="B2" s="428" t="s">
        <v>460</v>
      </c>
      <c r="C2" s="429"/>
      <c r="D2" s="279"/>
      <c r="F2" s="280"/>
    </row>
    <row r="3" spans="1:9" ht="115.15" customHeight="1">
      <c r="A3" s="430" t="s">
        <v>461</v>
      </c>
      <c r="B3" s="430"/>
      <c r="C3" s="430"/>
      <c r="D3" s="281"/>
      <c r="E3" s="282"/>
      <c r="F3" s="282"/>
      <c r="G3" s="282"/>
      <c r="H3" s="282"/>
      <c r="I3" s="282"/>
    </row>
    <row r="4" spans="1:9" ht="15.75">
      <c r="A4" s="283"/>
      <c r="B4" s="431"/>
      <c r="C4" s="431"/>
    </row>
    <row r="5" spans="1:9" ht="18.600000000000001" customHeight="1">
      <c r="A5" s="432" t="s">
        <v>400</v>
      </c>
      <c r="B5" s="432" t="s">
        <v>401</v>
      </c>
      <c r="C5" s="432"/>
    </row>
    <row r="6" spans="1:9" ht="54.75" customHeight="1">
      <c r="A6" s="432"/>
      <c r="B6" s="285" t="s">
        <v>402</v>
      </c>
      <c r="C6" s="286" t="s">
        <v>403</v>
      </c>
    </row>
    <row r="7" spans="1:9" ht="16.149999999999999" customHeight="1">
      <c r="A7" s="287">
        <v>1</v>
      </c>
      <c r="B7" s="287">
        <v>2</v>
      </c>
      <c r="C7" s="287">
        <v>3</v>
      </c>
    </row>
    <row r="8" spans="1:9" ht="21" customHeight="1">
      <c r="A8" s="288" t="s">
        <v>404</v>
      </c>
      <c r="B8" s="285"/>
      <c r="C8" s="285"/>
    </row>
    <row r="9" spans="1:9" ht="37.9" customHeight="1">
      <c r="A9" s="289" t="s">
        <v>405</v>
      </c>
      <c r="B9" s="285"/>
      <c r="C9" s="285"/>
    </row>
    <row r="10" spans="1:9" ht="39" customHeight="1">
      <c r="A10" s="290" t="s">
        <v>508</v>
      </c>
      <c r="B10" s="413">
        <v>0</v>
      </c>
      <c r="C10" s="413">
        <v>100</v>
      </c>
    </row>
    <row r="11" spans="1:9" ht="15.75">
      <c r="A11" s="290" t="s">
        <v>406</v>
      </c>
      <c r="B11" s="413">
        <v>100</v>
      </c>
      <c r="C11" s="413">
        <v>0</v>
      </c>
    </row>
    <row r="12" spans="1:9" ht="21" customHeight="1">
      <c r="A12" s="290" t="s">
        <v>407</v>
      </c>
      <c r="B12" s="413">
        <v>100</v>
      </c>
      <c r="C12" s="285">
        <v>0</v>
      </c>
    </row>
    <row r="13" spans="1:9" ht="47.25">
      <c r="A13" s="290" t="s">
        <v>408</v>
      </c>
      <c r="B13" s="413">
        <v>100</v>
      </c>
      <c r="C13" s="285">
        <v>0</v>
      </c>
    </row>
    <row r="14" spans="1:9" ht="15.75">
      <c r="A14" s="290" t="s">
        <v>409</v>
      </c>
      <c r="B14" s="413">
        <v>100</v>
      </c>
      <c r="C14" s="285">
        <v>0</v>
      </c>
    </row>
    <row r="15" spans="1:9" ht="15.75">
      <c r="A15" s="290" t="s">
        <v>410</v>
      </c>
      <c r="B15" s="413">
        <v>100</v>
      </c>
      <c r="C15" s="285">
        <v>0</v>
      </c>
    </row>
    <row r="16" spans="1:9" ht="31.5">
      <c r="A16" s="416" t="s">
        <v>490</v>
      </c>
      <c r="B16" s="417"/>
      <c r="C16" s="417"/>
      <c r="D16" s="275"/>
    </row>
    <row r="17" spans="1:4" ht="31.5">
      <c r="A17" s="418" t="s">
        <v>411</v>
      </c>
      <c r="B17" s="413">
        <v>100</v>
      </c>
      <c r="C17" s="413">
        <v>0</v>
      </c>
      <c r="D17" s="275"/>
    </row>
    <row r="18" spans="1:4" ht="33" customHeight="1">
      <c r="A18" s="418" t="s">
        <v>491</v>
      </c>
      <c r="B18" s="413">
        <v>0</v>
      </c>
      <c r="C18" s="413">
        <v>100</v>
      </c>
      <c r="D18" s="275"/>
    </row>
    <row r="19" spans="1:4" ht="31.5">
      <c r="A19" s="418" t="s">
        <v>511</v>
      </c>
      <c r="B19" s="413">
        <v>100</v>
      </c>
      <c r="C19" s="413">
        <v>0</v>
      </c>
      <c r="D19" s="275"/>
    </row>
    <row r="20" spans="1:4" ht="31.5">
      <c r="A20" s="415" t="s">
        <v>510</v>
      </c>
      <c r="B20" s="413">
        <v>0</v>
      </c>
      <c r="C20" s="413">
        <v>100</v>
      </c>
      <c r="D20" s="275"/>
    </row>
    <row r="21" spans="1:4" ht="31.5">
      <c r="A21" s="419" t="s">
        <v>412</v>
      </c>
      <c r="B21" s="413">
        <v>100</v>
      </c>
      <c r="C21" s="413">
        <v>0</v>
      </c>
      <c r="D21" s="275"/>
    </row>
    <row r="22" spans="1:4" ht="15.75">
      <c r="A22" s="418" t="s">
        <v>492</v>
      </c>
      <c r="B22" s="413">
        <v>0</v>
      </c>
      <c r="C22" s="413">
        <v>100</v>
      </c>
      <c r="D22" s="275"/>
    </row>
    <row r="23" spans="1:4" ht="15.75">
      <c r="A23" s="420" t="s">
        <v>413</v>
      </c>
      <c r="B23" s="417"/>
      <c r="C23" s="417"/>
      <c r="D23" s="275"/>
    </row>
    <row r="24" spans="1:4" ht="47.25">
      <c r="A24" s="418" t="s">
        <v>414</v>
      </c>
      <c r="B24" s="413">
        <v>100</v>
      </c>
      <c r="C24" s="413">
        <v>0</v>
      </c>
      <c r="D24" s="275"/>
    </row>
    <row r="25" spans="1:4" ht="47.25">
      <c r="A25" s="418" t="s">
        <v>509</v>
      </c>
      <c r="B25" s="413">
        <v>0</v>
      </c>
      <c r="C25" s="413">
        <v>100</v>
      </c>
      <c r="D25" s="275"/>
    </row>
    <row r="26" spans="1:4" ht="15.75">
      <c r="A26" s="420" t="s">
        <v>415</v>
      </c>
      <c r="B26" s="417"/>
      <c r="C26" s="417"/>
      <c r="D26" s="275"/>
    </row>
    <row r="27" spans="1:4" ht="51.6" customHeight="1">
      <c r="A27" s="414" t="s">
        <v>493</v>
      </c>
      <c r="B27" s="413">
        <v>100</v>
      </c>
      <c r="C27" s="413">
        <v>0</v>
      </c>
      <c r="D27" s="275"/>
    </row>
    <row r="28" spans="1:4" ht="39" customHeight="1">
      <c r="A28" s="414" t="s">
        <v>494</v>
      </c>
      <c r="B28" s="413">
        <v>0</v>
      </c>
      <c r="C28" s="413">
        <v>100</v>
      </c>
      <c r="D28" s="275"/>
    </row>
    <row r="29" spans="1:4" ht="39" customHeight="1">
      <c r="A29" s="414" t="s">
        <v>495</v>
      </c>
      <c r="B29" s="413">
        <v>100</v>
      </c>
      <c r="C29" s="413"/>
      <c r="D29" s="275"/>
    </row>
    <row r="30" spans="1:4" ht="39" customHeight="1">
      <c r="A30" s="415" t="s">
        <v>496</v>
      </c>
      <c r="B30" s="413"/>
      <c r="C30" s="413">
        <v>100</v>
      </c>
      <c r="D30" s="275"/>
    </row>
    <row r="31" spans="1:4" ht="39" customHeight="1">
      <c r="A31" s="415" t="s">
        <v>497</v>
      </c>
      <c r="B31" s="413">
        <v>100</v>
      </c>
      <c r="C31" s="413"/>
      <c r="D31" s="275"/>
    </row>
    <row r="32" spans="1:4" ht="39" customHeight="1">
      <c r="A32" s="415" t="s">
        <v>498</v>
      </c>
      <c r="B32" s="413"/>
      <c r="C32" s="413">
        <v>100</v>
      </c>
      <c r="D32" s="275"/>
    </row>
    <row r="33" spans="1:4" ht="39" customHeight="1">
      <c r="A33" s="415" t="s">
        <v>499</v>
      </c>
      <c r="B33" s="413">
        <v>100</v>
      </c>
      <c r="C33" s="413"/>
      <c r="D33" s="275"/>
    </row>
    <row r="34" spans="1:4" ht="39" customHeight="1">
      <c r="A34" s="415" t="s">
        <v>500</v>
      </c>
      <c r="B34" s="413"/>
      <c r="C34" s="413">
        <v>100</v>
      </c>
      <c r="D34" s="275"/>
    </row>
    <row r="35" spans="1:4" ht="39" customHeight="1">
      <c r="A35" s="415" t="s">
        <v>497</v>
      </c>
      <c r="B35" s="413">
        <v>100</v>
      </c>
      <c r="C35" s="413"/>
      <c r="D35" s="275"/>
    </row>
    <row r="36" spans="1:4" ht="49.5" customHeight="1">
      <c r="A36" s="414" t="s">
        <v>498</v>
      </c>
      <c r="B36" s="413"/>
      <c r="C36" s="413">
        <v>100</v>
      </c>
      <c r="D36" s="275"/>
    </row>
    <row r="37" spans="1:4" ht="39" customHeight="1">
      <c r="A37" s="421" t="s">
        <v>501</v>
      </c>
      <c r="B37" s="413">
        <v>100</v>
      </c>
      <c r="C37" s="413"/>
      <c r="D37" s="275"/>
    </row>
    <row r="38" spans="1:4" ht="39" customHeight="1">
      <c r="A38" s="415" t="s">
        <v>502</v>
      </c>
      <c r="B38" s="413">
        <v>100</v>
      </c>
      <c r="C38" s="413"/>
      <c r="D38" s="275"/>
    </row>
    <row r="39" spans="1:4" ht="39" customHeight="1">
      <c r="A39" s="422" t="s">
        <v>503</v>
      </c>
      <c r="B39" s="413"/>
      <c r="C39" s="413">
        <v>100</v>
      </c>
      <c r="D39" s="275"/>
    </row>
    <row r="40" spans="1:4" ht="39" customHeight="1">
      <c r="A40" s="415" t="s">
        <v>504</v>
      </c>
      <c r="B40" s="413"/>
      <c r="C40" s="413">
        <v>100</v>
      </c>
      <c r="D40" s="275"/>
    </row>
    <row r="41" spans="1:4" ht="15.75">
      <c r="A41" s="420" t="s">
        <v>416</v>
      </c>
      <c r="B41" s="417"/>
      <c r="C41" s="417"/>
      <c r="D41" s="275"/>
    </row>
    <row r="42" spans="1:4" ht="18.600000000000001" customHeight="1">
      <c r="A42" s="418" t="s">
        <v>417</v>
      </c>
      <c r="B42" s="413">
        <v>100</v>
      </c>
      <c r="C42" s="413">
        <v>0</v>
      </c>
      <c r="D42" s="275"/>
    </row>
    <row r="43" spans="1:4" ht="18.600000000000001" customHeight="1">
      <c r="A43" s="418" t="s">
        <v>505</v>
      </c>
      <c r="B43" s="413">
        <v>0</v>
      </c>
      <c r="C43" s="413">
        <v>100</v>
      </c>
      <c r="D43" s="275"/>
    </row>
    <row r="44" spans="1:4" ht="19.899999999999999" customHeight="1">
      <c r="A44" s="418" t="s">
        <v>418</v>
      </c>
      <c r="B44" s="413">
        <v>100</v>
      </c>
      <c r="C44" s="413">
        <v>0</v>
      </c>
      <c r="D44" s="275"/>
    </row>
    <row r="45" spans="1:4" ht="20.45" customHeight="1">
      <c r="A45" s="418" t="s">
        <v>419</v>
      </c>
      <c r="B45" s="413">
        <v>0</v>
      </c>
      <c r="C45" s="413">
        <v>100</v>
      </c>
      <c r="D45" s="275"/>
    </row>
    <row r="46" spans="1:4" ht="20.45" customHeight="1">
      <c r="A46" s="415" t="s">
        <v>506</v>
      </c>
      <c r="B46" s="413">
        <v>100</v>
      </c>
      <c r="C46" s="413"/>
      <c r="D46" s="275"/>
    </row>
    <row r="47" spans="1:4" ht="20.45" customHeight="1">
      <c r="A47" s="415" t="s">
        <v>507</v>
      </c>
      <c r="B47" s="413"/>
      <c r="C47" s="413">
        <v>100</v>
      </c>
      <c r="D47" s="275"/>
    </row>
  </sheetData>
  <customSheetViews>
    <customSheetView guid="{93647347-303F-4616-81B1-B2831F654BDA}" showPageBreaks="1" view="pageBreakPreview">
      <selection activeCell="A48" sqref="A48:XFD48"/>
      <pageMargins left="0.7" right="0.7" top="0.75" bottom="0.75" header="0.3" footer="0.3"/>
      <pageSetup paperSize="9" scale="67" orientation="portrait" r:id="rId1"/>
    </customSheetView>
    <customSheetView guid="{D2A2E364-7F41-4DF0-B445-F266635B8190}" showPageBreaks="1" view="pageBreakPreview">
      <selection activeCell="B13" sqref="B13"/>
      <pageMargins left="0.7" right="0.7" top="0.75" bottom="0.75" header="0.3" footer="0.3"/>
      <pageSetup paperSize="9" scale="67" orientation="portrait" r:id="rId2"/>
    </customSheetView>
    <customSheetView guid="{D7437CF1-D31F-4DF2-9399-AF82B3DFFC54}" showPageBreaks="1" printArea="1" view="pageBreakPreview" topLeftCell="A9">
      <selection activeCell="C21" sqref="C21"/>
      <rowBreaks count="1" manualBreakCount="1">
        <brk id="33" max="2" man="1"/>
      </rowBreaks>
      <pageMargins left="0.7" right="0.7" top="0.75" bottom="0.75" header="0.3" footer="0.3"/>
      <pageSetup paperSize="9" scale="66" orientation="portrait" r:id="rId3"/>
    </customSheetView>
    <customSheetView guid="{81558BDF-55DB-4F10-A797-FD06B4DBF865}" showPageBreaks="1" view="pageBreakPreview">
      <selection activeCell="A48" sqref="A48:XFD48"/>
      <pageMargins left="0.7" right="0.7" top="0.75" bottom="0.75" header="0.3" footer="0.3"/>
      <pageSetup paperSize="9" scale="67" orientation="portrait" r:id="rId4"/>
    </customSheetView>
  </customSheetViews>
  <mergeCells count="6">
    <mergeCell ref="B1:C1"/>
    <mergeCell ref="B2:C2"/>
    <mergeCell ref="A3:C3"/>
    <mergeCell ref="B4:C4"/>
    <mergeCell ref="A5:A6"/>
    <mergeCell ref="B5:C5"/>
  </mergeCells>
  <pageMargins left="0.7" right="0.7" top="0.75" bottom="0.75" header="0.3" footer="0.3"/>
  <pageSetup paperSize="9" scale="67" orientation="portrait" r:id="rId5"/>
</worksheet>
</file>

<file path=xl/worksheets/sheet2.xml><?xml version="1.0" encoding="utf-8"?>
<worksheet xmlns="http://schemas.openxmlformats.org/spreadsheetml/2006/main" xmlns:r="http://schemas.openxmlformats.org/officeDocument/2006/relationships">
  <dimension ref="A1:G47"/>
  <sheetViews>
    <sheetView view="pageBreakPreview" zoomScaleSheetLayoutView="100" workbookViewId="0">
      <selection activeCell="B1" sqref="B1"/>
    </sheetView>
  </sheetViews>
  <sheetFormatPr defaultRowHeight="12.75"/>
  <cols>
    <col min="1" max="1" width="24.33203125" style="3" customWidth="1"/>
    <col min="2" max="2" width="63.83203125" style="6" customWidth="1"/>
    <col min="3" max="3" width="16.6640625" style="6" customWidth="1"/>
    <col min="4" max="4" width="16" style="6" customWidth="1"/>
    <col min="5" max="5" width="16.5" style="4" customWidth="1"/>
    <col min="6" max="6" width="17" style="5" customWidth="1"/>
    <col min="7" max="7" width="13.83203125" style="6" bestFit="1" customWidth="1"/>
    <col min="8" max="8" width="12.5" style="6" bestFit="1" customWidth="1"/>
    <col min="9" max="16384" width="9.33203125" style="6"/>
  </cols>
  <sheetData>
    <row r="1" spans="1:7" ht="95.25" customHeight="1">
      <c r="C1" s="436" t="s">
        <v>459</v>
      </c>
      <c r="D1" s="436"/>
      <c r="E1" s="436"/>
    </row>
    <row r="2" spans="1:7" ht="49.5" customHeight="1">
      <c r="A2" s="433" t="s">
        <v>546</v>
      </c>
      <c r="B2" s="433"/>
      <c r="C2" s="433"/>
      <c r="D2" s="433"/>
      <c r="E2" s="433"/>
    </row>
    <row r="3" spans="1:7">
      <c r="A3" s="7"/>
      <c r="B3" s="8"/>
      <c r="C3" s="8"/>
      <c r="D3" s="8"/>
      <c r="E3" s="9" t="s">
        <v>1</v>
      </c>
    </row>
    <row r="4" spans="1:7" s="12" customFormat="1">
      <c r="A4" s="434" t="s">
        <v>23</v>
      </c>
      <c r="B4" s="434" t="s">
        <v>2</v>
      </c>
      <c r="C4" s="435" t="s">
        <v>7</v>
      </c>
      <c r="D4" s="435"/>
      <c r="E4" s="435"/>
      <c r="F4" s="11"/>
    </row>
    <row r="5" spans="1:7" s="12" customFormat="1" ht="16.5" customHeight="1">
      <c r="A5" s="434"/>
      <c r="B5" s="434"/>
      <c r="C5" s="426" t="s">
        <v>24</v>
      </c>
      <c r="D5" s="426" t="s">
        <v>420</v>
      </c>
      <c r="E5" s="426" t="s">
        <v>477</v>
      </c>
      <c r="F5" s="11"/>
      <c r="G5" s="10"/>
    </row>
    <row r="6" spans="1:7" s="14" customFormat="1">
      <c r="A6" s="13">
        <v>1</v>
      </c>
      <c r="B6" s="13">
        <v>2</v>
      </c>
      <c r="C6" s="13" t="s">
        <v>10</v>
      </c>
      <c r="D6" s="13" t="s">
        <v>11</v>
      </c>
      <c r="E6" s="13" t="s">
        <v>12</v>
      </c>
      <c r="F6" s="11"/>
    </row>
    <row r="7" spans="1:7" ht="30">
      <c r="A7" s="296" t="s">
        <v>25</v>
      </c>
      <c r="B7" s="350" t="s">
        <v>26</v>
      </c>
      <c r="C7" s="349">
        <f>C8</f>
        <v>350398.19999999995</v>
      </c>
      <c r="D7" s="349">
        <f>D8</f>
        <v>262235.39999999997</v>
      </c>
      <c r="E7" s="349">
        <f>E8</f>
        <v>225852.09999999998</v>
      </c>
      <c r="F7" s="11"/>
    </row>
    <row r="8" spans="1:7" ht="30">
      <c r="A8" s="296" t="s">
        <v>27</v>
      </c>
      <c r="B8" s="347" t="s">
        <v>28</v>
      </c>
      <c r="C8" s="349">
        <f>C9+C12+C19+C43</f>
        <v>350398.19999999995</v>
      </c>
      <c r="D8" s="349">
        <f>D9+D12+D19+D43</f>
        <v>262235.39999999997</v>
      </c>
      <c r="E8" s="349">
        <f>E9+E12+E19+E43</f>
        <v>225852.09999999998</v>
      </c>
      <c r="F8" s="11"/>
    </row>
    <row r="9" spans="1:7" ht="30">
      <c r="A9" s="296" t="s">
        <v>29</v>
      </c>
      <c r="B9" s="347" t="s">
        <v>30</v>
      </c>
      <c r="C9" s="348">
        <f t="shared" ref="C9:E10" si="0">C10</f>
        <v>83473</v>
      </c>
      <c r="D9" s="348">
        <f t="shared" si="0"/>
        <v>84722.7</v>
      </c>
      <c r="E9" s="348">
        <f t="shared" si="0"/>
        <v>35668.199999999997</v>
      </c>
      <c r="F9" s="11"/>
    </row>
    <row r="10" spans="1:7" ht="22.5" customHeight="1">
      <c r="A10" s="296" t="s">
        <v>31</v>
      </c>
      <c r="B10" s="347" t="s">
        <v>32</v>
      </c>
      <c r="C10" s="20">
        <f t="shared" si="0"/>
        <v>83473</v>
      </c>
      <c r="D10" s="20">
        <f t="shared" si="0"/>
        <v>84722.7</v>
      </c>
      <c r="E10" s="20">
        <f t="shared" si="0"/>
        <v>35668.199999999997</v>
      </c>
      <c r="F10" s="11"/>
    </row>
    <row r="11" spans="1:7" ht="45">
      <c r="A11" s="296" t="s">
        <v>33</v>
      </c>
      <c r="B11" s="297" t="s">
        <v>34</v>
      </c>
      <c r="C11" s="20">
        <v>83473</v>
      </c>
      <c r="D11" s="20">
        <v>84722.7</v>
      </c>
      <c r="E11" s="20">
        <v>35668.199999999997</v>
      </c>
      <c r="F11" s="11"/>
    </row>
    <row r="12" spans="1:7" ht="30">
      <c r="A12" s="341" t="s">
        <v>35</v>
      </c>
      <c r="B12" s="344" t="s">
        <v>36</v>
      </c>
      <c r="C12" s="20">
        <f>C13+C15+C17</f>
        <v>74284.100000000006</v>
      </c>
      <c r="D12" s="20">
        <f>D13+D15+D17</f>
        <v>8248.7999999999993</v>
      </c>
      <c r="E12" s="20">
        <f>E13+E15+E17</f>
        <v>8248.7999999999993</v>
      </c>
    </row>
    <row r="13" spans="1:7" ht="54.75" customHeight="1">
      <c r="A13" s="299" t="s">
        <v>37</v>
      </c>
      <c r="B13" s="300" t="s">
        <v>38</v>
      </c>
      <c r="C13" s="346">
        <f>C14</f>
        <v>63223.6</v>
      </c>
      <c r="D13" s="345">
        <f>D14</f>
        <v>0</v>
      </c>
      <c r="E13" s="345">
        <f>E14</f>
        <v>0</v>
      </c>
    </row>
    <row r="14" spans="1:7" ht="60">
      <c r="A14" s="299" t="s">
        <v>39</v>
      </c>
      <c r="B14" s="300" t="s">
        <v>40</v>
      </c>
      <c r="C14" s="346">
        <v>63223.6</v>
      </c>
      <c r="D14" s="345">
        <v>0</v>
      </c>
      <c r="E14" s="345">
        <v>0</v>
      </c>
    </row>
    <row r="15" spans="1:7" ht="60">
      <c r="A15" s="341" t="s">
        <v>41</v>
      </c>
      <c r="B15" s="344" t="s">
        <v>42</v>
      </c>
      <c r="C15" s="343">
        <f>C16</f>
        <v>8380.7000000000007</v>
      </c>
      <c r="D15" s="343">
        <f>D16</f>
        <v>8248.7999999999993</v>
      </c>
      <c r="E15" s="343">
        <f>E16</f>
        <v>8248.7999999999993</v>
      </c>
    </row>
    <row r="16" spans="1:7" ht="75">
      <c r="A16" s="341" t="s">
        <v>43</v>
      </c>
      <c r="B16" s="344" t="s">
        <v>44</v>
      </c>
      <c r="C16" s="343">
        <v>8380.7000000000007</v>
      </c>
      <c r="D16" s="343">
        <v>8248.7999999999993</v>
      </c>
      <c r="E16" s="343">
        <v>8248.7999999999993</v>
      </c>
    </row>
    <row r="17" spans="1:5" s="6" customFormat="1" ht="30">
      <c r="A17" s="291" t="s">
        <v>428</v>
      </c>
      <c r="B17" s="300" t="s">
        <v>429</v>
      </c>
      <c r="C17" s="342">
        <f>C18</f>
        <v>2679.8</v>
      </c>
      <c r="D17" s="342">
        <f>D18</f>
        <v>0</v>
      </c>
      <c r="E17" s="342">
        <f>E18</f>
        <v>0</v>
      </c>
    </row>
    <row r="18" spans="1:5" s="6" customFormat="1" ht="45">
      <c r="A18" s="291" t="s">
        <v>430</v>
      </c>
      <c r="B18" s="301" t="s">
        <v>431</v>
      </c>
      <c r="C18" s="342">
        <v>2679.8</v>
      </c>
      <c r="D18" s="342">
        <v>0</v>
      </c>
      <c r="E18" s="342">
        <v>0</v>
      </c>
    </row>
    <row r="19" spans="1:5" s="6" customFormat="1" ht="30">
      <c r="A19" s="341" t="s">
        <v>45</v>
      </c>
      <c r="B19" s="339" t="s">
        <v>46</v>
      </c>
      <c r="C19" s="20">
        <f>C20+C33+C35+C37+C39+C41</f>
        <v>180866.69999999995</v>
      </c>
      <c r="D19" s="20">
        <f>D20+D33+D35+D37+D39+D41</f>
        <v>157489.49999999997</v>
      </c>
      <c r="E19" s="20">
        <f>E20+E33+E35+E37+E39+E41</f>
        <v>170160.69999999998</v>
      </c>
    </row>
    <row r="20" spans="1:5" s="6" customFormat="1" ht="45">
      <c r="A20" s="341" t="s">
        <v>47</v>
      </c>
      <c r="B20" s="339" t="s">
        <v>48</v>
      </c>
      <c r="C20" s="20">
        <f>C21</f>
        <v>165942.99999999997</v>
      </c>
      <c r="D20" s="20">
        <f>D21</f>
        <v>141920.19999999998</v>
      </c>
      <c r="E20" s="20">
        <f>E21</f>
        <v>156829.5</v>
      </c>
    </row>
    <row r="21" spans="1:5" s="6" customFormat="1" ht="45">
      <c r="A21" s="341" t="s">
        <v>49</v>
      </c>
      <c r="B21" s="339" t="s">
        <v>50</v>
      </c>
      <c r="C21" s="20">
        <f>SUM(C22:C32)</f>
        <v>165942.99999999997</v>
      </c>
      <c r="D21" s="20">
        <f>SUM(D22:D32)</f>
        <v>141920.19999999998</v>
      </c>
      <c r="E21" s="20">
        <f>SUM(E22:E32)</f>
        <v>156829.5</v>
      </c>
    </row>
    <row r="22" spans="1:5" s="6" customFormat="1" ht="90">
      <c r="A22" s="341" t="s">
        <v>49</v>
      </c>
      <c r="B22" s="338" t="s">
        <v>534</v>
      </c>
      <c r="C22" s="20">
        <v>4658.6000000000004</v>
      </c>
      <c r="D22" s="20">
        <v>4844.5</v>
      </c>
      <c r="E22" s="20">
        <v>5036.8999999999996</v>
      </c>
    </row>
    <row r="23" spans="1:5" s="6" customFormat="1" ht="105">
      <c r="A23" s="296" t="s">
        <v>49</v>
      </c>
      <c r="B23" s="338" t="s">
        <v>535</v>
      </c>
      <c r="C23" s="20">
        <v>4.3</v>
      </c>
      <c r="D23" s="20">
        <v>4.5999999999999996</v>
      </c>
      <c r="E23" s="20">
        <v>4.7</v>
      </c>
    </row>
    <row r="24" spans="1:5" s="6" customFormat="1" ht="181.5" customHeight="1">
      <c r="A24" s="296" t="s">
        <v>49</v>
      </c>
      <c r="B24" s="302" t="s">
        <v>536</v>
      </c>
      <c r="C24" s="20">
        <v>108738</v>
      </c>
      <c r="D24" s="20">
        <v>92936</v>
      </c>
      <c r="E24" s="20">
        <v>104943</v>
      </c>
    </row>
    <row r="25" spans="1:5" s="6" customFormat="1" ht="151.5" customHeight="1">
      <c r="A25" s="296" t="s">
        <v>49</v>
      </c>
      <c r="B25" s="302" t="s">
        <v>537</v>
      </c>
      <c r="C25" s="20">
        <v>48303</v>
      </c>
      <c r="D25" s="20">
        <v>40142</v>
      </c>
      <c r="E25" s="20">
        <v>42495</v>
      </c>
    </row>
    <row r="26" spans="1:5" s="6" customFormat="1" ht="255">
      <c r="A26" s="296" t="s">
        <v>49</v>
      </c>
      <c r="B26" s="340" t="s">
        <v>539</v>
      </c>
      <c r="C26" s="20">
        <v>20.7</v>
      </c>
      <c r="D26" s="20">
        <v>82</v>
      </c>
      <c r="E26" s="20">
        <v>142.80000000000001</v>
      </c>
    </row>
    <row r="27" spans="1:5" s="6" customFormat="1" ht="210">
      <c r="A27" s="296" t="s">
        <v>49</v>
      </c>
      <c r="B27" s="340" t="s">
        <v>538</v>
      </c>
      <c r="C27" s="20">
        <v>449.8</v>
      </c>
      <c r="D27" s="20">
        <v>346</v>
      </c>
      <c r="E27" s="20">
        <v>517.20000000000005</v>
      </c>
    </row>
    <row r="28" spans="1:5" s="6" customFormat="1" ht="225">
      <c r="A28" s="296" t="s">
        <v>49</v>
      </c>
      <c r="B28" s="340" t="s">
        <v>540</v>
      </c>
      <c r="C28" s="20">
        <v>588.4</v>
      </c>
      <c r="D28" s="20">
        <v>377.3</v>
      </c>
      <c r="E28" s="20">
        <v>475.5</v>
      </c>
    </row>
    <row r="29" spans="1:5" s="6" customFormat="1" ht="46.5" customHeight="1">
      <c r="A29" s="296" t="s">
        <v>49</v>
      </c>
      <c r="B29" s="339" t="s">
        <v>541</v>
      </c>
      <c r="C29" s="20">
        <v>572.29999999999995</v>
      </c>
      <c r="D29" s="20">
        <v>545.1</v>
      </c>
      <c r="E29" s="20">
        <v>545.1</v>
      </c>
    </row>
    <row r="30" spans="1:5" s="6" customFormat="1" ht="60">
      <c r="A30" s="296" t="s">
        <v>49</v>
      </c>
      <c r="B30" s="300" t="s">
        <v>542</v>
      </c>
      <c r="C30" s="20">
        <v>1977.8</v>
      </c>
      <c r="D30" s="20">
        <v>1977.8</v>
      </c>
      <c r="E30" s="20">
        <v>1977.8</v>
      </c>
    </row>
    <row r="31" spans="1:5" s="6" customFormat="1" ht="60">
      <c r="A31" s="296" t="s">
        <v>49</v>
      </c>
      <c r="B31" s="339" t="s">
        <v>544</v>
      </c>
      <c r="C31" s="20">
        <v>226.2</v>
      </c>
      <c r="D31" s="20">
        <v>238.6</v>
      </c>
      <c r="E31" s="20">
        <v>248.1</v>
      </c>
    </row>
    <row r="32" spans="1:5" s="6" customFormat="1" ht="120">
      <c r="A32" s="296" t="s">
        <v>49</v>
      </c>
      <c r="B32" s="338" t="s">
        <v>543</v>
      </c>
      <c r="C32" s="20">
        <v>403.9</v>
      </c>
      <c r="D32" s="20">
        <v>426.3</v>
      </c>
      <c r="E32" s="20">
        <v>443.4</v>
      </c>
    </row>
    <row r="33" spans="1:5" s="6" customFormat="1" ht="60">
      <c r="A33" s="296" t="s">
        <v>61</v>
      </c>
      <c r="B33" s="301" t="s">
        <v>425</v>
      </c>
      <c r="C33" s="20">
        <f>C34</f>
        <v>4334.3</v>
      </c>
      <c r="D33" s="20">
        <f>D34</f>
        <v>4916.3</v>
      </c>
      <c r="E33" s="20">
        <f>E34</f>
        <v>4916.8999999999996</v>
      </c>
    </row>
    <row r="34" spans="1:5" s="6" customFormat="1" ht="75">
      <c r="A34" s="296" t="s">
        <v>62</v>
      </c>
      <c r="B34" s="301" t="s">
        <v>426</v>
      </c>
      <c r="C34" s="20">
        <v>4334.3</v>
      </c>
      <c r="D34" s="20">
        <v>4916.3</v>
      </c>
      <c r="E34" s="20">
        <v>4916.8999999999996</v>
      </c>
    </row>
    <row r="35" spans="1:5" s="6" customFormat="1" ht="75">
      <c r="A35" s="296" t="s">
        <v>63</v>
      </c>
      <c r="B35" s="301" t="s">
        <v>64</v>
      </c>
      <c r="C35" s="20">
        <f>C36</f>
        <v>9212.4</v>
      </c>
      <c r="D35" s="20">
        <f>D36</f>
        <v>9215.6</v>
      </c>
      <c r="E35" s="20">
        <f>E36</f>
        <v>6913.6</v>
      </c>
    </row>
    <row r="36" spans="1:5" s="6" customFormat="1" ht="73.5" customHeight="1">
      <c r="A36" s="296" t="s">
        <v>65</v>
      </c>
      <c r="B36" s="301" t="s">
        <v>533</v>
      </c>
      <c r="C36" s="20">
        <v>9212.4</v>
      </c>
      <c r="D36" s="20">
        <v>9215.6</v>
      </c>
      <c r="E36" s="20">
        <v>6913.6</v>
      </c>
    </row>
    <row r="37" spans="1:5" s="6" customFormat="1" ht="60">
      <c r="A37" s="296" t="s">
        <v>458</v>
      </c>
      <c r="B37" s="300" t="s">
        <v>457</v>
      </c>
      <c r="C37" s="337">
        <f>C38</f>
        <v>0</v>
      </c>
      <c r="D37" s="337">
        <f>D38</f>
        <v>0</v>
      </c>
      <c r="E37" s="325">
        <f>E38</f>
        <v>36</v>
      </c>
    </row>
    <row r="38" spans="1:5" s="6" customFormat="1" ht="75">
      <c r="A38" s="296" t="s">
        <v>456</v>
      </c>
      <c r="B38" s="300" t="s">
        <v>455</v>
      </c>
      <c r="C38" s="325">
        <v>0</v>
      </c>
      <c r="D38" s="325">
        <v>0</v>
      </c>
      <c r="E38" s="325">
        <v>36</v>
      </c>
    </row>
    <row r="39" spans="1:5" s="6" customFormat="1" ht="30">
      <c r="A39" s="296" t="s">
        <v>313</v>
      </c>
      <c r="B39" s="300" t="s">
        <v>66</v>
      </c>
      <c r="C39" s="20">
        <f>C40</f>
        <v>692.9</v>
      </c>
      <c r="D39" s="20">
        <f>D40</f>
        <v>717.9</v>
      </c>
      <c r="E39" s="20">
        <f>E40</f>
        <v>717.9</v>
      </c>
    </row>
    <row r="40" spans="1:5" s="6" customFormat="1" ht="45">
      <c r="A40" s="296" t="s">
        <v>67</v>
      </c>
      <c r="B40" s="300" t="s">
        <v>68</v>
      </c>
      <c r="C40" s="20">
        <v>692.9</v>
      </c>
      <c r="D40" s="20">
        <v>717.9</v>
      </c>
      <c r="E40" s="20">
        <v>717.9</v>
      </c>
    </row>
    <row r="41" spans="1:5" s="6" customFormat="1" ht="15.75">
      <c r="A41" s="303" t="s">
        <v>69</v>
      </c>
      <c r="B41" s="304" t="s">
        <v>70</v>
      </c>
      <c r="C41" s="20">
        <f>C42</f>
        <v>684.1</v>
      </c>
      <c r="D41" s="20">
        <f>D42</f>
        <v>719.5</v>
      </c>
      <c r="E41" s="20">
        <f>E42</f>
        <v>746.8</v>
      </c>
    </row>
    <row r="42" spans="1:5" s="6" customFormat="1" ht="15.75">
      <c r="A42" s="303" t="s">
        <v>71</v>
      </c>
      <c r="B42" s="304" t="s">
        <v>72</v>
      </c>
      <c r="C42" s="20">
        <v>684.1</v>
      </c>
      <c r="D42" s="20">
        <v>719.5</v>
      </c>
      <c r="E42" s="20">
        <v>746.8</v>
      </c>
    </row>
    <row r="43" spans="1:5" s="6" customFormat="1" ht="61.5" customHeight="1">
      <c r="A43" s="303" t="s">
        <v>437</v>
      </c>
      <c r="B43" s="324" t="s">
        <v>73</v>
      </c>
      <c r="C43" s="325">
        <f>C46+C44</f>
        <v>11774.4</v>
      </c>
      <c r="D43" s="325">
        <f>D46+D44</f>
        <v>11774.4</v>
      </c>
      <c r="E43" s="325">
        <f>E46+E44</f>
        <v>11774.4</v>
      </c>
    </row>
    <row r="44" spans="1:5" s="6" customFormat="1" ht="75">
      <c r="A44" s="299" t="s">
        <v>438</v>
      </c>
      <c r="B44" s="300" t="s">
        <v>519</v>
      </c>
      <c r="C44" s="325">
        <f>C45</f>
        <v>1707.9</v>
      </c>
      <c r="D44" s="325">
        <f>D45</f>
        <v>1707.9</v>
      </c>
      <c r="E44" s="325">
        <f>E45</f>
        <v>1707.9</v>
      </c>
    </row>
    <row r="45" spans="1:5" s="6" customFormat="1" ht="90">
      <c r="A45" s="299" t="s">
        <v>439</v>
      </c>
      <c r="B45" s="300" t="s">
        <v>518</v>
      </c>
      <c r="C45" s="325">
        <v>1707.9</v>
      </c>
      <c r="D45" s="325">
        <v>1707.9</v>
      </c>
      <c r="E45" s="325">
        <v>1707.9</v>
      </c>
    </row>
    <row r="46" spans="1:5" s="6" customFormat="1" ht="123" customHeight="1">
      <c r="A46" s="303" t="s">
        <v>440</v>
      </c>
      <c r="B46" s="425" t="s">
        <v>520</v>
      </c>
      <c r="C46" s="325">
        <f>C47</f>
        <v>10066.5</v>
      </c>
      <c r="D46" s="325">
        <f>D47</f>
        <v>10066.5</v>
      </c>
      <c r="E46" s="325">
        <f>E47</f>
        <v>10066.5</v>
      </c>
    </row>
    <row r="47" spans="1:5" s="6" customFormat="1" ht="135">
      <c r="A47" s="327" t="s">
        <v>441</v>
      </c>
      <c r="B47" s="328" t="s">
        <v>521</v>
      </c>
      <c r="C47" s="326">
        <v>10066.5</v>
      </c>
      <c r="D47" s="336">
        <v>10066.5</v>
      </c>
      <c r="E47" s="336">
        <v>10066.5</v>
      </c>
    </row>
  </sheetData>
  <customSheetViews>
    <customSheetView guid="{93647347-303F-4616-81B1-B2831F654BDA}" showPageBreaks="1" printArea="1" view="pageBreakPreview">
      <selection activeCell="B1" sqref="B1"/>
      <pageMargins left="0.51181102362204722" right="0.19685039370078741" top="0.15748031496062992" bottom="0.11811023622047245" header="0.31496062992125984" footer="0.31496062992125984"/>
      <pageSetup paperSize="9" scale="72" orientation="portrait" r:id="rId1"/>
    </customSheetView>
    <customSheetView guid="{D2A2E364-7F41-4DF0-B445-F266635B8190}" showPageBreaks="1" printArea="1" view="pageBreakPreview" topLeftCell="A43">
      <selection activeCell="B17" sqref="B17"/>
      <pageMargins left="0.51181102362204722" right="0.19685039370078741" top="0.15748031496062992" bottom="0.11811023622047245" header="0.31496062992125984" footer="0.31496062992125984"/>
      <pageSetup paperSize="9" scale="72" orientation="portrait" r:id="rId2"/>
    </customSheetView>
    <customSheetView guid="{D7437CF1-D31F-4DF2-9399-AF82B3DFFC54}" showPageBreaks="1" printArea="1" view="pageBreakPreview" topLeftCell="A10">
      <selection activeCell="C21" sqref="C21"/>
      <pageMargins left="0.51181102362204722" right="0.19685039370078741" top="0.15748031496062992" bottom="0.11811023622047245" header="0.31496062992125984" footer="0.31496062992125984"/>
      <pageSetup paperSize="9" scale="72" orientation="portrait" r:id="rId3"/>
    </customSheetView>
    <customSheetView guid="{81558BDF-55DB-4F10-A797-FD06B4DBF865}" showPageBreaks="1" printArea="1" view="pageBreakPreview">
      <selection activeCell="B1" sqref="B1"/>
      <pageMargins left="0.51181102362204722" right="0.19685039370078741" top="0.15748031496062992" bottom="0.11811023622047245" header="0.31496062992125984" footer="0.31496062992125984"/>
      <pageSetup paperSize="9" scale="72" orientation="portrait" r:id="rId4"/>
    </customSheetView>
  </customSheetViews>
  <mergeCells count="5">
    <mergeCell ref="A2:E2"/>
    <mergeCell ref="A4:A5"/>
    <mergeCell ref="B4:B5"/>
    <mergeCell ref="C4:E4"/>
    <mergeCell ref="C1:E1"/>
  </mergeCells>
  <pageMargins left="0.51181102362204722" right="0.19685039370078741" top="0.15748031496062992" bottom="0.11811023622047245" header="0.31496062992125984" footer="0.31496062992125984"/>
  <pageSetup paperSize="9" scale="72" orientation="portrait" r:id="rId5"/>
</worksheet>
</file>

<file path=xl/worksheets/sheet3.xml><?xml version="1.0" encoding="utf-8"?>
<worksheet xmlns="http://schemas.openxmlformats.org/spreadsheetml/2006/main" xmlns:r="http://schemas.openxmlformats.org/officeDocument/2006/relationships">
  <dimension ref="A1:M464"/>
  <sheetViews>
    <sheetView view="pageBreakPreview" zoomScaleSheetLayoutView="100" workbookViewId="0">
      <selection activeCell="A143" sqref="A143"/>
    </sheetView>
  </sheetViews>
  <sheetFormatPr defaultRowHeight="12.75"/>
  <cols>
    <col min="1" max="1" width="37.5" style="122" customWidth="1"/>
    <col min="2" max="2" width="5.5" customWidth="1"/>
    <col min="3" max="3" width="4.1640625" customWidth="1"/>
    <col min="4" max="4" width="4.5" customWidth="1"/>
    <col min="5" max="7" width="4.1640625" customWidth="1"/>
    <col min="8" max="8" width="8.33203125" customWidth="1"/>
    <col min="9" max="9" width="4.1640625" customWidth="1"/>
    <col min="10" max="10" width="14" customWidth="1"/>
    <col min="11" max="11" width="16.33203125" customWidth="1"/>
    <col min="12" max="12" width="14" customWidth="1"/>
    <col min="13" max="13" width="10.83203125" bestFit="1" customWidth="1"/>
  </cols>
  <sheetData>
    <row r="1" spans="1:12" ht="99" customHeight="1">
      <c r="A1" s="294"/>
      <c r="B1" s="351"/>
      <c r="C1" s="351"/>
      <c r="D1" s="352"/>
      <c r="E1" s="352"/>
      <c r="F1" s="352"/>
      <c r="G1" s="352"/>
      <c r="H1" s="352"/>
      <c r="I1" s="437" t="s">
        <v>462</v>
      </c>
      <c r="J1" s="438"/>
      <c r="K1" s="438"/>
      <c r="L1" s="438"/>
    </row>
    <row r="2" spans="1:12" ht="50.25" customHeight="1">
      <c r="A2" s="439" t="s">
        <v>474</v>
      </c>
      <c r="B2" s="440"/>
      <c r="C2" s="440"/>
      <c r="D2" s="440"/>
      <c r="E2" s="440"/>
      <c r="F2" s="440"/>
      <c r="G2" s="440"/>
      <c r="H2" s="440"/>
      <c r="I2" s="440"/>
      <c r="J2" s="440"/>
      <c r="K2" s="440"/>
      <c r="L2" s="440"/>
    </row>
    <row r="3" spans="1:12" ht="15" customHeight="1">
      <c r="A3" s="265" t="s">
        <v>0</v>
      </c>
      <c r="B3" s="265" t="s">
        <v>0</v>
      </c>
      <c r="C3" s="265" t="s">
        <v>0</v>
      </c>
      <c r="D3" s="265" t="s">
        <v>0</v>
      </c>
      <c r="E3" s="265" t="s">
        <v>0</v>
      </c>
      <c r="F3" s="265" t="s">
        <v>0</v>
      </c>
      <c r="G3" s="265" t="s">
        <v>0</v>
      </c>
      <c r="H3" s="265" t="s">
        <v>0</v>
      </c>
      <c r="I3" s="441" t="s">
        <v>1</v>
      </c>
      <c r="J3" s="441"/>
      <c r="K3" s="441"/>
      <c r="L3" s="441"/>
    </row>
    <row r="4" spans="1:12" ht="19.899999999999999" customHeight="1">
      <c r="A4" s="442" t="s">
        <v>2</v>
      </c>
      <c r="B4" s="442" t="s">
        <v>21</v>
      </c>
      <c r="C4" s="442" t="s">
        <v>3</v>
      </c>
      <c r="D4" s="442" t="s">
        <v>4</v>
      </c>
      <c r="E4" s="442" t="s">
        <v>5</v>
      </c>
      <c r="F4" s="442"/>
      <c r="G4" s="442"/>
      <c r="H4" s="442"/>
      <c r="I4" s="442" t="s">
        <v>6</v>
      </c>
      <c r="J4" s="442" t="s">
        <v>7</v>
      </c>
      <c r="K4" s="442"/>
      <c r="L4" s="442"/>
    </row>
    <row r="5" spans="1:12" ht="16.350000000000001" customHeight="1">
      <c r="A5" s="442" t="s">
        <v>0</v>
      </c>
      <c r="B5" s="442" t="s">
        <v>0</v>
      </c>
      <c r="C5" s="442" t="s">
        <v>0</v>
      </c>
      <c r="D5" s="442" t="s">
        <v>0</v>
      </c>
      <c r="E5" s="442" t="s">
        <v>0</v>
      </c>
      <c r="F5" s="442"/>
      <c r="G5" s="442"/>
      <c r="H5" s="442"/>
      <c r="I5" s="442" t="s">
        <v>0</v>
      </c>
      <c r="J5" s="387" t="s">
        <v>24</v>
      </c>
      <c r="K5" s="387" t="s">
        <v>420</v>
      </c>
      <c r="L5" s="387" t="s">
        <v>477</v>
      </c>
    </row>
    <row r="6" spans="1:12" ht="14.45" customHeight="1">
      <c r="A6" s="15" t="s">
        <v>8</v>
      </c>
      <c r="B6" s="15" t="s">
        <v>9</v>
      </c>
      <c r="C6" s="15" t="s">
        <v>10</v>
      </c>
      <c r="D6" s="15" t="s">
        <v>11</v>
      </c>
      <c r="E6" s="15" t="s">
        <v>12</v>
      </c>
      <c r="F6" s="15" t="s">
        <v>13</v>
      </c>
      <c r="G6" s="15" t="s">
        <v>14</v>
      </c>
      <c r="H6" s="15" t="s">
        <v>15</v>
      </c>
      <c r="I6" s="15" t="s">
        <v>16</v>
      </c>
      <c r="J6" s="15" t="s">
        <v>17</v>
      </c>
      <c r="K6" s="15" t="s">
        <v>18</v>
      </c>
      <c r="L6" s="15" t="s">
        <v>20</v>
      </c>
    </row>
    <row r="7" spans="1:12" ht="14.45" customHeight="1">
      <c r="A7" s="179" t="s">
        <v>19</v>
      </c>
      <c r="B7" s="27"/>
      <c r="C7" s="27"/>
      <c r="D7" s="27"/>
      <c r="E7" s="28" t="s">
        <v>0</v>
      </c>
      <c r="F7" s="28" t="s">
        <v>0</v>
      </c>
      <c r="G7" s="28" t="s">
        <v>0</v>
      </c>
      <c r="H7" s="28" t="s">
        <v>0</v>
      </c>
      <c r="I7" s="27" t="s">
        <v>0</v>
      </c>
      <c r="J7" s="29">
        <f>J8+J201+J245</f>
        <v>454627.89999999997</v>
      </c>
      <c r="K7" s="29">
        <f>K8+K201+K245</f>
        <v>373623.7</v>
      </c>
      <c r="L7" s="29">
        <f>L8+L201+L245</f>
        <v>345172.6</v>
      </c>
    </row>
    <row r="8" spans="1:12" ht="38.25">
      <c r="A8" s="179" t="s">
        <v>314</v>
      </c>
      <c r="B8" s="30" t="s">
        <v>74</v>
      </c>
      <c r="C8" s="30"/>
      <c r="D8" s="30"/>
      <c r="E8" s="28"/>
      <c r="F8" s="28"/>
      <c r="G8" s="28"/>
      <c r="H8" s="28"/>
      <c r="I8" s="27"/>
      <c r="J8" s="29">
        <f>J9+J94+J104+J155+J194+J148+J141</f>
        <v>125982.29999999999</v>
      </c>
      <c r="K8" s="29">
        <f>K9+K94+K104+K155+K194+K148+K141</f>
        <v>61825.399999999994</v>
      </c>
      <c r="L8" s="29">
        <f>L9+L94+L104+L155+L194+L148+L141</f>
        <v>57402.899999999994</v>
      </c>
    </row>
    <row r="9" spans="1:12">
      <c r="A9" s="179" t="s">
        <v>75</v>
      </c>
      <c r="B9" s="30" t="s">
        <v>74</v>
      </c>
      <c r="C9" s="30" t="s">
        <v>76</v>
      </c>
      <c r="D9" s="31"/>
      <c r="E9" s="32"/>
      <c r="F9" s="32"/>
      <c r="G9" s="32"/>
      <c r="H9" s="32"/>
      <c r="I9" s="33"/>
      <c r="J9" s="34">
        <f>J10+J16+J62+J68+J56</f>
        <v>29028.3</v>
      </c>
      <c r="K9" s="34">
        <f>K10+K16+K62+K68+K56</f>
        <v>29154.1</v>
      </c>
      <c r="L9" s="34">
        <f>L10+L16+L62+L68+L56</f>
        <v>26189.299999999996</v>
      </c>
    </row>
    <row r="10" spans="1:12" ht="51">
      <c r="A10" s="180" t="s">
        <v>77</v>
      </c>
      <c r="B10" s="31" t="s">
        <v>74</v>
      </c>
      <c r="C10" s="31" t="s">
        <v>76</v>
      </c>
      <c r="D10" s="31" t="s">
        <v>78</v>
      </c>
      <c r="E10" s="32"/>
      <c r="F10" s="32"/>
      <c r="G10" s="32"/>
      <c r="H10" s="32"/>
      <c r="I10" s="31"/>
      <c r="J10" s="34">
        <f>J11</f>
        <v>2198</v>
      </c>
      <c r="K10" s="34">
        <f>K11</f>
        <v>2143.9</v>
      </c>
      <c r="L10" s="34">
        <f>L11</f>
        <v>1843.1</v>
      </c>
    </row>
    <row r="11" spans="1:12" ht="51">
      <c r="A11" s="180" t="s">
        <v>315</v>
      </c>
      <c r="B11" s="31" t="s">
        <v>74</v>
      </c>
      <c r="C11" s="31" t="s">
        <v>76</v>
      </c>
      <c r="D11" s="31" t="s">
        <v>78</v>
      </c>
      <c r="E11" s="36">
        <v>65</v>
      </c>
      <c r="F11" s="36">
        <v>0</v>
      </c>
      <c r="G11" s="36"/>
      <c r="H11" s="36"/>
      <c r="I11" s="31"/>
      <c r="J11" s="34">
        <f t="shared" ref="J11:L13" si="0">J12</f>
        <v>2198</v>
      </c>
      <c r="K11" s="34">
        <f t="shared" si="0"/>
        <v>2143.9</v>
      </c>
      <c r="L11" s="34">
        <f t="shared" si="0"/>
        <v>1843.1</v>
      </c>
    </row>
    <row r="12" spans="1:12">
      <c r="A12" s="180" t="s">
        <v>79</v>
      </c>
      <c r="B12" s="31" t="s">
        <v>74</v>
      </c>
      <c r="C12" s="31" t="s">
        <v>76</v>
      </c>
      <c r="D12" s="31" t="s">
        <v>78</v>
      </c>
      <c r="E12" s="36">
        <v>65</v>
      </c>
      <c r="F12" s="36">
        <v>1</v>
      </c>
      <c r="G12" s="36"/>
      <c r="H12" s="36"/>
      <c r="I12" s="31"/>
      <c r="J12" s="34">
        <f>J13</f>
        <v>2198</v>
      </c>
      <c r="K12" s="34">
        <f t="shared" si="0"/>
        <v>2143.9</v>
      </c>
      <c r="L12" s="34">
        <f t="shared" si="0"/>
        <v>1843.1</v>
      </c>
    </row>
    <row r="13" spans="1:12" ht="36" customHeight="1">
      <c r="A13" s="180" t="s">
        <v>80</v>
      </c>
      <c r="B13" s="31" t="s">
        <v>74</v>
      </c>
      <c r="C13" s="31" t="s">
        <v>76</v>
      </c>
      <c r="D13" s="31" t="s">
        <v>78</v>
      </c>
      <c r="E13" s="36">
        <v>65</v>
      </c>
      <c r="F13" s="36">
        <v>1</v>
      </c>
      <c r="G13" s="36" t="s">
        <v>154</v>
      </c>
      <c r="H13" s="36" t="s">
        <v>248</v>
      </c>
      <c r="I13" s="31"/>
      <c r="J13" s="34">
        <f t="shared" si="0"/>
        <v>2198</v>
      </c>
      <c r="K13" s="34">
        <f t="shared" si="0"/>
        <v>2143.9</v>
      </c>
      <c r="L13" s="34">
        <f t="shared" si="0"/>
        <v>1843.1</v>
      </c>
    </row>
    <row r="14" spans="1:12" ht="89.25">
      <c r="A14" s="180" t="s">
        <v>81</v>
      </c>
      <c r="B14" s="31" t="s">
        <v>74</v>
      </c>
      <c r="C14" s="31" t="s">
        <v>76</v>
      </c>
      <c r="D14" s="31" t="s">
        <v>78</v>
      </c>
      <c r="E14" s="36">
        <v>65</v>
      </c>
      <c r="F14" s="36">
        <v>1</v>
      </c>
      <c r="G14" s="36" t="s">
        <v>154</v>
      </c>
      <c r="H14" s="36" t="s">
        <v>248</v>
      </c>
      <c r="I14" s="31" t="s">
        <v>226</v>
      </c>
      <c r="J14" s="34">
        <f>J15</f>
        <v>2198</v>
      </c>
      <c r="K14" s="34">
        <f>K15</f>
        <v>2143.9</v>
      </c>
      <c r="L14" s="34">
        <f>L15</f>
        <v>1843.1</v>
      </c>
    </row>
    <row r="15" spans="1:12" ht="38.25">
      <c r="A15" s="180" t="s">
        <v>82</v>
      </c>
      <c r="B15" s="31" t="s">
        <v>74</v>
      </c>
      <c r="C15" s="31" t="s">
        <v>76</v>
      </c>
      <c r="D15" s="31" t="s">
        <v>78</v>
      </c>
      <c r="E15" s="36">
        <v>65</v>
      </c>
      <c r="F15" s="36">
        <v>1</v>
      </c>
      <c r="G15" s="36" t="s">
        <v>154</v>
      </c>
      <c r="H15" s="36" t="s">
        <v>248</v>
      </c>
      <c r="I15" s="31" t="s">
        <v>227</v>
      </c>
      <c r="J15" s="34">
        <v>2198</v>
      </c>
      <c r="K15" s="34">
        <v>2143.9</v>
      </c>
      <c r="L15" s="34">
        <v>1843.1</v>
      </c>
    </row>
    <row r="16" spans="1:12" ht="92.25" customHeight="1">
      <c r="A16" s="180" t="s">
        <v>529</v>
      </c>
      <c r="B16" s="31" t="s">
        <v>74</v>
      </c>
      <c r="C16" s="31" t="s">
        <v>76</v>
      </c>
      <c r="D16" s="31" t="s">
        <v>83</v>
      </c>
      <c r="E16" s="36"/>
      <c r="F16" s="36"/>
      <c r="G16" s="36"/>
      <c r="H16" s="36"/>
      <c r="I16" s="33"/>
      <c r="J16" s="34">
        <f>J17+J29</f>
        <v>23720</v>
      </c>
      <c r="K16" s="34">
        <f>K17+K29</f>
        <v>24167.999999999996</v>
      </c>
      <c r="L16" s="34">
        <f>L17+L29</f>
        <v>21617.999999999996</v>
      </c>
    </row>
    <row r="17" spans="1:12" ht="51">
      <c r="A17" s="180" t="s">
        <v>316</v>
      </c>
      <c r="B17" s="31" t="s">
        <v>74</v>
      </c>
      <c r="C17" s="37" t="s">
        <v>76</v>
      </c>
      <c r="D17" s="37" t="s">
        <v>83</v>
      </c>
      <c r="E17" s="36">
        <v>65</v>
      </c>
      <c r="F17" s="36">
        <v>0</v>
      </c>
      <c r="G17" s="36"/>
      <c r="H17" s="36"/>
      <c r="I17" s="33"/>
      <c r="J17" s="34">
        <f t="shared" ref="J17:L17" si="1">J18</f>
        <v>22674</v>
      </c>
      <c r="K17" s="34">
        <f t="shared" si="1"/>
        <v>23066.399999999998</v>
      </c>
      <c r="L17" s="34">
        <f t="shared" si="1"/>
        <v>20473.899999999998</v>
      </c>
    </row>
    <row r="18" spans="1:12" ht="25.5">
      <c r="A18" s="180" t="s">
        <v>91</v>
      </c>
      <c r="B18" s="31" t="s">
        <v>74</v>
      </c>
      <c r="C18" s="31" t="s">
        <v>76</v>
      </c>
      <c r="D18" s="31" t="s">
        <v>83</v>
      </c>
      <c r="E18" s="36">
        <v>65</v>
      </c>
      <c r="F18" s="36">
        <v>2</v>
      </c>
      <c r="G18" s="36"/>
      <c r="H18" s="36"/>
      <c r="I18" s="33"/>
      <c r="J18" s="34">
        <f>J19+J22</f>
        <v>22674</v>
      </c>
      <c r="K18" s="34">
        <f t="shared" ref="K18:L18" si="2">K19+K22</f>
        <v>23066.399999999998</v>
      </c>
      <c r="L18" s="34">
        <f t="shared" si="2"/>
        <v>20473.899999999998</v>
      </c>
    </row>
    <row r="19" spans="1:12" ht="38.25">
      <c r="A19" s="180" t="s">
        <v>92</v>
      </c>
      <c r="B19" s="31" t="s">
        <v>74</v>
      </c>
      <c r="C19" s="31" t="s">
        <v>76</v>
      </c>
      <c r="D19" s="31" t="s">
        <v>83</v>
      </c>
      <c r="E19" s="36">
        <v>65</v>
      </c>
      <c r="F19" s="36">
        <v>2</v>
      </c>
      <c r="G19" s="36" t="s">
        <v>154</v>
      </c>
      <c r="H19" s="36" t="s">
        <v>250</v>
      </c>
      <c r="I19" s="33"/>
      <c r="J19" s="34">
        <f t="shared" ref="J19:L20" si="3">J20</f>
        <v>20043.599999999999</v>
      </c>
      <c r="K19" s="34">
        <f t="shared" si="3"/>
        <v>20070.3</v>
      </c>
      <c r="L19" s="34">
        <f t="shared" si="3"/>
        <v>18070.3</v>
      </c>
    </row>
    <row r="20" spans="1:12" ht="89.25">
      <c r="A20" s="180" t="s">
        <v>81</v>
      </c>
      <c r="B20" s="31" t="s">
        <v>74</v>
      </c>
      <c r="C20" s="31" t="s">
        <v>76</v>
      </c>
      <c r="D20" s="31" t="s">
        <v>83</v>
      </c>
      <c r="E20" s="36">
        <v>65</v>
      </c>
      <c r="F20" s="36">
        <v>2</v>
      </c>
      <c r="G20" s="36" t="s">
        <v>154</v>
      </c>
      <c r="H20" s="36" t="s">
        <v>250</v>
      </c>
      <c r="I20" s="33" t="s">
        <v>226</v>
      </c>
      <c r="J20" s="34">
        <f t="shared" si="3"/>
        <v>20043.599999999999</v>
      </c>
      <c r="K20" s="34">
        <f t="shared" si="3"/>
        <v>20070.3</v>
      </c>
      <c r="L20" s="34">
        <f t="shared" si="3"/>
        <v>18070.3</v>
      </c>
    </row>
    <row r="21" spans="1:12" ht="38.25">
      <c r="A21" s="180" t="s">
        <v>82</v>
      </c>
      <c r="B21" s="31" t="s">
        <v>74</v>
      </c>
      <c r="C21" s="31" t="s">
        <v>76</v>
      </c>
      <c r="D21" s="31" t="s">
        <v>83</v>
      </c>
      <c r="E21" s="36">
        <v>65</v>
      </c>
      <c r="F21" s="36">
        <v>2</v>
      </c>
      <c r="G21" s="36" t="s">
        <v>154</v>
      </c>
      <c r="H21" s="36" t="s">
        <v>250</v>
      </c>
      <c r="I21" s="33" t="s">
        <v>227</v>
      </c>
      <c r="J21" s="34">
        <v>20043.599999999999</v>
      </c>
      <c r="K21" s="34">
        <v>20070.3</v>
      </c>
      <c r="L21" s="34">
        <v>18070.3</v>
      </c>
    </row>
    <row r="22" spans="1:12" ht="36.75" customHeight="1">
      <c r="A22" s="180" t="s">
        <v>93</v>
      </c>
      <c r="B22" s="31" t="s">
        <v>74</v>
      </c>
      <c r="C22" s="31" t="s">
        <v>76</v>
      </c>
      <c r="D22" s="31" t="s">
        <v>83</v>
      </c>
      <c r="E22" s="36">
        <v>65</v>
      </c>
      <c r="F22" s="36">
        <v>2</v>
      </c>
      <c r="G22" s="36" t="s">
        <v>154</v>
      </c>
      <c r="H22" s="36" t="s">
        <v>251</v>
      </c>
      <c r="I22" s="33"/>
      <c r="J22" s="34">
        <f t="shared" ref="J22" si="4">+J25+J27+J23</f>
        <v>2630.3999999999996</v>
      </c>
      <c r="K22" s="34">
        <f t="shared" ref="K22:L22" si="5">+K25+K27+K23</f>
        <v>2996.1</v>
      </c>
      <c r="L22" s="34">
        <f t="shared" si="5"/>
        <v>2403.6</v>
      </c>
    </row>
    <row r="23" spans="1:12" ht="89.25">
      <c r="A23" s="180" t="s">
        <v>81</v>
      </c>
      <c r="B23" s="31" t="s">
        <v>74</v>
      </c>
      <c r="C23" s="31" t="s">
        <v>76</v>
      </c>
      <c r="D23" s="31" t="s">
        <v>83</v>
      </c>
      <c r="E23" s="36">
        <v>65</v>
      </c>
      <c r="F23" s="36">
        <v>2</v>
      </c>
      <c r="G23" s="36" t="s">
        <v>154</v>
      </c>
      <c r="H23" s="36" t="s">
        <v>251</v>
      </c>
      <c r="I23" s="33" t="s">
        <v>226</v>
      </c>
      <c r="J23" s="34">
        <f t="shared" ref="J23:L23" si="6">J24</f>
        <v>72.2</v>
      </c>
      <c r="K23" s="34">
        <f t="shared" si="6"/>
        <v>60.9</v>
      </c>
      <c r="L23" s="34">
        <f t="shared" si="6"/>
        <v>63.7</v>
      </c>
    </row>
    <row r="24" spans="1:12" ht="38.25">
      <c r="A24" s="180" t="s">
        <v>82</v>
      </c>
      <c r="B24" s="31" t="s">
        <v>74</v>
      </c>
      <c r="C24" s="31" t="s">
        <v>76</v>
      </c>
      <c r="D24" s="31" t="s">
        <v>83</v>
      </c>
      <c r="E24" s="36">
        <v>65</v>
      </c>
      <c r="F24" s="36">
        <v>2</v>
      </c>
      <c r="G24" s="36" t="s">
        <v>154</v>
      </c>
      <c r="H24" s="36" t="s">
        <v>251</v>
      </c>
      <c r="I24" s="33" t="s">
        <v>227</v>
      </c>
      <c r="J24" s="34">
        <v>72.2</v>
      </c>
      <c r="K24" s="34">
        <v>60.9</v>
      </c>
      <c r="L24" s="34">
        <v>63.7</v>
      </c>
    </row>
    <row r="25" spans="1:12" ht="51" customHeight="1">
      <c r="A25" s="180" t="s">
        <v>87</v>
      </c>
      <c r="B25" s="31" t="s">
        <v>74</v>
      </c>
      <c r="C25" s="31" t="s">
        <v>76</v>
      </c>
      <c r="D25" s="31" t="s">
        <v>83</v>
      </c>
      <c r="E25" s="36">
        <v>65</v>
      </c>
      <c r="F25" s="36">
        <v>2</v>
      </c>
      <c r="G25" s="36" t="s">
        <v>154</v>
      </c>
      <c r="H25" s="36" t="s">
        <v>251</v>
      </c>
      <c r="I25" s="33" t="s">
        <v>228</v>
      </c>
      <c r="J25" s="34">
        <f t="shared" ref="J25:L25" si="7">J26</f>
        <v>2363.1999999999998</v>
      </c>
      <c r="K25" s="34">
        <f t="shared" si="7"/>
        <v>2740.2</v>
      </c>
      <c r="L25" s="34">
        <f t="shared" si="7"/>
        <v>2339.9</v>
      </c>
    </row>
    <row r="26" spans="1:12" ht="38.25">
      <c r="A26" s="180" t="s">
        <v>88</v>
      </c>
      <c r="B26" s="31" t="s">
        <v>74</v>
      </c>
      <c r="C26" s="31" t="s">
        <v>76</v>
      </c>
      <c r="D26" s="31" t="s">
        <v>83</v>
      </c>
      <c r="E26" s="36">
        <v>65</v>
      </c>
      <c r="F26" s="36">
        <v>2</v>
      </c>
      <c r="G26" s="36" t="s">
        <v>154</v>
      </c>
      <c r="H26" s="36" t="s">
        <v>251</v>
      </c>
      <c r="I26" s="33" t="s">
        <v>229</v>
      </c>
      <c r="J26" s="34">
        <v>2363.1999999999998</v>
      </c>
      <c r="K26" s="34">
        <v>2740.2</v>
      </c>
      <c r="L26" s="34">
        <v>2339.9</v>
      </c>
    </row>
    <row r="27" spans="1:12">
      <c r="A27" s="180" t="s">
        <v>94</v>
      </c>
      <c r="B27" s="31" t="s">
        <v>74</v>
      </c>
      <c r="C27" s="31" t="s">
        <v>76</v>
      </c>
      <c r="D27" s="31" t="s">
        <v>83</v>
      </c>
      <c r="E27" s="36">
        <v>65</v>
      </c>
      <c r="F27" s="36">
        <v>2</v>
      </c>
      <c r="G27" s="36" t="s">
        <v>154</v>
      </c>
      <c r="H27" s="36" t="s">
        <v>251</v>
      </c>
      <c r="I27" s="33" t="s">
        <v>230</v>
      </c>
      <c r="J27" s="34">
        <f>J28</f>
        <v>195</v>
      </c>
      <c r="K27" s="34">
        <f>K28</f>
        <v>195</v>
      </c>
      <c r="L27" s="34">
        <f>L28</f>
        <v>0</v>
      </c>
    </row>
    <row r="28" spans="1:12" ht="25.5">
      <c r="A28" s="180" t="s">
        <v>95</v>
      </c>
      <c r="B28" s="31" t="s">
        <v>74</v>
      </c>
      <c r="C28" s="31" t="s">
        <v>76</v>
      </c>
      <c r="D28" s="31" t="s">
        <v>83</v>
      </c>
      <c r="E28" s="36">
        <v>65</v>
      </c>
      <c r="F28" s="36">
        <v>2</v>
      </c>
      <c r="G28" s="36" t="s">
        <v>154</v>
      </c>
      <c r="H28" s="36" t="s">
        <v>251</v>
      </c>
      <c r="I28" s="33" t="s">
        <v>231</v>
      </c>
      <c r="J28" s="34">
        <v>195</v>
      </c>
      <c r="K28" s="34">
        <v>195</v>
      </c>
      <c r="L28" s="34">
        <v>0</v>
      </c>
    </row>
    <row r="29" spans="1:12" ht="53.25" customHeight="1">
      <c r="A29" s="182" t="s">
        <v>337</v>
      </c>
      <c r="B29" s="31" t="s">
        <v>74</v>
      </c>
      <c r="C29" s="31" t="s">
        <v>76</v>
      </c>
      <c r="D29" s="31" t="s">
        <v>83</v>
      </c>
      <c r="E29" s="36">
        <v>89</v>
      </c>
      <c r="F29" s="36">
        <v>0</v>
      </c>
      <c r="G29" s="36"/>
      <c r="H29" s="36"/>
      <c r="I29" s="33"/>
      <c r="J29" s="34">
        <f t="shared" ref="J29:L29" si="8">J30</f>
        <v>1046</v>
      </c>
      <c r="K29" s="34">
        <f t="shared" si="8"/>
        <v>1101.6000000000001</v>
      </c>
      <c r="L29" s="34">
        <f t="shared" si="8"/>
        <v>1144.1000000000001</v>
      </c>
    </row>
    <row r="30" spans="1:12" ht="79.5" customHeight="1">
      <c r="A30" s="180" t="s">
        <v>338</v>
      </c>
      <c r="B30" s="31" t="s">
        <v>74</v>
      </c>
      <c r="C30" s="31" t="s">
        <v>76</v>
      </c>
      <c r="D30" s="31" t="s">
        <v>83</v>
      </c>
      <c r="E30" s="36">
        <v>89</v>
      </c>
      <c r="F30" s="36">
        <v>1</v>
      </c>
      <c r="G30" s="36"/>
      <c r="H30" s="36"/>
      <c r="I30" s="33"/>
      <c r="J30" s="34">
        <f t="shared" ref="J30:K30" si="9">J31+J34+J39+J42+J45+J48+J51</f>
        <v>1046</v>
      </c>
      <c r="K30" s="34">
        <f t="shared" si="9"/>
        <v>1101.6000000000001</v>
      </c>
      <c r="L30" s="34">
        <f t="shared" ref="L30" si="10">L31+L34+L39+L42+L45+L48+L51</f>
        <v>1144.1000000000001</v>
      </c>
    </row>
    <row r="31" spans="1:12" ht="96" customHeight="1">
      <c r="A31" s="180" t="s">
        <v>58</v>
      </c>
      <c r="B31" s="31" t="s">
        <v>74</v>
      </c>
      <c r="C31" s="31" t="s">
        <v>76</v>
      </c>
      <c r="D31" s="31" t="s">
        <v>83</v>
      </c>
      <c r="E31" s="36">
        <v>89</v>
      </c>
      <c r="F31" s="36">
        <v>1</v>
      </c>
      <c r="G31" s="36" t="s">
        <v>154</v>
      </c>
      <c r="H31" s="36" t="s">
        <v>252</v>
      </c>
      <c r="I31" s="33"/>
      <c r="J31" s="34">
        <f t="shared" ref="J31:L31" si="11">J32</f>
        <v>226.2</v>
      </c>
      <c r="K31" s="34">
        <f t="shared" si="11"/>
        <v>238.6</v>
      </c>
      <c r="L31" s="34">
        <f t="shared" si="11"/>
        <v>248.1</v>
      </c>
    </row>
    <row r="32" spans="1:12" ht="89.25">
      <c r="A32" s="180" t="s">
        <v>81</v>
      </c>
      <c r="B32" s="31" t="s">
        <v>74</v>
      </c>
      <c r="C32" s="31" t="s">
        <v>76</v>
      </c>
      <c r="D32" s="31" t="s">
        <v>83</v>
      </c>
      <c r="E32" s="36">
        <v>89</v>
      </c>
      <c r="F32" s="36">
        <v>1</v>
      </c>
      <c r="G32" s="36" t="s">
        <v>154</v>
      </c>
      <c r="H32" s="36" t="s">
        <v>252</v>
      </c>
      <c r="I32" s="33" t="s">
        <v>226</v>
      </c>
      <c r="J32" s="34">
        <f>J33</f>
        <v>226.2</v>
      </c>
      <c r="K32" s="34">
        <f>K33</f>
        <v>238.6</v>
      </c>
      <c r="L32" s="34">
        <f>L33</f>
        <v>248.1</v>
      </c>
    </row>
    <row r="33" spans="1:13" ht="38.25">
      <c r="A33" s="180" t="s">
        <v>82</v>
      </c>
      <c r="B33" s="31" t="s">
        <v>74</v>
      </c>
      <c r="C33" s="31" t="s">
        <v>76</v>
      </c>
      <c r="D33" s="31" t="s">
        <v>83</v>
      </c>
      <c r="E33" s="36">
        <v>89</v>
      </c>
      <c r="F33" s="36">
        <v>1</v>
      </c>
      <c r="G33" s="36" t="s">
        <v>154</v>
      </c>
      <c r="H33" s="36" t="s">
        <v>252</v>
      </c>
      <c r="I33" s="33" t="s">
        <v>227</v>
      </c>
      <c r="J33" s="34">
        <v>226.2</v>
      </c>
      <c r="K33" s="34">
        <v>238.6</v>
      </c>
      <c r="L33" s="34">
        <v>248.1</v>
      </c>
    </row>
    <row r="34" spans="1:13" ht="171" customHeight="1">
      <c r="A34" s="180" t="s">
        <v>59</v>
      </c>
      <c r="B34" s="31" t="s">
        <v>74</v>
      </c>
      <c r="C34" s="37" t="s">
        <v>76</v>
      </c>
      <c r="D34" s="31" t="s">
        <v>83</v>
      </c>
      <c r="E34" s="36">
        <v>89</v>
      </c>
      <c r="F34" s="36">
        <v>1</v>
      </c>
      <c r="G34" s="36" t="s">
        <v>154</v>
      </c>
      <c r="H34" s="36" t="s">
        <v>253</v>
      </c>
      <c r="I34" s="33"/>
      <c r="J34" s="38">
        <f>J35+J37</f>
        <v>403.9</v>
      </c>
      <c r="K34" s="38">
        <f>K35+K37</f>
        <v>426.3</v>
      </c>
      <c r="L34" s="38">
        <f>L35+L37</f>
        <v>443.40000000000003</v>
      </c>
    </row>
    <row r="35" spans="1:13" ht="89.25">
      <c r="A35" s="180" t="s">
        <v>81</v>
      </c>
      <c r="B35" s="31" t="s">
        <v>74</v>
      </c>
      <c r="C35" s="37" t="s">
        <v>76</v>
      </c>
      <c r="D35" s="31" t="s">
        <v>83</v>
      </c>
      <c r="E35" s="36">
        <v>89</v>
      </c>
      <c r="F35" s="36">
        <v>1</v>
      </c>
      <c r="G35" s="36" t="s">
        <v>154</v>
      </c>
      <c r="H35" s="36" t="s">
        <v>253</v>
      </c>
      <c r="I35" s="33" t="s">
        <v>226</v>
      </c>
      <c r="J35" s="38">
        <f t="shared" ref="J35:L35" si="12">J36</f>
        <v>348.7</v>
      </c>
      <c r="K35" s="38">
        <f t="shared" si="12"/>
        <v>368.1</v>
      </c>
      <c r="L35" s="38">
        <f t="shared" si="12"/>
        <v>382.8</v>
      </c>
    </row>
    <row r="36" spans="1:13" ht="38.25">
      <c r="A36" s="180" t="s">
        <v>82</v>
      </c>
      <c r="B36" s="31" t="s">
        <v>74</v>
      </c>
      <c r="C36" s="37" t="s">
        <v>76</v>
      </c>
      <c r="D36" s="31" t="s">
        <v>83</v>
      </c>
      <c r="E36" s="36">
        <v>89</v>
      </c>
      <c r="F36" s="36">
        <v>1</v>
      </c>
      <c r="G36" s="36" t="s">
        <v>154</v>
      </c>
      <c r="H36" s="36" t="s">
        <v>253</v>
      </c>
      <c r="I36" s="33" t="s">
        <v>227</v>
      </c>
      <c r="J36" s="38">
        <v>348.7</v>
      </c>
      <c r="K36" s="38">
        <v>368.1</v>
      </c>
      <c r="L36" s="38">
        <v>382.8</v>
      </c>
    </row>
    <row r="37" spans="1:13" ht="48" customHeight="1">
      <c r="A37" s="180" t="s">
        <v>87</v>
      </c>
      <c r="B37" s="31" t="s">
        <v>74</v>
      </c>
      <c r="C37" s="37" t="s">
        <v>76</v>
      </c>
      <c r="D37" s="31" t="s">
        <v>83</v>
      </c>
      <c r="E37" s="36">
        <v>89</v>
      </c>
      <c r="F37" s="36">
        <v>1</v>
      </c>
      <c r="G37" s="36" t="s">
        <v>154</v>
      </c>
      <c r="H37" s="36" t="s">
        <v>253</v>
      </c>
      <c r="I37" s="33" t="s">
        <v>228</v>
      </c>
      <c r="J37" s="34">
        <f>J38</f>
        <v>55.2</v>
      </c>
      <c r="K37" s="34">
        <f>K38</f>
        <v>58.2</v>
      </c>
      <c r="L37" s="34">
        <f>L38</f>
        <v>60.6</v>
      </c>
    </row>
    <row r="38" spans="1:13" ht="38.25">
      <c r="A38" s="180" t="s">
        <v>88</v>
      </c>
      <c r="B38" s="31" t="s">
        <v>74</v>
      </c>
      <c r="C38" s="37" t="s">
        <v>76</v>
      </c>
      <c r="D38" s="31" t="s">
        <v>83</v>
      </c>
      <c r="E38" s="36">
        <v>89</v>
      </c>
      <c r="F38" s="36">
        <v>1</v>
      </c>
      <c r="G38" s="36" t="s">
        <v>154</v>
      </c>
      <c r="H38" s="36" t="s">
        <v>253</v>
      </c>
      <c r="I38" s="33" t="s">
        <v>229</v>
      </c>
      <c r="J38" s="34">
        <v>55.2</v>
      </c>
      <c r="K38" s="34">
        <v>58.2</v>
      </c>
      <c r="L38" s="34">
        <v>60.6</v>
      </c>
    </row>
    <row r="39" spans="1:13" ht="153">
      <c r="A39" s="180" t="s">
        <v>52</v>
      </c>
      <c r="B39" s="31" t="s">
        <v>74</v>
      </c>
      <c r="C39" s="31" t="s">
        <v>76</v>
      </c>
      <c r="D39" s="31" t="s">
        <v>83</v>
      </c>
      <c r="E39" s="36">
        <v>89</v>
      </c>
      <c r="F39" s="36">
        <v>1</v>
      </c>
      <c r="G39" s="36" t="s">
        <v>154</v>
      </c>
      <c r="H39" s="36" t="s">
        <v>254</v>
      </c>
      <c r="I39" s="33"/>
      <c r="J39" s="38">
        <f t="shared" ref="J39:L40" si="13">J40</f>
        <v>4.3</v>
      </c>
      <c r="K39" s="38">
        <f t="shared" si="13"/>
        <v>4.5999999999999996</v>
      </c>
      <c r="L39" s="38">
        <f t="shared" si="13"/>
        <v>4.7</v>
      </c>
    </row>
    <row r="40" spans="1:13" ht="52.5" customHeight="1">
      <c r="A40" s="180" t="s">
        <v>87</v>
      </c>
      <c r="B40" s="31" t="s">
        <v>74</v>
      </c>
      <c r="C40" s="31" t="s">
        <v>76</v>
      </c>
      <c r="D40" s="31" t="s">
        <v>83</v>
      </c>
      <c r="E40" s="36">
        <v>89</v>
      </c>
      <c r="F40" s="36">
        <v>1</v>
      </c>
      <c r="G40" s="36" t="s">
        <v>154</v>
      </c>
      <c r="H40" s="36" t="s">
        <v>254</v>
      </c>
      <c r="I40" s="33" t="s">
        <v>228</v>
      </c>
      <c r="J40" s="38">
        <f t="shared" si="13"/>
        <v>4.3</v>
      </c>
      <c r="K40" s="38">
        <f t="shared" si="13"/>
        <v>4.5999999999999996</v>
      </c>
      <c r="L40" s="38">
        <f t="shared" si="13"/>
        <v>4.7</v>
      </c>
    </row>
    <row r="41" spans="1:13" ht="38.25">
      <c r="A41" s="180" t="s">
        <v>88</v>
      </c>
      <c r="B41" s="31" t="s">
        <v>74</v>
      </c>
      <c r="C41" s="31" t="s">
        <v>76</v>
      </c>
      <c r="D41" s="31" t="s">
        <v>83</v>
      </c>
      <c r="E41" s="36">
        <v>89</v>
      </c>
      <c r="F41" s="36">
        <v>1</v>
      </c>
      <c r="G41" s="36" t="s">
        <v>154</v>
      </c>
      <c r="H41" s="36" t="s">
        <v>254</v>
      </c>
      <c r="I41" s="33" t="s">
        <v>229</v>
      </c>
      <c r="J41" s="38">
        <v>4.3</v>
      </c>
      <c r="K41" s="38">
        <v>4.5999999999999996</v>
      </c>
      <c r="L41" s="38">
        <v>4.7</v>
      </c>
    </row>
    <row r="42" spans="1:13" ht="90.75" customHeight="1">
      <c r="A42" s="180" t="s">
        <v>96</v>
      </c>
      <c r="B42" s="31" t="s">
        <v>74</v>
      </c>
      <c r="C42" s="31" t="s">
        <v>76</v>
      </c>
      <c r="D42" s="31" t="s">
        <v>83</v>
      </c>
      <c r="E42" s="36" t="s">
        <v>255</v>
      </c>
      <c r="F42" s="36" t="s">
        <v>8</v>
      </c>
      <c r="G42" s="36" t="s">
        <v>154</v>
      </c>
      <c r="H42" s="36" t="s">
        <v>256</v>
      </c>
      <c r="I42" s="33"/>
      <c r="J42" s="34">
        <f t="shared" ref="J42:L43" si="14">J43</f>
        <v>109.1</v>
      </c>
      <c r="K42" s="34">
        <f t="shared" si="14"/>
        <v>114.7</v>
      </c>
      <c r="L42" s="34">
        <f t="shared" si="14"/>
        <v>119</v>
      </c>
    </row>
    <row r="43" spans="1:13" ht="89.25">
      <c r="A43" s="393" t="s">
        <v>81</v>
      </c>
      <c r="B43" s="394" t="s">
        <v>74</v>
      </c>
      <c r="C43" s="394" t="s">
        <v>76</v>
      </c>
      <c r="D43" s="394" t="s">
        <v>83</v>
      </c>
      <c r="E43" s="395" t="s">
        <v>255</v>
      </c>
      <c r="F43" s="395" t="s">
        <v>8</v>
      </c>
      <c r="G43" s="395" t="s">
        <v>154</v>
      </c>
      <c r="H43" s="395" t="s">
        <v>256</v>
      </c>
      <c r="I43" s="396" t="s">
        <v>226</v>
      </c>
      <c r="J43" s="397">
        <f t="shared" si="14"/>
        <v>109.1</v>
      </c>
      <c r="K43" s="397">
        <f t="shared" si="14"/>
        <v>114.7</v>
      </c>
      <c r="L43" s="397">
        <f t="shared" si="14"/>
        <v>119</v>
      </c>
    </row>
    <row r="44" spans="1:13" ht="38.25">
      <c r="A44" s="180" t="s">
        <v>82</v>
      </c>
      <c r="B44" s="31" t="s">
        <v>74</v>
      </c>
      <c r="C44" s="31" t="s">
        <v>76</v>
      </c>
      <c r="D44" s="31" t="s">
        <v>83</v>
      </c>
      <c r="E44" s="404" t="s">
        <v>255</v>
      </c>
      <c r="F44" s="404" t="s">
        <v>8</v>
      </c>
      <c r="G44" s="404" t="s">
        <v>154</v>
      </c>
      <c r="H44" s="404" t="s">
        <v>256</v>
      </c>
      <c r="I44" s="33" t="s">
        <v>227</v>
      </c>
      <c r="J44" s="34">
        <v>109.1</v>
      </c>
      <c r="K44" s="34">
        <v>114.7</v>
      </c>
      <c r="L44" s="34">
        <v>119</v>
      </c>
      <c r="M44" s="403"/>
    </row>
    <row r="45" spans="1:13" ht="127.5">
      <c r="A45" s="398" t="s">
        <v>97</v>
      </c>
      <c r="B45" s="399" t="s">
        <v>74</v>
      </c>
      <c r="C45" s="400" t="s">
        <v>76</v>
      </c>
      <c r="D45" s="400" t="s">
        <v>83</v>
      </c>
      <c r="E45" s="330" t="s">
        <v>255</v>
      </c>
      <c r="F45" s="330" t="s">
        <v>8</v>
      </c>
      <c r="G45" s="330" t="s">
        <v>154</v>
      </c>
      <c r="H45" s="330" t="s">
        <v>257</v>
      </c>
      <c r="I45" s="401"/>
      <c r="J45" s="402">
        <f t="shared" ref="J45:L46" si="15">J46</f>
        <v>271.39999999999998</v>
      </c>
      <c r="K45" s="402">
        <f t="shared" si="15"/>
        <v>286.3</v>
      </c>
      <c r="L45" s="402">
        <f t="shared" si="15"/>
        <v>297.8</v>
      </c>
    </row>
    <row r="46" spans="1:13" ht="89.25">
      <c r="A46" s="180" t="s">
        <v>81</v>
      </c>
      <c r="B46" s="31" t="s">
        <v>74</v>
      </c>
      <c r="C46" s="37" t="s">
        <v>76</v>
      </c>
      <c r="D46" s="37" t="s">
        <v>83</v>
      </c>
      <c r="E46" s="36" t="s">
        <v>255</v>
      </c>
      <c r="F46" s="36" t="s">
        <v>8</v>
      </c>
      <c r="G46" s="36" t="s">
        <v>154</v>
      </c>
      <c r="H46" s="36" t="s">
        <v>257</v>
      </c>
      <c r="I46" s="33" t="s">
        <v>226</v>
      </c>
      <c r="J46" s="38">
        <f t="shared" si="15"/>
        <v>271.39999999999998</v>
      </c>
      <c r="K46" s="38">
        <f t="shared" si="15"/>
        <v>286.3</v>
      </c>
      <c r="L46" s="38">
        <f t="shared" si="15"/>
        <v>297.8</v>
      </c>
    </row>
    <row r="47" spans="1:13" ht="38.25">
      <c r="A47" s="180" t="s">
        <v>82</v>
      </c>
      <c r="B47" s="31" t="s">
        <v>74</v>
      </c>
      <c r="C47" s="37" t="s">
        <v>76</v>
      </c>
      <c r="D47" s="37" t="s">
        <v>83</v>
      </c>
      <c r="E47" s="36" t="s">
        <v>255</v>
      </c>
      <c r="F47" s="36" t="s">
        <v>8</v>
      </c>
      <c r="G47" s="36" t="s">
        <v>154</v>
      </c>
      <c r="H47" s="36" t="s">
        <v>257</v>
      </c>
      <c r="I47" s="33" t="s">
        <v>227</v>
      </c>
      <c r="J47" s="38">
        <v>271.39999999999998</v>
      </c>
      <c r="K47" s="38">
        <v>286.3</v>
      </c>
      <c r="L47" s="38">
        <v>297.8</v>
      </c>
    </row>
    <row r="48" spans="1:13" ht="95.25" customHeight="1">
      <c r="A48" s="183" t="s">
        <v>98</v>
      </c>
      <c r="B48" s="31" t="s">
        <v>74</v>
      </c>
      <c r="C48" s="31" t="s">
        <v>76</v>
      </c>
      <c r="D48" s="31" t="s">
        <v>83</v>
      </c>
      <c r="E48" s="36" t="s">
        <v>255</v>
      </c>
      <c r="F48" s="36" t="s">
        <v>8</v>
      </c>
      <c r="G48" s="36" t="s">
        <v>154</v>
      </c>
      <c r="H48" s="36" t="s">
        <v>258</v>
      </c>
      <c r="I48" s="33"/>
      <c r="J48" s="38">
        <f t="shared" ref="J48:L49" si="16">J49</f>
        <v>2.2000000000000002</v>
      </c>
      <c r="K48" s="38">
        <f t="shared" si="16"/>
        <v>2.2000000000000002</v>
      </c>
      <c r="L48" s="38">
        <f t="shared" si="16"/>
        <v>2.2000000000000002</v>
      </c>
    </row>
    <row r="49" spans="1:12" ht="47.25" customHeight="1">
      <c r="A49" s="180" t="s">
        <v>87</v>
      </c>
      <c r="B49" s="31" t="s">
        <v>74</v>
      </c>
      <c r="C49" s="31" t="s">
        <v>76</v>
      </c>
      <c r="D49" s="31" t="s">
        <v>83</v>
      </c>
      <c r="E49" s="36" t="s">
        <v>255</v>
      </c>
      <c r="F49" s="36" t="s">
        <v>8</v>
      </c>
      <c r="G49" s="36" t="s">
        <v>154</v>
      </c>
      <c r="H49" s="36" t="s">
        <v>258</v>
      </c>
      <c r="I49" s="33" t="s">
        <v>228</v>
      </c>
      <c r="J49" s="38">
        <f t="shared" si="16"/>
        <v>2.2000000000000002</v>
      </c>
      <c r="K49" s="38">
        <f t="shared" si="16"/>
        <v>2.2000000000000002</v>
      </c>
      <c r="L49" s="38">
        <f t="shared" si="16"/>
        <v>2.2000000000000002</v>
      </c>
    </row>
    <row r="50" spans="1:12" ht="38.25">
      <c r="A50" s="180" t="s">
        <v>88</v>
      </c>
      <c r="B50" s="31" t="s">
        <v>74</v>
      </c>
      <c r="C50" s="31" t="s">
        <v>76</v>
      </c>
      <c r="D50" s="31" t="s">
        <v>83</v>
      </c>
      <c r="E50" s="36" t="s">
        <v>255</v>
      </c>
      <c r="F50" s="36" t="s">
        <v>8</v>
      </c>
      <c r="G50" s="36" t="s">
        <v>154</v>
      </c>
      <c r="H50" s="36" t="s">
        <v>258</v>
      </c>
      <c r="I50" s="33" t="s">
        <v>229</v>
      </c>
      <c r="J50" s="405">
        <v>2.2000000000000002</v>
      </c>
      <c r="K50" s="405">
        <v>2.2000000000000002</v>
      </c>
      <c r="L50" s="405">
        <v>2.2000000000000002</v>
      </c>
    </row>
    <row r="51" spans="1:12" ht="132" customHeight="1">
      <c r="A51" s="184" t="s">
        <v>60</v>
      </c>
      <c r="B51" s="31" t="s">
        <v>74</v>
      </c>
      <c r="C51" s="31" t="s">
        <v>76</v>
      </c>
      <c r="D51" s="31" t="s">
        <v>83</v>
      </c>
      <c r="E51" s="36" t="s">
        <v>255</v>
      </c>
      <c r="F51" s="36" t="s">
        <v>8</v>
      </c>
      <c r="G51" s="36" t="s">
        <v>154</v>
      </c>
      <c r="H51" s="36" t="s">
        <v>305</v>
      </c>
      <c r="I51" s="33"/>
      <c r="J51" s="38">
        <f t="shared" ref="J51:K51" si="17">J52+J54</f>
        <v>28.9</v>
      </c>
      <c r="K51" s="38">
        <f t="shared" si="17"/>
        <v>28.9</v>
      </c>
      <c r="L51" s="38">
        <f t="shared" ref="L51" si="18">L52+L54</f>
        <v>28.9</v>
      </c>
    </row>
    <row r="52" spans="1:12" ht="89.25">
      <c r="A52" s="180" t="s">
        <v>81</v>
      </c>
      <c r="B52" s="31" t="s">
        <v>74</v>
      </c>
      <c r="C52" s="31" t="s">
        <v>76</v>
      </c>
      <c r="D52" s="31" t="s">
        <v>83</v>
      </c>
      <c r="E52" s="36" t="s">
        <v>255</v>
      </c>
      <c r="F52" s="36" t="s">
        <v>8</v>
      </c>
      <c r="G52" s="36" t="s">
        <v>154</v>
      </c>
      <c r="H52" s="36" t="s">
        <v>305</v>
      </c>
      <c r="I52" s="33" t="s">
        <v>226</v>
      </c>
      <c r="J52" s="38">
        <f t="shared" ref="J52:L52" si="19">J53</f>
        <v>27</v>
      </c>
      <c r="K52" s="38">
        <f t="shared" si="19"/>
        <v>27</v>
      </c>
      <c r="L52" s="38">
        <f t="shared" si="19"/>
        <v>27</v>
      </c>
    </row>
    <row r="53" spans="1:12" ht="38.25">
      <c r="A53" s="180" t="s">
        <v>82</v>
      </c>
      <c r="B53" s="31" t="s">
        <v>74</v>
      </c>
      <c r="C53" s="31" t="s">
        <v>76</v>
      </c>
      <c r="D53" s="31" t="s">
        <v>83</v>
      </c>
      <c r="E53" s="36" t="s">
        <v>255</v>
      </c>
      <c r="F53" s="36" t="s">
        <v>8</v>
      </c>
      <c r="G53" s="36" t="s">
        <v>154</v>
      </c>
      <c r="H53" s="36" t="s">
        <v>305</v>
      </c>
      <c r="I53" s="33" t="s">
        <v>227</v>
      </c>
      <c r="J53" s="38">
        <v>27</v>
      </c>
      <c r="K53" s="38">
        <v>27</v>
      </c>
      <c r="L53" s="38">
        <v>27</v>
      </c>
    </row>
    <row r="54" spans="1:12" ht="45" customHeight="1">
      <c r="A54" s="180" t="s">
        <v>87</v>
      </c>
      <c r="B54" s="31" t="s">
        <v>74</v>
      </c>
      <c r="C54" s="31" t="s">
        <v>76</v>
      </c>
      <c r="D54" s="31" t="s">
        <v>83</v>
      </c>
      <c r="E54" s="36" t="s">
        <v>255</v>
      </c>
      <c r="F54" s="36" t="s">
        <v>8</v>
      </c>
      <c r="G54" s="36" t="s">
        <v>154</v>
      </c>
      <c r="H54" s="36" t="s">
        <v>305</v>
      </c>
      <c r="I54" s="33" t="s">
        <v>228</v>
      </c>
      <c r="J54" s="38">
        <f t="shared" ref="J54:L54" si="20">J55</f>
        <v>1.9</v>
      </c>
      <c r="K54" s="38">
        <f t="shared" si="20"/>
        <v>1.9</v>
      </c>
      <c r="L54" s="38">
        <f t="shared" si="20"/>
        <v>1.9</v>
      </c>
    </row>
    <row r="55" spans="1:12" ht="38.25">
      <c r="A55" s="180" t="s">
        <v>88</v>
      </c>
      <c r="B55" s="31" t="s">
        <v>74</v>
      </c>
      <c r="C55" s="31" t="s">
        <v>76</v>
      </c>
      <c r="D55" s="31" t="s">
        <v>83</v>
      </c>
      <c r="E55" s="36" t="s">
        <v>255</v>
      </c>
      <c r="F55" s="36" t="s">
        <v>8</v>
      </c>
      <c r="G55" s="36" t="s">
        <v>154</v>
      </c>
      <c r="H55" s="36" t="s">
        <v>305</v>
      </c>
      <c r="I55" s="33" t="s">
        <v>229</v>
      </c>
      <c r="J55" s="38">
        <v>1.9</v>
      </c>
      <c r="K55" s="38">
        <v>1.9</v>
      </c>
      <c r="L55" s="38">
        <v>1.9</v>
      </c>
    </row>
    <row r="56" spans="1:12">
      <c r="A56" s="185" t="s">
        <v>478</v>
      </c>
      <c r="B56" s="31" t="s">
        <v>74</v>
      </c>
      <c r="C56" s="31" t="s">
        <v>76</v>
      </c>
      <c r="D56" s="31" t="s">
        <v>99</v>
      </c>
      <c r="E56" s="36"/>
      <c r="F56" s="36"/>
      <c r="G56" s="36"/>
      <c r="H56" s="36"/>
      <c r="I56" s="33"/>
      <c r="J56" s="38">
        <f t="shared" ref="J56:L60" si="21">J57</f>
        <v>0</v>
      </c>
      <c r="K56" s="38">
        <f t="shared" si="21"/>
        <v>0</v>
      </c>
      <c r="L56" s="38">
        <f t="shared" si="21"/>
        <v>36</v>
      </c>
    </row>
    <row r="57" spans="1:12" ht="69" customHeight="1">
      <c r="A57" s="390" t="s">
        <v>84</v>
      </c>
      <c r="B57" s="312" t="s">
        <v>74</v>
      </c>
      <c r="C57" s="312" t="s">
        <v>76</v>
      </c>
      <c r="D57" s="312" t="s">
        <v>99</v>
      </c>
      <c r="E57" s="313" t="s">
        <v>115</v>
      </c>
      <c r="F57" s="313" t="s">
        <v>259</v>
      </c>
      <c r="G57" s="313"/>
      <c r="H57" s="313"/>
      <c r="I57" s="314"/>
      <c r="J57" s="389">
        <f t="shared" si="21"/>
        <v>0</v>
      </c>
      <c r="K57" s="389">
        <f t="shared" si="21"/>
        <v>0</v>
      </c>
      <c r="L57" s="389">
        <f t="shared" si="21"/>
        <v>36</v>
      </c>
    </row>
    <row r="58" spans="1:12" ht="25.5">
      <c r="A58" s="329" t="s">
        <v>479</v>
      </c>
      <c r="B58" s="312" t="s">
        <v>74</v>
      </c>
      <c r="C58" s="312" t="s">
        <v>76</v>
      </c>
      <c r="D58" s="312" t="s">
        <v>99</v>
      </c>
      <c r="E58" s="313" t="s">
        <v>115</v>
      </c>
      <c r="F58" s="313" t="s">
        <v>259</v>
      </c>
      <c r="G58" s="313" t="s">
        <v>76</v>
      </c>
      <c r="H58" s="313"/>
      <c r="I58" s="314"/>
      <c r="J58" s="389">
        <f t="shared" si="21"/>
        <v>0</v>
      </c>
      <c r="K58" s="389">
        <f t="shared" si="21"/>
        <v>0</v>
      </c>
      <c r="L58" s="389">
        <f t="shared" si="21"/>
        <v>36</v>
      </c>
    </row>
    <row r="59" spans="1:12" ht="89.25">
      <c r="A59" s="329" t="s">
        <v>480</v>
      </c>
      <c r="B59" s="312" t="s">
        <v>74</v>
      </c>
      <c r="C59" s="312" t="s">
        <v>76</v>
      </c>
      <c r="D59" s="312" t="s">
        <v>99</v>
      </c>
      <c r="E59" s="313" t="s">
        <v>115</v>
      </c>
      <c r="F59" s="313" t="s">
        <v>259</v>
      </c>
      <c r="G59" s="313" t="s">
        <v>76</v>
      </c>
      <c r="H59" s="313" t="s">
        <v>481</v>
      </c>
      <c r="I59" s="314"/>
      <c r="J59" s="389">
        <f t="shared" si="21"/>
        <v>0</v>
      </c>
      <c r="K59" s="389">
        <f t="shared" si="21"/>
        <v>0</v>
      </c>
      <c r="L59" s="389">
        <f t="shared" si="21"/>
        <v>36</v>
      </c>
    </row>
    <row r="60" spans="1:12" ht="38.25">
      <c r="A60" s="311" t="s">
        <v>87</v>
      </c>
      <c r="B60" s="312" t="s">
        <v>74</v>
      </c>
      <c r="C60" s="312" t="s">
        <v>76</v>
      </c>
      <c r="D60" s="312" t="s">
        <v>99</v>
      </c>
      <c r="E60" s="313" t="s">
        <v>115</v>
      </c>
      <c r="F60" s="313" t="s">
        <v>259</v>
      </c>
      <c r="G60" s="313" t="s">
        <v>76</v>
      </c>
      <c r="H60" s="313" t="s">
        <v>481</v>
      </c>
      <c r="I60" s="314" t="s">
        <v>228</v>
      </c>
      <c r="J60" s="389">
        <f t="shared" si="21"/>
        <v>0</v>
      </c>
      <c r="K60" s="389">
        <f t="shared" si="21"/>
        <v>0</v>
      </c>
      <c r="L60" s="389">
        <f t="shared" si="21"/>
        <v>36</v>
      </c>
    </row>
    <row r="61" spans="1:12" ht="38.25">
      <c r="A61" s="311" t="s">
        <v>88</v>
      </c>
      <c r="B61" s="312" t="s">
        <v>74</v>
      </c>
      <c r="C61" s="312" t="s">
        <v>76</v>
      </c>
      <c r="D61" s="312" t="s">
        <v>99</v>
      </c>
      <c r="E61" s="313" t="s">
        <v>115</v>
      </c>
      <c r="F61" s="313" t="s">
        <v>259</v>
      </c>
      <c r="G61" s="313" t="s">
        <v>76</v>
      </c>
      <c r="H61" s="313" t="s">
        <v>481</v>
      </c>
      <c r="I61" s="314" t="s">
        <v>229</v>
      </c>
      <c r="J61" s="389">
        <v>0</v>
      </c>
      <c r="K61" s="389">
        <v>0</v>
      </c>
      <c r="L61" s="389">
        <v>36</v>
      </c>
    </row>
    <row r="62" spans="1:12">
      <c r="A62" s="180" t="s">
        <v>101</v>
      </c>
      <c r="B62" s="31" t="s">
        <v>74</v>
      </c>
      <c r="C62" s="31" t="s">
        <v>76</v>
      </c>
      <c r="D62" s="31" t="s">
        <v>18</v>
      </c>
      <c r="E62" s="36"/>
      <c r="F62" s="36"/>
      <c r="G62" s="36"/>
      <c r="H62" s="36"/>
      <c r="I62" s="33"/>
      <c r="J62" s="34">
        <f t="shared" ref="J62:L64" si="22">J63</f>
        <v>150</v>
      </c>
      <c r="K62" s="34">
        <f t="shared" si="22"/>
        <v>150</v>
      </c>
      <c r="L62" s="34">
        <f t="shared" si="22"/>
        <v>150</v>
      </c>
    </row>
    <row r="63" spans="1:12" ht="50.25" customHeight="1">
      <c r="A63" s="182" t="s">
        <v>337</v>
      </c>
      <c r="B63" s="31" t="s">
        <v>74</v>
      </c>
      <c r="C63" s="31" t="s">
        <v>76</v>
      </c>
      <c r="D63" s="31" t="s">
        <v>18</v>
      </c>
      <c r="E63" s="36" t="s">
        <v>255</v>
      </c>
      <c r="F63" s="36" t="s">
        <v>259</v>
      </c>
      <c r="G63" s="36"/>
      <c r="H63" s="36"/>
      <c r="I63" s="33"/>
      <c r="J63" s="34">
        <f t="shared" si="22"/>
        <v>150</v>
      </c>
      <c r="K63" s="34">
        <f t="shared" si="22"/>
        <v>150</v>
      </c>
      <c r="L63" s="34">
        <f t="shared" si="22"/>
        <v>150</v>
      </c>
    </row>
    <row r="64" spans="1:12" ht="72.75" customHeight="1">
      <c r="A64" s="180" t="s">
        <v>338</v>
      </c>
      <c r="B64" s="31" t="s">
        <v>74</v>
      </c>
      <c r="C64" s="31" t="s">
        <v>76</v>
      </c>
      <c r="D64" s="31" t="s">
        <v>18</v>
      </c>
      <c r="E64" s="36" t="s">
        <v>255</v>
      </c>
      <c r="F64" s="36" t="s">
        <v>8</v>
      </c>
      <c r="G64" s="36"/>
      <c r="H64" s="36"/>
      <c r="I64" s="33"/>
      <c r="J64" s="34">
        <f t="shared" si="22"/>
        <v>150</v>
      </c>
      <c r="K64" s="34">
        <f t="shared" si="22"/>
        <v>150</v>
      </c>
      <c r="L64" s="34">
        <f t="shared" si="22"/>
        <v>150</v>
      </c>
    </row>
    <row r="65" spans="1:12" ht="38.25">
      <c r="A65" s="180" t="s">
        <v>311</v>
      </c>
      <c r="B65" s="31" t="s">
        <v>74</v>
      </c>
      <c r="C65" s="31" t="s">
        <v>76</v>
      </c>
      <c r="D65" s="31" t="s">
        <v>18</v>
      </c>
      <c r="E65" s="36" t="s">
        <v>255</v>
      </c>
      <c r="F65" s="36" t="s">
        <v>8</v>
      </c>
      <c r="G65" s="36" t="s">
        <v>154</v>
      </c>
      <c r="H65" s="36" t="s">
        <v>260</v>
      </c>
      <c r="I65" s="33"/>
      <c r="J65" s="34">
        <f>J67</f>
        <v>150</v>
      </c>
      <c r="K65" s="34">
        <f>K67</f>
        <v>150</v>
      </c>
      <c r="L65" s="34">
        <f>L67</f>
        <v>150</v>
      </c>
    </row>
    <row r="66" spans="1:12">
      <c r="A66" s="180" t="s">
        <v>94</v>
      </c>
      <c r="B66" s="31" t="s">
        <v>74</v>
      </c>
      <c r="C66" s="31" t="s">
        <v>76</v>
      </c>
      <c r="D66" s="31" t="s">
        <v>18</v>
      </c>
      <c r="E66" s="36" t="s">
        <v>255</v>
      </c>
      <c r="F66" s="36" t="s">
        <v>8</v>
      </c>
      <c r="G66" s="36" t="s">
        <v>154</v>
      </c>
      <c r="H66" s="36" t="s">
        <v>260</v>
      </c>
      <c r="I66" s="33" t="s">
        <v>230</v>
      </c>
      <c r="J66" s="34">
        <f>J67</f>
        <v>150</v>
      </c>
      <c r="K66" s="34">
        <f>K67</f>
        <v>150</v>
      </c>
      <c r="L66" s="34">
        <f>L67</f>
        <v>150</v>
      </c>
    </row>
    <row r="67" spans="1:12">
      <c r="A67" s="180" t="s">
        <v>102</v>
      </c>
      <c r="B67" s="31" t="s">
        <v>74</v>
      </c>
      <c r="C67" s="31" t="s">
        <v>76</v>
      </c>
      <c r="D67" s="31" t="s">
        <v>103</v>
      </c>
      <c r="E67" s="36" t="s">
        <v>255</v>
      </c>
      <c r="F67" s="36" t="s">
        <v>8</v>
      </c>
      <c r="G67" s="36" t="s">
        <v>154</v>
      </c>
      <c r="H67" s="36" t="s">
        <v>260</v>
      </c>
      <c r="I67" s="33" t="s">
        <v>232</v>
      </c>
      <c r="J67" s="34">
        <v>150</v>
      </c>
      <c r="K67" s="34">
        <v>150</v>
      </c>
      <c r="L67" s="34">
        <v>150</v>
      </c>
    </row>
    <row r="68" spans="1:12" ht="25.5">
      <c r="A68" s="180" t="s">
        <v>104</v>
      </c>
      <c r="B68" s="31" t="s">
        <v>74</v>
      </c>
      <c r="C68" s="31" t="s">
        <v>76</v>
      </c>
      <c r="D68" s="31" t="s">
        <v>105</v>
      </c>
      <c r="E68" s="36"/>
      <c r="F68" s="36"/>
      <c r="G68" s="36"/>
      <c r="H68" s="36"/>
      <c r="I68" s="33"/>
      <c r="J68" s="34">
        <f>J86+J69</f>
        <v>2960.3</v>
      </c>
      <c r="K68" s="34">
        <f t="shared" ref="K68:L68" si="23">K86+K69</f>
        <v>2692.2</v>
      </c>
      <c r="L68" s="34">
        <f t="shared" si="23"/>
        <v>2542.1999999999998</v>
      </c>
    </row>
    <row r="69" spans="1:12" ht="63.75">
      <c r="A69" s="181" t="s">
        <v>84</v>
      </c>
      <c r="B69" s="31" t="s">
        <v>74</v>
      </c>
      <c r="C69" s="31" t="s">
        <v>76</v>
      </c>
      <c r="D69" s="31" t="s">
        <v>105</v>
      </c>
      <c r="E69" s="36" t="s">
        <v>115</v>
      </c>
      <c r="F69" s="36">
        <v>0</v>
      </c>
      <c r="G69" s="36"/>
      <c r="H69" s="36"/>
      <c r="I69" s="33"/>
      <c r="J69" s="34">
        <f>J74+J78+J82+J70</f>
        <v>156</v>
      </c>
      <c r="K69" s="34">
        <f t="shared" ref="K69:L69" si="24">K74+K78+K82+K70</f>
        <v>6</v>
      </c>
      <c r="L69" s="34">
        <f t="shared" si="24"/>
        <v>6</v>
      </c>
    </row>
    <row r="70" spans="1:12" ht="76.5">
      <c r="A70" s="181" t="s">
        <v>427</v>
      </c>
      <c r="B70" s="31" t="s">
        <v>74</v>
      </c>
      <c r="C70" s="31" t="s">
        <v>76</v>
      </c>
      <c r="D70" s="31" t="s">
        <v>105</v>
      </c>
      <c r="E70" s="36" t="s">
        <v>115</v>
      </c>
      <c r="F70" s="36">
        <v>0</v>
      </c>
      <c r="G70" s="36" t="s">
        <v>78</v>
      </c>
      <c r="H70" s="36"/>
      <c r="I70" s="33"/>
      <c r="J70" s="34">
        <f t="shared" ref="J70:L72" si="25">J71</f>
        <v>147</v>
      </c>
      <c r="K70" s="34">
        <f t="shared" si="25"/>
        <v>0</v>
      </c>
      <c r="L70" s="34">
        <f t="shared" si="25"/>
        <v>0</v>
      </c>
    </row>
    <row r="71" spans="1:12" ht="51">
      <c r="A71" s="180" t="s">
        <v>86</v>
      </c>
      <c r="B71" s="31" t="s">
        <v>74</v>
      </c>
      <c r="C71" s="31" t="s">
        <v>76</v>
      </c>
      <c r="D71" s="31" t="s">
        <v>105</v>
      </c>
      <c r="E71" s="36" t="s">
        <v>115</v>
      </c>
      <c r="F71" s="36">
        <v>0</v>
      </c>
      <c r="G71" s="36" t="s">
        <v>78</v>
      </c>
      <c r="H71" s="36" t="s">
        <v>249</v>
      </c>
      <c r="I71" s="33"/>
      <c r="J71" s="34">
        <f t="shared" si="25"/>
        <v>147</v>
      </c>
      <c r="K71" s="34">
        <f t="shared" si="25"/>
        <v>0</v>
      </c>
      <c r="L71" s="34">
        <f t="shared" si="25"/>
        <v>0</v>
      </c>
    </row>
    <row r="72" spans="1:12" ht="38.25">
      <c r="A72" s="180" t="s">
        <v>87</v>
      </c>
      <c r="B72" s="31" t="s">
        <v>74</v>
      </c>
      <c r="C72" s="31" t="s">
        <v>76</v>
      </c>
      <c r="D72" s="31" t="s">
        <v>105</v>
      </c>
      <c r="E72" s="36" t="s">
        <v>115</v>
      </c>
      <c r="F72" s="36">
        <v>0</v>
      </c>
      <c r="G72" s="36" t="s">
        <v>78</v>
      </c>
      <c r="H72" s="36" t="s">
        <v>249</v>
      </c>
      <c r="I72" s="33" t="s">
        <v>228</v>
      </c>
      <c r="J72" s="34">
        <f t="shared" si="25"/>
        <v>147</v>
      </c>
      <c r="K72" s="34">
        <f t="shared" si="25"/>
        <v>0</v>
      </c>
      <c r="L72" s="34">
        <f t="shared" si="25"/>
        <v>0</v>
      </c>
    </row>
    <row r="73" spans="1:12" ht="38.25">
      <c r="A73" s="180" t="s">
        <v>88</v>
      </c>
      <c r="B73" s="31" t="s">
        <v>74</v>
      </c>
      <c r="C73" s="31" t="s">
        <v>76</v>
      </c>
      <c r="D73" s="31" t="s">
        <v>105</v>
      </c>
      <c r="E73" s="36" t="s">
        <v>115</v>
      </c>
      <c r="F73" s="36">
        <v>0</v>
      </c>
      <c r="G73" s="36" t="s">
        <v>78</v>
      </c>
      <c r="H73" s="36" t="s">
        <v>249</v>
      </c>
      <c r="I73" s="33" t="s">
        <v>229</v>
      </c>
      <c r="J73" s="34">
        <v>147</v>
      </c>
      <c r="K73" s="34">
        <v>0</v>
      </c>
      <c r="L73" s="34">
        <v>0</v>
      </c>
    </row>
    <row r="74" spans="1:12" ht="114.75">
      <c r="A74" s="180" t="s">
        <v>85</v>
      </c>
      <c r="B74" s="31" t="s">
        <v>74</v>
      </c>
      <c r="C74" s="31" t="s">
        <v>76</v>
      </c>
      <c r="D74" s="31" t="s">
        <v>105</v>
      </c>
      <c r="E74" s="36" t="s">
        <v>115</v>
      </c>
      <c r="F74" s="36">
        <v>0</v>
      </c>
      <c r="G74" s="36" t="s">
        <v>99</v>
      </c>
      <c r="H74" s="36"/>
      <c r="I74" s="33"/>
      <c r="J74" s="34">
        <f t="shared" ref="J74:L74" si="26">J75</f>
        <v>2</v>
      </c>
      <c r="K74" s="34">
        <f t="shared" si="26"/>
        <v>2</v>
      </c>
      <c r="L74" s="34">
        <f t="shared" si="26"/>
        <v>2</v>
      </c>
    </row>
    <row r="75" spans="1:12" ht="51">
      <c r="A75" s="180" t="s">
        <v>86</v>
      </c>
      <c r="B75" s="31" t="s">
        <v>74</v>
      </c>
      <c r="C75" s="31" t="s">
        <v>76</v>
      </c>
      <c r="D75" s="31" t="s">
        <v>105</v>
      </c>
      <c r="E75" s="36" t="s">
        <v>115</v>
      </c>
      <c r="F75" s="36">
        <v>0</v>
      </c>
      <c r="G75" s="36" t="s">
        <v>99</v>
      </c>
      <c r="H75" s="36" t="s">
        <v>249</v>
      </c>
      <c r="I75" s="33"/>
      <c r="J75" s="34">
        <f t="shared" ref="J75:J76" si="27">J76</f>
        <v>2</v>
      </c>
      <c r="K75" s="34">
        <f t="shared" ref="K75:L76" si="28">K76</f>
        <v>2</v>
      </c>
      <c r="L75" s="34">
        <f t="shared" si="28"/>
        <v>2</v>
      </c>
    </row>
    <row r="76" spans="1:12" ht="38.25">
      <c r="A76" s="180" t="s">
        <v>87</v>
      </c>
      <c r="B76" s="31" t="s">
        <v>74</v>
      </c>
      <c r="C76" s="31" t="s">
        <v>76</v>
      </c>
      <c r="D76" s="31" t="s">
        <v>105</v>
      </c>
      <c r="E76" s="36" t="s">
        <v>115</v>
      </c>
      <c r="F76" s="36">
        <v>0</v>
      </c>
      <c r="G76" s="36" t="s">
        <v>99</v>
      </c>
      <c r="H76" s="36" t="s">
        <v>249</v>
      </c>
      <c r="I76" s="33" t="s">
        <v>228</v>
      </c>
      <c r="J76" s="34">
        <f t="shared" si="27"/>
        <v>2</v>
      </c>
      <c r="K76" s="34">
        <f t="shared" si="28"/>
        <v>2</v>
      </c>
      <c r="L76" s="34">
        <f t="shared" si="28"/>
        <v>2</v>
      </c>
    </row>
    <row r="77" spans="1:12" ht="38.25">
      <c r="A77" s="180" t="s">
        <v>88</v>
      </c>
      <c r="B77" s="31" t="s">
        <v>74</v>
      </c>
      <c r="C77" s="31" t="s">
        <v>76</v>
      </c>
      <c r="D77" s="31" t="s">
        <v>105</v>
      </c>
      <c r="E77" s="36" t="s">
        <v>115</v>
      </c>
      <c r="F77" s="36">
        <v>0</v>
      </c>
      <c r="G77" s="36" t="s">
        <v>99</v>
      </c>
      <c r="H77" s="36" t="s">
        <v>249</v>
      </c>
      <c r="I77" s="33" t="s">
        <v>229</v>
      </c>
      <c r="J77" s="34">
        <v>2</v>
      </c>
      <c r="K77" s="34">
        <v>2</v>
      </c>
      <c r="L77" s="34">
        <v>2</v>
      </c>
    </row>
    <row r="78" spans="1:12" ht="89.25">
      <c r="A78" s="180" t="s">
        <v>89</v>
      </c>
      <c r="B78" s="31" t="s">
        <v>74</v>
      </c>
      <c r="C78" s="31" t="s">
        <v>76</v>
      </c>
      <c r="D78" s="31" t="s">
        <v>105</v>
      </c>
      <c r="E78" s="36" t="s">
        <v>115</v>
      </c>
      <c r="F78" s="36">
        <v>0</v>
      </c>
      <c r="G78" s="36" t="s">
        <v>100</v>
      </c>
      <c r="H78" s="36"/>
      <c r="I78" s="33"/>
      <c r="J78" s="34">
        <f t="shared" ref="J78:L78" si="29">J79</f>
        <v>5</v>
      </c>
      <c r="K78" s="34">
        <f t="shared" si="29"/>
        <v>2</v>
      </c>
      <c r="L78" s="34">
        <f t="shared" si="29"/>
        <v>2</v>
      </c>
    </row>
    <row r="79" spans="1:12" ht="51">
      <c r="A79" s="180" t="s">
        <v>86</v>
      </c>
      <c r="B79" s="31" t="s">
        <v>74</v>
      </c>
      <c r="C79" s="31" t="s">
        <v>76</v>
      </c>
      <c r="D79" s="31" t="s">
        <v>105</v>
      </c>
      <c r="E79" s="36" t="s">
        <v>115</v>
      </c>
      <c r="F79" s="36">
        <v>0</v>
      </c>
      <c r="G79" s="36" t="s">
        <v>100</v>
      </c>
      <c r="H79" s="36" t="s">
        <v>249</v>
      </c>
      <c r="I79" s="33"/>
      <c r="J79" s="34">
        <f t="shared" ref="J79:J80" si="30">J80</f>
        <v>5</v>
      </c>
      <c r="K79" s="34">
        <f t="shared" ref="K79:L80" si="31">K80</f>
        <v>2</v>
      </c>
      <c r="L79" s="34">
        <f t="shared" si="31"/>
        <v>2</v>
      </c>
    </row>
    <row r="80" spans="1:12" ht="38.25">
      <c r="A80" s="180" t="s">
        <v>87</v>
      </c>
      <c r="B80" s="31" t="s">
        <v>74</v>
      </c>
      <c r="C80" s="31" t="s">
        <v>76</v>
      </c>
      <c r="D80" s="31" t="s">
        <v>105</v>
      </c>
      <c r="E80" s="36" t="s">
        <v>115</v>
      </c>
      <c r="F80" s="36">
        <v>0</v>
      </c>
      <c r="G80" s="36" t="s">
        <v>100</v>
      </c>
      <c r="H80" s="36" t="s">
        <v>249</v>
      </c>
      <c r="I80" s="33" t="s">
        <v>228</v>
      </c>
      <c r="J80" s="34">
        <f t="shared" si="30"/>
        <v>5</v>
      </c>
      <c r="K80" s="34">
        <f t="shared" si="31"/>
        <v>2</v>
      </c>
      <c r="L80" s="34">
        <f t="shared" si="31"/>
        <v>2</v>
      </c>
    </row>
    <row r="81" spans="1:12" ht="38.25">
      <c r="A81" s="180" t="s">
        <v>88</v>
      </c>
      <c r="B81" s="31" t="s">
        <v>74</v>
      </c>
      <c r="C81" s="31" t="s">
        <v>76</v>
      </c>
      <c r="D81" s="31" t="s">
        <v>105</v>
      </c>
      <c r="E81" s="36" t="s">
        <v>115</v>
      </c>
      <c r="F81" s="36">
        <v>0</v>
      </c>
      <c r="G81" s="36" t="s">
        <v>100</v>
      </c>
      <c r="H81" s="36" t="s">
        <v>249</v>
      </c>
      <c r="I81" s="33" t="s">
        <v>229</v>
      </c>
      <c r="J81" s="34">
        <v>5</v>
      </c>
      <c r="K81" s="34">
        <v>2</v>
      </c>
      <c r="L81" s="34">
        <v>2</v>
      </c>
    </row>
    <row r="82" spans="1:12" ht="76.5">
      <c r="A82" s="180" t="s">
        <v>90</v>
      </c>
      <c r="B82" s="31" t="s">
        <v>74</v>
      </c>
      <c r="C82" s="31" t="s">
        <v>76</v>
      </c>
      <c r="D82" s="31" t="s">
        <v>105</v>
      </c>
      <c r="E82" s="36" t="s">
        <v>115</v>
      </c>
      <c r="F82" s="36">
        <v>0</v>
      </c>
      <c r="G82" s="36" t="s">
        <v>115</v>
      </c>
      <c r="H82" s="36"/>
      <c r="I82" s="33"/>
      <c r="J82" s="34">
        <f t="shared" ref="J82:L82" si="32">J83</f>
        <v>2</v>
      </c>
      <c r="K82" s="34">
        <f t="shared" si="32"/>
        <v>2</v>
      </c>
      <c r="L82" s="34">
        <f t="shared" si="32"/>
        <v>2</v>
      </c>
    </row>
    <row r="83" spans="1:12" ht="51">
      <c r="A83" s="180" t="s">
        <v>86</v>
      </c>
      <c r="B83" s="31" t="s">
        <v>74</v>
      </c>
      <c r="C83" s="31" t="s">
        <v>76</v>
      </c>
      <c r="D83" s="31" t="s">
        <v>105</v>
      </c>
      <c r="E83" s="36" t="s">
        <v>115</v>
      </c>
      <c r="F83" s="36">
        <v>0</v>
      </c>
      <c r="G83" s="36" t="s">
        <v>115</v>
      </c>
      <c r="H83" s="36" t="s">
        <v>249</v>
      </c>
      <c r="I83" s="33"/>
      <c r="J83" s="34">
        <f t="shared" ref="J83:J84" si="33">J84</f>
        <v>2</v>
      </c>
      <c r="K83" s="34">
        <f t="shared" ref="K83:L84" si="34">K84</f>
        <v>2</v>
      </c>
      <c r="L83" s="34">
        <f t="shared" si="34"/>
        <v>2</v>
      </c>
    </row>
    <row r="84" spans="1:12" ht="38.25">
      <c r="A84" s="180" t="s">
        <v>87</v>
      </c>
      <c r="B84" s="31" t="s">
        <v>74</v>
      </c>
      <c r="C84" s="31" t="s">
        <v>76</v>
      </c>
      <c r="D84" s="31" t="s">
        <v>105</v>
      </c>
      <c r="E84" s="36" t="s">
        <v>115</v>
      </c>
      <c r="F84" s="36">
        <v>0</v>
      </c>
      <c r="G84" s="36" t="s">
        <v>115</v>
      </c>
      <c r="H84" s="36" t="s">
        <v>249</v>
      </c>
      <c r="I84" s="33" t="s">
        <v>228</v>
      </c>
      <c r="J84" s="34">
        <f t="shared" si="33"/>
        <v>2</v>
      </c>
      <c r="K84" s="34">
        <f t="shared" si="34"/>
        <v>2</v>
      </c>
      <c r="L84" s="34">
        <f t="shared" si="34"/>
        <v>2</v>
      </c>
    </row>
    <row r="85" spans="1:12" ht="38.25">
      <c r="A85" s="180" t="s">
        <v>88</v>
      </c>
      <c r="B85" s="31" t="s">
        <v>74</v>
      </c>
      <c r="C85" s="31" t="s">
        <v>76</v>
      </c>
      <c r="D85" s="31" t="s">
        <v>105</v>
      </c>
      <c r="E85" s="36" t="s">
        <v>115</v>
      </c>
      <c r="F85" s="36">
        <v>0</v>
      </c>
      <c r="G85" s="36" t="s">
        <v>115</v>
      </c>
      <c r="H85" s="36" t="s">
        <v>249</v>
      </c>
      <c r="I85" s="33" t="s">
        <v>229</v>
      </c>
      <c r="J85" s="34">
        <v>2</v>
      </c>
      <c r="K85" s="34">
        <v>2</v>
      </c>
      <c r="L85" s="34">
        <v>2</v>
      </c>
    </row>
    <row r="86" spans="1:12" ht="48">
      <c r="A86" s="182" t="s">
        <v>337</v>
      </c>
      <c r="B86" s="31" t="s">
        <v>74</v>
      </c>
      <c r="C86" s="31" t="s">
        <v>76</v>
      </c>
      <c r="D86" s="31" t="s">
        <v>105</v>
      </c>
      <c r="E86" s="36" t="s">
        <v>255</v>
      </c>
      <c r="F86" s="36" t="s">
        <v>259</v>
      </c>
      <c r="G86" s="36"/>
      <c r="H86" s="36"/>
      <c r="I86" s="33"/>
      <c r="J86" s="34">
        <f t="shared" ref="J86:L86" si="35">J87</f>
        <v>2804.3</v>
      </c>
      <c r="K86" s="34">
        <f t="shared" si="35"/>
        <v>2686.2</v>
      </c>
      <c r="L86" s="34">
        <f t="shared" si="35"/>
        <v>2536.1999999999998</v>
      </c>
    </row>
    <row r="87" spans="1:12" ht="63.75">
      <c r="A87" s="180" t="s">
        <v>338</v>
      </c>
      <c r="B87" s="31" t="s">
        <v>74</v>
      </c>
      <c r="C87" s="31" t="s">
        <v>76</v>
      </c>
      <c r="D87" s="31" t="s">
        <v>105</v>
      </c>
      <c r="E87" s="36" t="s">
        <v>255</v>
      </c>
      <c r="F87" s="36" t="s">
        <v>8</v>
      </c>
      <c r="G87" s="36"/>
      <c r="H87" s="36"/>
      <c r="I87" s="33"/>
      <c r="J87" s="34">
        <f>J88+J91</f>
        <v>2804.3</v>
      </c>
      <c r="K87" s="34">
        <f>K88+K91</f>
        <v>2686.2</v>
      </c>
      <c r="L87" s="34">
        <f>L88+L91</f>
        <v>2536.1999999999998</v>
      </c>
    </row>
    <row r="88" spans="1:12" ht="26.25" customHeight="1">
      <c r="A88" s="180" t="s">
        <v>319</v>
      </c>
      <c r="B88" s="31" t="s">
        <v>74</v>
      </c>
      <c r="C88" s="31" t="s">
        <v>76</v>
      </c>
      <c r="D88" s="31" t="s">
        <v>105</v>
      </c>
      <c r="E88" s="36" t="s">
        <v>255</v>
      </c>
      <c r="F88" s="36" t="s">
        <v>8</v>
      </c>
      <c r="G88" s="36" t="s">
        <v>154</v>
      </c>
      <c r="H88" s="36" t="s">
        <v>317</v>
      </c>
      <c r="I88" s="33"/>
      <c r="J88" s="34">
        <f>J89</f>
        <v>2774.3</v>
      </c>
      <c r="K88" s="34">
        <f t="shared" ref="K88:L88" si="36">K89</f>
        <v>2656.2</v>
      </c>
      <c r="L88" s="34">
        <f t="shared" si="36"/>
        <v>2536.1999999999998</v>
      </c>
    </row>
    <row r="89" spans="1:12" ht="38.25">
      <c r="A89" s="180" t="s">
        <v>87</v>
      </c>
      <c r="B89" s="31" t="s">
        <v>74</v>
      </c>
      <c r="C89" s="31" t="s">
        <v>76</v>
      </c>
      <c r="D89" s="31" t="s">
        <v>105</v>
      </c>
      <c r="E89" s="36" t="s">
        <v>255</v>
      </c>
      <c r="F89" s="36" t="s">
        <v>8</v>
      </c>
      <c r="G89" s="36" t="s">
        <v>154</v>
      </c>
      <c r="H89" s="36" t="s">
        <v>317</v>
      </c>
      <c r="I89" s="33" t="s">
        <v>228</v>
      </c>
      <c r="J89" s="34">
        <f t="shared" ref="J89:L89" si="37">J90</f>
        <v>2774.3</v>
      </c>
      <c r="K89" s="34">
        <f t="shared" si="37"/>
        <v>2656.2</v>
      </c>
      <c r="L89" s="34">
        <f t="shared" si="37"/>
        <v>2536.1999999999998</v>
      </c>
    </row>
    <row r="90" spans="1:12" ht="38.25">
      <c r="A90" s="180" t="s">
        <v>88</v>
      </c>
      <c r="B90" s="31" t="s">
        <v>74</v>
      </c>
      <c r="C90" s="31" t="s">
        <v>76</v>
      </c>
      <c r="D90" s="31" t="s">
        <v>105</v>
      </c>
      <c r="E90" s="36" t="s">
        <v>255</v>
      </c>
      <c r="F90" s="36" t="s">
        <v>8</v>
      </c>
      <c r="G90" s="36" t="s">
        <v>154</v>
      </c>
      <c r="H90" s="36" t="s">
        <v>317</v>
      </c>
      <c r="I90" s="33" t="s">
        <v>229</v>
      </c>
      <c r="J90" s="34">
        <v>2774.3</v>
      </c>
      <c r="K90" s="34">
        <v>2656.2</v>
      </c>
      <c r="L90" s="34">
        <v>2536.1999999999998</v>
      </c>
    </row>
    <row r="91" spans="1:12" ht="38.25">
      <c r="A91" s="180" t="s">
        <v>322</v>
      </c>
      <c r="B91" s="31" t="s">
        <v>74</v>
      </c>
      <c r="C91" s="31" t="s">
        <v>76</v>
      </c>
      <c r="D91" s="31" t="s">
        <v>105</v>
      </c>
      <c r="E91" s="36" t="s">
        <v>255</v>
      </c>
      <c r="F91" s="36" t="s">
        <v>8</v>
      </c>
      <c r="G91" s="36" t="s">
        <v>154</v>
      </c>
      <c r="H91" s="36" t="s">
        <v>321</v>
      </c>
      <c r="I91" s="33"/>
      <c r="J91" s="34">
        <f t="shared" ref="J91:J92" si="38">J92</f>
        <v>30</v>
      </c>
      <c r="K91" s="34">
        <f t="shared" ref="K91:L92" si="39">K92</f>
        <v>30</v>
      </c>
      <c r="L91" s="34">
        <f t="shared" si="39"/>
        <v>0</v>
      </c>
    </row>
    <row r="92" spans="1:12" ht="38.25">
      <c r="A92" s="180" t="s">
        <v>87</v>
      </c>
      <c r="B92" s="31" t="s">
        <v>74</v>
      </c>
      <c r="C92" s="31" t="s">
        <v>76</v>
      </c>
      <c r="D92" s="31" t="s">
        <v>105</v>
      </c>
      <c r="E92" s="36" t="s">
        <v>255</v>
      </c>
      <c r="F92" s="36" t="s">
        <v>8</v>
      </c>
      <c r="G92" s="36" t="s">
        <v>154</v>
      </c>
      <c r="H92" s="36" t="s">
        <v>321</v>
      </c>
      <c r="I92" s="33" t="s">
        <v>228</v>
      </c>
      <c r="J92" s="34">
        <f t="shared" si="38"/>
        <v>30</v>
      </c>
      <c r="K92" s="34">
        <f t="shared" si="39"/>
        <v>30</v>
      </c>
      <c r="L92" s="34">
        <f t="shared" si="39"/>
        <v>0</v>
      </c>
    </row>
    <row r="93" spans="1:12" ht="38.25">
      <c r="A93" s="180" t="s">
        <v>88</v>
      </c>
      <c r="B93" s="31" t="s">
        <v>74</v>
      </c>
      <c r="C93" s="31" t="s">
        <v>76</v>
      </c>
      <c r="D93" s="31" t="s">
        <v>105</v>
      </c>
      <c r="E93" s="36" t="s">
        <v>255</v>
      </c>
      <c r="F93" s="36" t="s">
        <v>8</v>
      </c>
      <c r="G93" s="36" t="s">
        <v>154</v>
      </c>
      <c r="H93" s="36" t="s">
        <v>321</v>
      </c>
      <c r="I93" s="33" t="s">
        <v>229</v>
      </c>
      <c r="J93" s="34">
        <v>30</v>
      </c>
      <c r="K93" s="34">
        <v>30</v>
      </c>
      <c r="L93" s="34">
        <v>0</v>
      </c>
    </row>
    <row r="94" spans="1:12" ht="35.25" customHeight="1">
      <c r="A94" s="180" t="s">
        <v>106</v>
      </c>
      <c r="B94" s="31" t="s">
        <v>74</v>
      </c>
      <c r="C94" s="31" t="s">
        <v>107</v>
      </c>
      <c r="D94" s="31"/>
      <c r="E94" s="36"/>
      <c r="F94" s="36"/>
      <c r="G94" s="36"/>
      <c r="H94" s="36"/>
      <c r="I94" s="33"/>
      <c r="J94" s="34">
        <f>J95</f>
        <v>917.2</v>
      </c>
      <c r="K94" s="34">
        <f t="shared" ref="K94:L94" si="40">K95</f>
        <v>968.2</v>
      </c>
      <c r="L94" s="34">
        <f t="shared" si="40"/>
        <v>1006.9</v>
      </c>
    </row>
    <row r="95" spans="1:12">
      <c r="A95" s="180" t="s">
        <v>108</v>
      </c>
      <c r="B95" s="31" t="s">
        <v>74</v>
      </c>
      <c r="C95" s="31" t="s">
        <v>107</v>
      </c>
      <c r="D95" s="31" t="s">
        <v>83</v>
      </c>
      <c r="E95" s="36"/>
      <c r="F95" s="36"/>
      <c r="G95" s="36"/>
      <c r="H95" s="36"/>
      <c r="I95" s="40"/>
      <c r="J95" s="34">
        <f t="shared" ref="J95:L96" si="41">J96</f>
        <v>917.2</v>
      </c>
      <c r="K95" s="34">
        <f t="shared" si="41"/>
        <v>968.2</v>
      </c>
      <c r="L95" s="34">
        <f t="shared" si="41"/>
        <v>1006.9</v>
      </c>
    </row>
    <row r="96" spans="1:12" ht="54" customHeight="1">
      <c r="A96" s="182" t="s">
        <v>337</v>
      </c>
      <c r="B96" s="31" t="s">
        <v>74</v>
      </c>
      <c r="C96" s="31" t="s">
        <v>107</v>
      </c>
      <c r="D96" s="31" t="s">
        <v>83</v>
      </c>
      <c r="E96" s="36" t="s">
        <v>255</v>
      </c>
      <c r="F96" s="36" t="s">
        <v>259</v>
      </c>
      <c r="G96" s="36"/>
      <c r="H96" s="36"/>
      <c r="I96" s="40"/>
      <c r="J96" s="34">
        <f t="shared" si="41"/>
        <v>917.2</v>
      </c>
      <c r="K96" s="34">
        <f t="shared" si="41"/>
        <v>968.2</v>
      </c>
      <c r="L96" s="34">
        <f t="shared" si="41"/>
        <v>1006.9</v>
      </c>
    </row>
    <row r="97" spans="1:12" ht="68.25" customHeight="1">
      <c r="A97" s="180" t="s">
        <v>338</v>
      </c>
      <c r="B97" s="31" t="s">
        <v>74</v>
      </c>
      <c r="C97" s="31" t="s">
        <v>107</v>
      </c>
      <c r="D97" s="31" t="s">
        <v>83</v>
      </c>
      <c r="E97" s="36" t="s">
        <v>255</v>
      </c>
      <c r="F97" s="36" t="s">
        <v>8</v>
      </c>
      <c r="G97" s="36"/>
      <c r="H97" s="36"/>
      <c r="I97" s="40"/>
      <c r="J97" s="34">
        <f>J98+J101</f>
        <v>917.2</v>
      </c>
      <c r="K97" s="34">
        <f t="shared" ref="K97:L97" si="42">K98+K101</f>
        <v>968.2</v>
      </c>
      <c r="L97" s="34">
        <f t="shared" si="42"/>
        <v>1006.9</v>
      </c>
    </row>
    <row r="98" spans="1:12" ht="14.25" customHeight="1">
      <c r="A98" s="187" t="s">
        <v>304</v>
      </c>
      <c r="B98" s="31" t="s">
        <v>74</v>
      </c>
      <c r="C98" s="31" t="s">
        <v>107</v>
      </c>
      <c r="D98" s="31" t="s">
        <v>83</v>
      </c>
      <c r="E98" s="36" t="s">
        <v>255</v>
      </c>
      <c r="F98" s="36" t="s">
        <v>8</v>
      </c>
      <c r="G98" s="36" t="s">
        <v>154</v>
      </c>
      <c r="H98" s="36" t="s">
        <v>303</v>
      </c>
      <c r="I98" s="33"/>
      <c r="J98" s="34">
        <f t="shared" ref="J98:L98" si="43">J99</f>
        <v>692.9</v>
      </c>
      <c r="K98" s="34">
        <f t="shared" si="43"/>
        <v>717.9</v>
      </c>
      <c r="L98" s="34">
        <f t="shared" si="43"/>
        <v>717.9</v>
      </c>
    </row>
    <row r="99" spans="1:12" ht="14.25" customHeight="1">
      <c r="A99" s="180" t="s">
        <v>81</v>
      </c>
      <c r="B99" s="31" t="s">
        <v>74</v>
      </c>
      <c r="C99" s="31" t="s">
        <v>107</v>
      </c>
      <c r="D99" s="31" t="s">
        <v>83</v>
      </c>
      <c r="E99" s="36" t="s">
        <v>255</v>
      </c>
      <c r="F99" s="36" t="s">
        <v>8</v>
      </c>
      <c r="G99" s="36" t="s">
        <v>154</v>
      </c>
      <c r="H99" s="36" t="s">
        <v>303</v>
      </c>
      <c r="I99" s="33" t="s">
        <v>226</v>
      </c>
      <c r="J99" s="34">
        <f>J100</f>
        <v>692.9</v>
      </c>
      <c r="K99" s="34">
        <f>K100</f>
        <v>717.9</v>
      </c>
      <c r="L99" s="34">
        <f>L100</f>
        <v>717.9</v>
      </c>
    </row>
    <row r="100" spans="1:12" ht="18" customHeight="1">
      <c r="A100" s="180" t="s">
        <v>82</v>
      </c>
      <c r="B100" s="31" t="s">
        <v>74</v>
      </c>
      <c r="C100" s="31" t="s">
        <v>107</v>
      </c>
      <c r="D100" s="31" t="s">
        <v>83</v>
      </c>
      <c r="E100" s="36" t="s">
        <v>255</v>
      </c>
      <c r="F100" s="36" t="s">
        <v>8</v>
      </c>
      <c r="G100" s="36" t="s">
        <v>154</v>
      </c>
      <c r="H100" s="36" t="s">
        <v>303</v>
      </c>
      <c r="I100" s="33" t="s">
        <v>227</v>
      </c>
      <c r="J100" s="34">
        <v>692.9</v>
      </c>
      <c r="K100" s="34">
        <v>717.9</v>
      </c>
      <c r="L100" s="34">
        <v>717.9</v>
      </c>
    </row>
    <row r="101" spans="1:12" s="321" customFormat="1" ht="69.75" customHeight="1">
      <c r="A101" s="311" t="s">
        <v>472</v>
      </c>
      <c r="B101" s="312" t="s">
        <v>74</v>
      </c>
      <c r="C101" s="312" t="s">
        <v>107</v>
      </c>
      <c r="D101" s="312" t="s">
        <v>83</v>
      </c>
      <c r="E101" s="313" t="s">
        <v>255</v>
      </c>
      <c r="F101" s="313" t="s">
        <v>8</v>
      </c>
      <c r="G101" s="313" t="s">
        <v>154</v>
      </c>
      <c r="H101" s="313" t="s">
        <v>473</v>
      </c>
      <c r="I101" s="314"/>
      <c r="J101" s="310">
        <f>J102</f>
        <v>224.3</v>
      </c>
      <c r="K101" s="310">
        <f t="shared" ref="K101:L101" si="44">K102</f>
        <v>250.3</v>
      </c>
      <c r="L101" s="310">
        <f t="shared" si="44"/>
        <v>289</v>
      </c>
    </row>
    <row r="102" spans="1:12" s="321" customFormat="1" ht="89.25">
      <c r="A102" s="311" t="s">
        <v>81</v>
      </c>
      <c r="B102" s="312" t="s">
        <v>74</v>
      </c>
      <c r="C102" s="312" t="s">
        <v>107</v>
      </c>
      <c r="D102" s="312" t="s">
        <v>83</v>
      </c>
      <c r="E102" s="313" t="s">
        <v>255</v>
      </c>
      <c r="F102" s="313" t="s">
        <v>8</v>
      </c>
      <c r="G102" s="313" t="s">
        <v>154</v>
      </c>
      <c r="H102" s="313" t="s">
        <v>473</v>
      </c>
      <c r="I102" s="314" t="s">
        <v>226</v>
      </c>
      <c r="J102" s="310">
        <f>J103</f>
        <v>224.3</v>
      </c>
      <c r="K102" s="310">
        <f>K103</f>
        <v>250.3</v>
      </c>
      <c r="L102" s="310">
        <f>L103</f>
        <v>289</v>
      </c>
    </row>
    <row r="103" spans="1:12" s="321" customFormat="1" ht="38.25">
      <c r="A103" s="311" t="s">
        <v>82</v>
      </c>
      <c r="B103" s="312" t="s">
        <v>74</v>
      </c>
      <c r="C103" s="312" t="s">
        <v>107</v>
      </c>
      <c r="D103" s="312" t="s">
        <v>83</v>
      </c>
      <c r="E103" s="313" t="s">
        <v>255</v>
      </c>
      <c r="F103" s="313" t="s">
        <v>8</v>
      </c>
      <c r="G103" s="313" t="s">
        <v>154</v>
      </c>
      <c r="H103" s="313" t="s">
        <v>473</v>
      </c>
      <c r="I103" s="314" t="s">
        <v>227</v>
      </c>
      <c r="J103" s="310">
        <v>224.3</v>
      </c>
      <c r="K103" s="310">
        <v>250.3</v>
      </c>
      <c r="L103" s="310">
        <v>289</v>
      </c>
    </row>
    <row r="104" spans="1:12">
      <c r="A104" s="180" t="s">
        <v>109</v>
      </c>
      <c r="B104" s="31" t="s">
        <v>74</v>
      </c>
      <c r="C104" s="31" t="s">
        <v>83</v>
      </c>
      <c r="D104" s="31"/>
      <c r="E104" s="36"/>
      <c r="F104" s="36"/>
      <c r="G104" s="36"/>
      <c r="H104" s="36"/>
      <c r="I104" s="33"/>
      <c r="J104" s="34">
        <f>J105+J120+J135</f>
        <v>73305.999999999985</v>
      </c>
      <c r="K104" s="34">
        <f>K105+K120+K135</f>
        <v>11213.4</v>
      </c>
      <c r="L104" s="34">
        <f>L105+L120+L135</f>
        <v>11857.1</v>
      </c>
    </row>
    <row r="105" spans="1:12">
      <c r="A105" s="180" t="s">
        <v>110</v>
      </c>
      <c r="B105" s="31" t="s">
        <v>74</v>
      </c>
      <c r="C105" s="31" t="s">
        <v>83</v>
      </c>
      <c r="D105" s="31" t="s">
        <v>99</v>
      </c>
      <c r="E105" s="36"/>
      <c r="F105" s="36"/>
      <c r="G105" s="36"/>
      <c r="H105" s="36"/>
      <c r="I105" s="33"/>
      <c r="J105" s="34">
        <f>J106+J115</f>
        <v>1181.4000000000001</v>
      </c>
      <c r="K105" s="34">
        <f>K106+K115</f>
        <v>1004.4000000000001</v>
      </c>
      <c r="L105" s="34">
        <f>L106+L115</f>
        <v>1163.4000000000001</v>
      </c>
    </row>
    <row r="106" spans="1:12" ht="87" customHeight="1">
      <c r="A106" s="180" t="s">
        <v>483</v>
      </c>
      <c r="B106" s="31" t="s">
        <v>74</v>
      </c>
      <c r="C106" s="31" t="s">
        <v>83</v>
      </c>
      <c r="D106" s="31" t="s">
        <v>99</v>
      </c>
      <c r="E106" s="36" t="s">
        <v>117</v>
      </c>
      <c r="F106" s="36" t="s">
        <v>259</v>
      </c>
      <c r="G106" s="36"/>
      <c r="H106" s="36"/>
      <c r="I106" s="33"/>
      <c r="J106" s="34">
        <f t="shared" ref="J106:L107" si="45">J107</f>
        <v>609.1</v>
      </c>
      <c r="K106" s="34">
        <f t="shared" si="45"/>
        <v>459.3</v>
      </c>
      <c r="L106" s="34">
        <f t="shared" si="45"/>
        <v>618.29999999999995</v>
      </c>
    </row>
    <row r="107" spans="1:12" ht="38.25">
      <c r="A107" s="180" t="s">
        <v>111</v>
      </c>
      <c r="B107" s="31" t="s">
        <v>74</v>
      </c>
      <c r="C107" s="31" t="s">
        <v>83</v>
      </c>
      <c r="D107" s="31" t="s">
        <v>99</v>
      </c>
      <c r="E107" s="36" t="s">
        <v>117</v>
      </c>
      <c r="F107" s="36" t="s">
        <v>8</v>
      </c>
      <c r="G107" s="36"/>
      <c r="H107" s="36"/>
      <c r="I107" s="33"/>
      <c r="J107" s="34">
        <f t="shared" si="45"/>
        <v>609.1</v>
      </c>
      <c r="K107" s="34">
        <f t="shared" si="45"/>
        <v>459.3</v>
      </c>
      <c r="L107" s="34">
        <f t="shared" si="45"/>
        <v>618.29999999999995</v>
      </c>
    </row>
    <row r="108" spans="1:12" ht="51">
      <c r="A108" s="180" t="s">
        <v>112</v>
      </c>
      <c r="B108" s="31" t="s">
        <v>74</v>
      </c>
      <c r="C108" s="31" t="s">
        <v>83</v>
      </c>
      <c r="D108" s="31" t="s">
        <v>99</v>
      </c>
      <c r="E108" s="36" t="s">
        <v>117</v>
      </c>
      <c r="F108" s="36" t="s">
        <v>8</v>
      </c>
      <c r="G108" s="36" t="s">
        <v>76</v>
      </c>
      <c r="H108" s="36"/>
      <c r="I108" s="33"/>
      <c r="J108" s="34">
        <f>J109+J112</f>
        <v>609.1</v>
      </c>
      <c r="K108" s="34">
        <f t="shared" ref="K108:L108" si="46">K109+K112</f>
        <v>459.3</v>
      </c>
      <c r="L108" s="34">
        <f t="shared" si="46"/>
        <v>618.29999999999995</v>
      </c>
    </row>
    <row r="109" spans="1:12" ht="326.25" customHeight="1">
      <c r="A109" s="188" t="s">
        <v>55</v>
      </c>
      <c r="B109" s="31" t="s">
        <v>74</v>
      </c>
      <c r="C109" s="31" t="s">
        <v>83</v>
      </c>
      <c r="D109" s="31" t="s">
        <v>99</v>
      </c>
      <c r="E109" s="36" t="s">
        <v>117</v>
      </c>
      <c r="F109" s="36" t="s">
        <v>8</v>
      </c>
      <c r="G109" s="36" t="s">
        <v>76</v>
      </c>
      <c r="H109" s="36" t="s">
        <v>261</v>
      </c>
      <c r="I109" s="33"/>
      <c r="J109" s="34">
        <f>J111</f>
        <v>20.7</v>
      </c>
      <c r="K109" s="34">
        <f>K111</f>
        <v>82</v>
      </c>
      <c r="L109" s="34">
        <f>L111</f>
        <v>142.80000000000001</v>
      </c>
    </row>
    <row r="110" spans="1:12" ht="25.5">
      <c r="A110" s="186" t="s">
        <v>113</v>
      </c>
      <c r="B110" s="31" t="s">
        <v>74</v>
      </c>
      <c r="C110" s="31" t="s">
        <v>83</v>
      </c>
      <c r="D110" s="31" t="s">
        <v>99</v>
      </c>
      <c r="E110" s="36" t="s">
        <v>117</v>
      </c>
      <c r="F110" s="36" t="s">
        <v>8</v>
      </c>
      <c r="G110" s="36" t="s">
        <v>76</v>
      </c>
      <c r="H110" s="36" t="s">
        <v>261</v>
      </c>
      <c r="I110" s="41" t="s">
        <v>233</v>
      </c>
      <c r="J110" s="42">
        <f t="shared" ref="J110:L110" si="47">J111</f>
        <v>20.7</v>
      </c>
      <c r="K110" s="42">
        <f t="shared" si="47"/>
        <v>82</v>
      </c>
      <c r="L110" s="42">
        <f t="shared" si="47"/>
        <v>142.80000000000001</v>
      </c>
    </row>
    <row r="111" spans="1:12">
      <c r="A111" s="180" t="s">
        <v>114</v>
      </c>
      <c r="B111" s="31" t="s">
        <v>74</v>
      </c>
      <c r="C111" s="31" t="s">
        <v>83</v>
      </c>
      <c r="D111" s="31" t="s">
        <v>99</v>
      </c>
      <c r="E111" s="36" t="s">
        <v>117</v>
      </c>
      <c r="F111" s="36" t="s">
        <v>8</v>
      </c>
      <c r="G111" s="36" t="s">
        <v>76</v>
      </c>
      <c r="H111" s="36" t="s">
        <v>261</v>
      </c>
      <c r="I111" s="33" t="s">
        <v>234</v>
      </c>
      <c r="J111" s="34">
        <v>20.7</v>
      </c>
      <c r="K111" s="34">
        <v>82</v>
      </c>
      <c r="L111" s="34">
        <v>142.80000000000001</v>
      </c>
    </row>
    <row r="112" spans="1:12" ht="280.5">
      <c r="A112" s="188" t="s">
        <v>398</v>
      </c>
      <c r="B112" s="31" t="s">
        <v>74</v>
      </c>
      <c r="C112" s="31" t="s">
        <v>83</v>
      </c>
      <c r="D112" s="31" t="s">
        <v>99</v>
      </c>
      <c r="E112" s="36" t="s">
        <v>117</v>
      </c>
      <c r="F112" s="36" t="s">
        <v>8</v>
      </c>
      <c r="G112" s="36" t="s">
        <v>76</v>
      </c>
      <c r="H112" s="36" t="s">
        <v>263</v>
      </c>
      <c r="I112" s="33"/>
      <c r="J112" s="34">
        <f t="shared" ref="J112:L113" si="48">J113</f>
        <v>588.4</v>
      </c>
      <c r="K112" s="34">
        <f t="shared" si="48"/>
        <v>377.3</v>
      </c>
      <c r="L112" s="34">
        <f t="shared" si="48"/>
        <v>475.5</v>
      </c>
    </row>
    <row r="113" spans="1:12" ht="25.5">
      <c r="A113" s="186" t="s">
        <v>113</v>
      </c>
      <c r="B113" s="31" t="s">
        <v>74</v>
      </c>
      <c r="C113" s="31" t="s">
        <v>83</v>
      </c>
      <c r="D113" s="31" t="s">
        <v>99</v>
      </c>
      <c r="E113" s="36" t="s">
        <v>117</v>
      </c>
      <c r="F113" s="36" t="s">
        <v>8</v>
      </c>
      <c r="G113" s="36" t="s">
        <v>76</v>
      </c>
      <c r="H113" s="36" t="s">
        <v>263</v>
      </c>
      <c r="I113" s="33" t="s">
        <v>233</v>
      </c>
      <c r="J113" s="34">
        <f t="shared" si="48"/>
        <v>588.4</v>
      </c>
      <c r="K113" s="34">
        <f t="shared" si="48"/>
        <v>377.3</v>
      </c>
      <c r="L113" s="34">
        <f t="shared" si="48"/>
        <v>475.5</v>
      </c>
    </row>
    <row r="114" spans="1:12">
      <c r="A114" s="189" t="s">
        <v>114</v>
      </c>
      <c r="B114" s="31" t="s">
        <v>74</v>
      </c>
      <c r="C114" s="31" t="s">
        <v>83</v>
      </c>
      <c r="D114" s="31" t="s">
        <v>99</v>
      </c>
      <c r="E114" s="36" t="s">
        <v>117</v>
      </c>
      <c r="F114" s="36" t="s">
        <v>8</v>
      </c>
      <c r="G114" s="36" t="s">
        <v>76</v>
      </c>
      <c r="H114" s="36" t="s">
        <v>263</v>
      </c>
      <c r="I114" s="33" t="s">
        <v>234</v>
      </c>
      <c r="J114" s="34">
        <v>588.4</v>
      </c>
      <c r="K114" s="34">
        <v>377.3</v>
      </c>
      <c r="L114" s="34">
        <v>475.5</v>
      </c>
    </row>
    <row r="115" spans="1:12" ht="54.75" customHeight="1">
      <c r="A115" s="182" t="s">
        <v>337</v>
      </c>
      <c r="B115" s="31" t="s">
        <v>74</v>
      </c>
      <c r="C115" s="31" t="s">
        <v>83</v>
      </c>
      <c r="D115" s="31" t="s">
        <v>99</v>
      </c>
      <c r="E115" s="36" t="s">
        <v>255</v>
      </c>
      <c r="F115" s="36" t="s">
        <v>259</v>
      </c>
      <c r="G115" s="36"/>
      <c r="H115" s="36"/>
      <c r="I115" s="31"/>
      <c r="J115" s="34">
        <f t="shared" ref="J115:L115" si="49">J116</f>
        <v>572.29999999999995</v>
      </c>
      <c r="K115" s="34">
        <f t="shared" si="49"/>
        <v>545.1</v>
      </c>
      <c r="L115" s="34">
        <f t="shared" si="49"/>
        <v>545.1</v>
      </c>
    </row>
    <row r="116" spans="1:12" ht="84" customHeight="1">
      <c r="A116" s="180" t="s">
        <v>338</v>
      </c>
      <c r="B116" s="31" t="s">
        <v>74</v>
      </c>
      <c r="C116" s="31" t="s">
        <v>83</v>
      </c>
      <c r="D116" s="31" t="s">
        <v>99</v>
      </c>
      <c r="E116" s="36" t="s">
        <v>255</v>
      </c>
      <c r="F116" s="36" t="s">
        <v>8</v>
      </c>
      <c r="G116" s="36"/>
      <c r="H116" s="36"/>
      <c r="I116" s="31"/>
      <c r="J116" s="34">
        <f t="shared" ref="J116:L118" si="50">J117</f>
        <v>572.29999999999995</v>
      </c>
      <c r="K116" s="34">
        <f t="shared" si="50"/>
        <v>545.1</v>
      </c>
      <c r="L116" s="34">
        <f t="shared" si="50"/>
        <v>545.1</v>
      </c>
    </row>
    <row r="117" spans="1:12" ht="76.5">
      <c r="A117" s="183" t="s">
        <v>56</v>
      </c>
      <c r="B117" s="31" t="s">
        <v>74</v>
      </c>
      <c r="C117" s="31" t="s">
        <v>83</v>
      </c>
      <c r="D117" s="31" t="s">
        <v>99</v>
      </c>
      <c r="E117" s="36" t="s">
        <v>255</v>
      </c>
      <c r="F117" s="36" t="s">
        <v>8</v>
      </c>
      <c r="G117" s="36" t="s">
        <v>154</v>
      </c>
      <c r="H117" s="36" t="s">
        <v>264</v>
      </c>
      <c r="I117" s="31"/>
      <c r="J117" s="34">
        <f t="shared" si="50"/>
        <v>572.29999999999995</v>
      </c>
      <c r="K117" s="34">
        <f t="shared" si="50"/>
        <v>545.1</v>
      </c>
      <c r="L117" s="34">
        <f t="shared" si="50"/>
        <v>545.1</v>
      </c>
    </row>
    <row r="118" spans="1:12" ht="38.25">
      <c r="A118" s="180" t="s">
        <v>87</v>
      </c>
      <c r="B118" s="31" t="s">
        <v>74</v>
      </c>
      <c r="C118" s="31" t="s">
        <v>83</v>
      </c>
      <c r="D118" s="31" t="s">
        <v>99</v>
      </c>
      <c r="E118" s="36" t="s">
        <v>255</v>
      </c>
      <c r="F118" s="36" t="s">
        <v>8</v>
      </c>
      <c r="G118" s="36" t="s">
        <v>154</v>
      </c>
      <c r="H118" s="36" t="s">
        <v>264</v>
      </c>
      <c r="I118" s="31" t="s">
        <v>228</v>
      </c>
      <c r="J118" s="34">
        <f t="shared" si="50"/>
        <v>572.29999999999995</v>
      </c>
      <c r="K118" s="34">
        <f t="shared" si="50"/>
        <v>545.1</v>
      </c>
      <c r="L118" s="34">
        <f t="shared" si="50"/>
        <v>545.1</v>
      </c>
    </row>
    <row r="119" spans="1:12" ht="38.25">
      <c r="A119" s="180" t="s">
        <v>88</v>
      </c>
      <c r="B119" s="31" t="s">
        <v>74</v>
      </c>
      <c r="C119" s="31" t="s">
        <v>83</v>
      </c>
      <c r="D119" s="31" t="s">
        <v>99</v>
      </c>
      <c r="E119" s="36" t="s">
        <v>255</v>
      </c>
      <c r="F119" s="36" t="s">
        <v>8</v>
      </c>
      <c r="G119" s="36" t="s">
        <v>154</v>
      </c>
      <c r="H119" s="36" t="s">
        <v>264</v>
      </c>
      <c r="I119" s="31" t="s">
        <v>229</v>
      </c>
      <c r="J119" s="34">
        <v>572.29999999999995</v>
      </c>
      <c r="K119" s="34">
        <v>545.1</v>
      </c>
      <c r="L119" s="34">
        <v>545.1</v>
      </c>
    </row>
    <row r="120" spans="1:12" ht="25.5">
      <c r="A120" s="180" t="s">
        <v>116</v>
      </c>
      <c r="B120" s="31" t="s">
        <v>74</v>
      </c>
      <c r="C120" s="31" t="s">
        <v>83</v>
      </c>
      <c r="D120" s="31" t="s">
        <v>117</v>
      </c>
      <c r="E120" s="36"/>
      <c r="F120" s="36"/>
      <c r="G120" s="36"/>
      <c r="H120" s="36"/>
      <c r="I120" s="33"/>
      <c r="J120" s="34">
        <f>J121+J127</f>
        <v>72094.599999999991</v>
      </c>
      <c r="K120" s="34">
        <f>K121+K127</f>
        <v>10179</v>
      </c>
      <c r="L120" s="34">
        <f>L121+L127</f>
        <v>10663.7</v>
      </c>
    </row>
    <row r="121" spans="1:12" ht="36">
      <c r="A121" s="191" t="s">
        <v>475</v>
      </c>
      <c r="B121" s="31" t="s">
        <v>74</v>
      </c>
      <c r="C121" s="31" t="s">
        <v>83</v>
      </c>
      <c r="D121" s="31" t="s">
        <v>117</v>
      </c>
      <c r="E121" s="36" t="s">
        <v>83</v>
      </c>
      <c r="F121" s="36" t="s">
        <v>259</v>
      </c>
      <c r="G121" s="36"/>
      <c r="H121" s="36"/>
      <c r="I121" s="33"/>
      <c r="J121" s="34">
        <f>J123</f>
        <v>63862.2</v>
      </c>
      <c r="K121" s="34">
        <f>K123</f>
        <v>0</v>
      </c>
      <c r="L121" s="34">
        <f>L123</f>
        <v>0</v>
      </c>
    </row>
    <row r="122" spans="1:12" ht="36">
      <c r="A122" s="191" t="s">
        <v>421</v>
      </c>
      <c r="B122" s="31" t="s">
        <v>74</v>
      </c>
      <c r="C122" s="31" t="s">
        <v>83</v>
      </c>
      <c r="D122" s="31" t="s">
        <v>117</v>
      </c>
      <c r="E122" s="36" t="s">
        <v>83</v>
      </c>
      <c r="F122" s="36" t="s">
        <v>9</v>
      </c>
      <c r="G122" s="36"/>
      <c r="H122" s="36"/>
      <c r="I122" s="33"/>
      <c r="J122" s="34">
        <f>J123</f>
        <v>63862.2</v>
      </c>
      <c r="K122" s="34">
        <f t="shared" ref="K122:L123" si="51">K123</f>
        <v>0</v>
      </c>
      <c r="L122" s="34">
        <f t="shared" si="51"/>
        <v>0</v>
      </c>
    </row>
    <row r="123" spans="1:12">
      <c r="A123" s="180" t="s">
        <v>118</v>
      </c>
      <c r="B123" s="31" t="s">
        <v>74</v>
      </c>
      <c r="C123" s="31" t="s">
        <v>83</v>
      </c>
      <c r="D123" s="31" t="s">
        <v>117</v>
      </c>
      <c r="E123" s="36" t="s">
        <v>83</v>
      </c>
      <c r="F123" s="36" t="s">
        <v>9</v>
      </c>
      <c r="G123" s="36" t="s">
        <v>265</v>
      </c>
      <c r="H123" s="36"/>
      <c r="I123" s="33"/>
      <c r="J123" s="34">
        <f>J124</f>
        <v>63862.2</v>
      </c>
      <c r="K123" s="34">
        <f t="shared" si="51"/>
        <v>0</v>
      </c>
      <c r="L123" s="34">
        <f t="shared" si="51"/>
        <v>0</v>
      </c>
    </row>
    <row r="124" spans="1:12" ht="89.25">
      <c r="A124" s="180" t="s">
        <v>119</v>
      </c>
      <c r="B124" s="31" t="s">
        <v>74</v>
      </c>
      <c r="C124" s="31" t="s">
        <v>83</v>
      </c>
      <c r="D124" s="31" t="s">
        <v>117</v>
      </c>
      <c r="E124" s="36" t="s">
        <v>83</v>
      </c>
      <c r="F124" s="36" t="s">
        <v>9</v>
      </c>
      <c r="G124" s="36" t="s">
        <v>265</v>
      </c>
      <c r="H124" s="36" t="s">
        <v>266</v>
      </c>
      <c r="I124" s="33"/>
      <c r="J124" s="34">
        <f t="shared" ref="J124:L125" si="52">J125</f>
        <v>63862.2</v>
      </c>
      <c r="K124" s="34">
        <f t="shared" si="52"/>
        <v>0</v>
      </c>
      <c r="L124" s="34">
        <f t="shared" si="52"/>
        <v>0</v>
      </c>
    </row>
    <row r="125" spans="1:12" ht="38.25">
      <c r="A125" s="180" t="s">
        <v>120</v>
      </c>
      <c r="B125" s="31" t="s">
        <v>74</v>
      </c>
      <c r="C125" s="31" t="s">
        <v>83</v>
      </c>
      <c r="D125" s="31" t="s">
        <v>117</v>
      </c>
      <c r="E125" s="36" t="s">
        <v>83</v>
      </c>
      <c r="F125" s="36" t="s">
        <v>9</v>
      </c>
      <c r="G125" s="36" t="s">
        <v>265</v>
      </c>
      <c r="H125" s="36" t="s">
        <v>266</v>
      </c>
      <c r="I125" s="33" t="s">
        <v>235</v>
      </c>
      <c r="J125" s="34">
        <f t="shared" si="52"/>
        <v>63862.2</v>
      </c>
      <c r="K125" s="34">
        <f t="shared" si="52"/>
        <v>0</v>
      </c>
      <c r="L125" s="34">
        <f t="shared" si="52"/>
        <v>0</v>
      </c>
    </row>
    <row r="126" spans="1:12" ht="20.25" customHeight="1">
      <c r="A126" s="180" t="s">
        <v>121</v>
      </c>
      <c r="B126" s="31" t="s">
        <v>74</v>
      </c>
      <c r="C126" s="31" t="s">
        <v>83</v>
      </c>
      <c r="D126" s="31" t="s">
        <v>117</v>
      </c>
      <c r="E126" s="36" t="s">
        <v>83</v>
      </c>
      <c r="F126" s="36" t="s">
        <v>9</v>
      </c>
      <c r="G126" s="36" t="s">
        <v>265</v>
      </c>
      <c r="H126" s="36" t="s">
        <v>266</v>
      </c>
      <c r="I126" s="33" t="s">
        <v>236</v>
      </c>
      <c r="J126" s="34">
        <v>63862.2</v>
      </c>
      <c r="K126" s="34">
        <v>0</v>
      </c>
      <c r="L126" s="34">
        <v>0</v>
      </c>
    </row>
    <row r="127" spans="1:12" ht="63.75">
      <c r="A127" s="185" t="s">
        <v>122</v>
      </c>
      <c r="B127" s="31" t="s">
        <v>74</v>
      </c>
      <c r="C127" s="31" t="s">
        <v>83</v>
      </c>
      <c r="D127" s="31" t="s">
        <v>117</v>
      </c>
      <c r="E127" s="36" t="s">
        <v>105</v>
      </c>
      <c r="F127" s="36" t="s">
        <v>259</v>
      </c>
      <c r="G127" s="36"/>
      <c r="H127" s="36"/>
      <c r="I127" s="33"/>
      <c r="J127" s="34">
        <f t="shared" ref="J127:L127" si="53">J128</f>
        <v>8232.4</v>
      </c>
      <c r="K127" s="34">
        <f t="shared" si="53"/>
        <v>10179</v>
      </c>
      <c r="L127" s="34">
        <f t="shared" si="53"/>
        <v>10663.7</v>
      </c>
    </row>
    <row r="128" spans="1:12" ht="51">
      <c r="A128" s="180" t="s">
        <v>123</v>
      </c>
      <c r="B128" s="31" t="s">
        <v>74</v>
      </c>
      <c r="C128" s="31" t="s">
        <v>83</v>
      </c>
      <c r="D128" s="31" t="s">
        <v>117</v>
      </c>
      <c r="E128" s="36" t="s">
        <v>105</v>
      </c>
      <c r="F128" s="36" t="s">
        <v>259</v>
      </c>
      <c r="G128" s="36" t="s">
        <v>107</v>
      </c>
      <c r="H128" s="36"/>
      <c r="I128" s="33"/>
      <c r="J128" s="34">
        <f>J129+J132</f>
        <v>8232.4</v>
      </c>
      <c r="K128" s="34">
        <f t="shared" ref="K128:L128" si="54">K129+K132</f>
        <v>10179</v>
      </c>
      <c r="L128" s="34">
        <f t="shared" si="54"/>
        <v>10663.7</v>
      </c>
    </row>
    <row r="129" spans="1:12" ht="56.25" customHeight="1">
      <c r="A129" s="185" t="s">
        <v>124</v>
      </c>
      <c r="B129" s="31" t="s">
        <v>74</v>
      </c>
      <c r="C129" s="31" t="s">
        <v>83</v>
      </c>
      <c r="D129" s="31" t="s">
        <v>117</v>
      </c>
      <c r="E129" s="36" t="s">
        <v>105</v>
      </c>
      <c r="F129" s="36" t="s">
        <v>259</v>
      </c>
      <c r="G129" s="36" t="s">
        <v>107</v>
      </c>
      <c r="H129" s="36" t="s">
        <v>267</v>
      </c>
      <c r="I129" s="33"/>
      <c r="J129" s="34">
        <f t="shared" ref="J129:L130" si="55">J130</f>
        <v>7732.4</v>
      </c>
      <c r="K129" s="34">
        <f t="shared" si="55"/>
        <v>10179</v>
      </c>
      <c r="L129" s="34">
        <f t="shared" si="55"/>
        <v>10663.7</v>
      </c>
    </row>
    <row r="130" spans="1:12" ht="38.25">
      <c r="A130" s="180" t="s">
        <v>87</v>
      </c>
      <c r="B130" s="31" t="s">
        <v>74</v>
      </c>
      <c r="C130" s="31" t="s">
        <v>83</v>
      </c>
      <c r="D130" s="31" t="s">
        <v>117</v>
      </c>
      <c r="E130" s="36" t="s">
        <v>105</v>
      </c>
      <c r="F130" s="36" t="s">
        <v>259</v>
      </c>
      <c r="G130" s="36" t="s">
        <v>107</v>
      </c>
      <c r="H130" s="36" t="s">
        <v>267</v>
      </c>
      <c r="I130" s="33" t="s">
        <v>228</v>
      </c>
      <c r="J130" s="34">
        <f t="shared" si="55"/>
        <v>7732.4</v>
      </c>
      <c r="K130" s="34">
        <f t="shared" si="55"/>
        <v>10179</v>
      </c>
      <c r="L130" s="34">
        <f t="shared" si="55"/>
        <v>10663.7</v>
      </c>
    </row>
    <row r="131" spans="1:12" ht="38.25">
      <c r="A131" s="180" t="s">
        <v>88</v>
      </c>
      <c r="B131" s="31" t="s">
        <v>74</v>
      </c>
      <c r="C131" s="31" t="s">
        <v>83</v>
      </c>
      <c r="D131" s="31" t="s">
        <v>117</v>
      </c>
      <c r="E131" s="36" t="s">
        <v>105</v>
      </c>
      <c r="F131" s="36" t="s">
        <v>259</v>
      </c>
      <c r="G131" s="36" t="s">
        <v>107</v>
      </c>
      <c r="H131" s="36" t="s">
        <v>267</v>
      </c>
      <c r="I131" s="33" t="s">
        <v>229</v>
      </c>
      <c r="J131" s="34">
        <v>7732.4</v>
      </c>
      <c r="K131" s="34">
        <v>10179</v>
      </c>
      <c r="L131" s="34">
        <v>10663.7</v>
      </c>
    </row>
    <row r="132" spans="1:12" ht="38.25">
      <c r="A132" s="180" t="s">
        <v>443</v>
      </c>
      <c r="B132" s="31" t="s">
        <v>74</v>
      </c>
      <c r="C132" s="31" t="s">
        <v>83</v>
      </c>
      <c r="D132" s="31" t="s">
        <v>117</v>
      </c>
      <c r="E132" s="36" t="s">
        <v>105</v>
      </c>
      <c r="F132" s="36" t="s">
        <v>259</v>
      </c>
      <c r="G132" s="36" t="s">
        <v>107</v>
      </c>
      <c r="H132" s="36" t="s">
        <v>442</v>
      </c>
      <c r="I132" s="33"/>
      <c r="J132" s="34">
        <f>J133</f>
        <v>500</v>
      </c>
      <c r="K132" s="34">
        <f t="shared" ref="K132:L133" si="56">K133</f>
        <v>0</v>
      </c>
      <c r="L132" s="34">
        <f t="shared" si="56"/>
        <v>0</v>
      </c>
    </row>
    <row r="133" spans="1:12" ht="38.25">
      <c r="A133" s="180" t="s">
        <v>87</v>
      </c>
      <c r="B133" s="31" t="s">
        <v>74</v>
      </c>
      <c r="C133" s="31" t="s">
        <v>83</v>
      </c>
      <c r="D133" s="31" t="s">
        <v>117</v>
      </c>
      <c r="E133" s="36" t="s">
        <v>105</v>
      </c>
      <c r="F133" s="36" t="s">
        <v>259</v>
      </c>
      <c r="G133" s="36" t="s">
        <v>107</v>
      </c>
      <c r="H133" s="36" t="s">
        <v>442</v>
      </c>
      <c r="I133" s="33" t="s">
        <v>228</v>
      </c>
      <c r="J133" s="34">
        <f>J134</f>
        <v>500</v>
      </c>
      <c r="K133" s="34">
        <f t="shared" si="56"/>
        <v>0</v>
      </c>
      <c r="L133" s="34">
        <f t="shared" si="56"/>
        <v>0</v>
      </c>
    </row>
    <row r="134" spans="1:12" ht="38.25">
      <c r="A134" s="180" t="s">
        <v>88</v>
      </c>
      <c r="B134" s="31" t="s">
        <v>74</v>
      </c>
      <c r="C134" s="31" t="s">
        <v>83</v>
      </c>
      <c r="D134" s="31" t="s">
        <v>117</v>
      </c>
      <c r="E134" s="36" t="s">
        <v>105</v>
      </c>
      <c r="F134" s="36" t="s">
        <v>259</v>
      </c>
      <c r="G134" s="36" t="s">
        <v>107</v>
      </c>
      <c r="H134" s="36" t="s">
        <v>442</v>
      </c>
      <c r="I134" s="33" t="s">
        <v>229</v>
      </c>
      <c r="J134" s="34">
        <v>500</v>
      </c>
      <c r="K134" s="34">
        <v>0</v>
      </c>
      <c r="L134" s="34">
        <v>0</v>
      </c>
    </row>
    <row r="135" spans="1:12" ht="25.5">
      <c r="A135" s="180" t="s">
        <v>327</v>
      </c>
      <c r="B135" s="31" t="s">
        <v>74</v>
      </c>
      <c r="C135" s="31" t="s">
        <v>83</v>
      </c>
      <c r="D135" s="31" t="s">
        <v>20</v>
      </c>
      <c r="E135" s="36"/>
      <c r="F135" s="36"/>
      <c r="G135" s="36"/>
      <c r="H135" s="36"/>
      <c r="I135" s="33"/>
      <c r="J135" s="34">
        <f>J136</f>
        <v>30</v>
      </c>
      <c r="K135" s="34">
        <f>K136</f>
        <v>30</v>
      </c>
      <c r="L135" s="34">
        <f>L136</f>
        <v>30</v>
      </c>
    </row>
    <row r="136" spans="1:12" ht="48">
      <c r="A136" s="182" t="s">
        <v>337</v>
      </c>
      <c r="B136" s="31" t="s">
        <v>74</v>
      </c>
      <c r="C136" s="31" t="s">
        <v>83</v>
      </c>
      <c r="D136" s="31" t="s">
        <v>20</v>
      </c>
      <c r="E136" s="36">
        <v>89</v>
      </c>
      <c r="F136" s="36">
        <v>0</v>
      </c>
      <c r="G136" s="36"/>
      <c r="H136" s="36"/>
      <c r="I136" s="33"/>
      <c r="J136" s="34">
        <f t="shared" ref="J136:L139" si="57">J137</f>
        <v>30</v>
      </c>
      <c r="K136" s="34">
        <f t="shared" si="57"/>
        <v>30</v>
      </c>
      <c r="L136" s="34">
        <f t="shared" si="57"/>
        <v>30</v>
      </c>
    </row>
    <row r="137" spans="1:12" ht="63.75">
      <c r="A137" s="180" t="s">
        <v>338</v>
      </c>
      <c r="B137" s="31" t="s">
        <v>74</v>
      </c>
      <c r="C137" s="31" t="s">
        <v>83</v>
      </c>
      <c r="D137" s="31" t="s">
        <v>20</v>
      </c>
      <c r="E137" s="36">
        <v>89</v>
      </c>
      <c r="F137" s="36">
        <v>1</v>
      </c>
      <c r="G137" s="36"/>
      <c r="H137" s="36"/>
      <c r="I137" s="33"/>
      <c r="J137" s="34">
        <f t="shared" si="57"/>
        <v>30</v>
      </c>
      <c r="K137" s="34">
        <f t="shared" si="57"/>
        <v>30</v>
      </c>
      <c r="L137" s="34">
        <f t="shared" si="57"/>
        <v>30</v>
      </c>
    </row>
    <row r="138" spans="1:12" ht="25.5">
      <c r="A138" s="180" t="s">
        <v>328</v>
      </c>
      <c r="B138" s="31" t="s">
        <v>74</v>
      </c>
      <c r="C138" s="31" t="s">
        <v>83</v>
      </c>
      <c r="D138" s="31" t="s">
        <v>20</v>
      </c>
      <c r="E138" s="36">
        <v>89</v>
      </c>
      <c r="F138" s="36">
        <v>1</v>
      </c>
      <c r="G138" s="36" t="s">
        <v>154</v>
      </c>
      <c r="H138" s="36" t="s">
        <v>323</v>
      </c>
      <c r="I138" s="33"/>
      <c r="J138" s="34">
        <f t="shared" si="57"/>
        <v>30</v>
      </c>
      <c r="K138" s="34">
        <f t="shared" si="57"/>
        <v>30</v>
      </c>
      <c r="L138" s="34">
        <f t="shared" si="57"/>
        <v>30</v>
      </c>
    </row>
    <row r="139" spans="1:12" ht="38.25">
      <c r="A139" s="180" t="s">
        <v>87</v>
      </c>
      <c r="B139" s="31" t="s">
        <v>74</v>
      </c>
      <c r="C139" s="31" t="s">
        <v>83</v>
      </c>
      <c r="D139" s="31" t="s">
        <v>20</v>
      </c>
      <c r="E139" s="36">
        <v>89</v>
      </c>
      <c r="F139" s="36">
        <v>1</v>
      </c>
      <c r="G139" s="36" t="s">
        <v>154</v>
      </c>
      <c r="H139" s="36" t="s">
        <v>323</v>
      </c>
      <c r="I139" s="33" t="s">
        <v>228</v>
      </c>
      <c r="J139" s="34">
        <f t="shared" si="57"/>
        <v>30</v>
      </c>
      <c r="K139" s="34">
        <f t="shared" si="57"/>
        <v>30</v>
      </c>
      <c r="L139" s="34">
        <f t="shared" si="57"/>
        <v>30</v>
      </c>
    </row>
    <row r="140" spans="1:12" ht="38.25">
      <c r="A140" s="180" t="s">
        <v>88</v>
      </c>
      <c r="B140" s="31" t="s">
        <v>74</v>
      </c>
      <c r="C140" s="31" t="s">
        <v>83</v>
      </c>
      <c r="D140" s="31" t="s">
        <v>20</v>
      </c>
      <c r="E140" s="36">
        <v>89</v>
      </c>
      <c r="F140" s="36">
        <v>1</v>
      </c>
      <c r="G140" s="36" t="s">
        <v>154</v>
      </c>
      <c r="H140" s="36" t="s">
        <v>323</v>
      </c>
      <c r="I140" s="33" t="s">
        <v>229</v>
      </c>
      <c r="J140" s="34">
        <v>30</v>
      </c>
      <c r="K140" s="34">
        <v>30</v>
      </c>
      <c r="L140" s="34">
        <v>30</v>
      </c>
    </row>
    <row r="141" spans="1:12">
      <c r="A141" s="180" t="s">
        <v>125</v>
      </c>
      <c r="B141" s="31" t="s">
        <v>74</v>
      </c>
      <c r="C141" s="31" t="s">
        <v>99</v>
      </c>
      <c r="D141" s="31"/>
      <c r="E141" s="36"/>
      <c r="F141" s="36"/>
      <c r="G141" s="36"/>
      <c r="H141" s="36"/>
      <c r="I141" s="33"/>
      <c r="J141" s="34">
        <f>J142</f>
        <v>703.9</v>
      </c>
      <c r="K141" s="34">
        <f t="shared" ref="K141:L141" si="58">K142</f>
        <v>703.9</v>
      </c>
      <c r="L141" s="34">
        <f t="shared" si="58"/>
        <v>703.9</v>
      </c>
    </row>
    <row r="142" spans="1:12">
      <c r="A142" s="180" t="s">
        <v>126</v>
      </c>
      <c r="B142" s="31" t="s">
        <v>74</v>
      </c>
      <c r="C142" s="31" t="s">
        <v>99</v>
      </c>
      <c r="D142" s="31" t="s">
        <v>76</v>
      </c>
      <c r="E142" s="36"/>
      <c r="F142" s="36"/>
      <c r="G142" s="36"/>
      <c r="H142" s="36"/>
      <c r="I142" s="33"/>
      <c r="J142" s="34">
        <f>J143</f>
        <v>703.9</v>
      </c>
      <c r="K142" s="34">
        <f t="shared" ref="K142:L142" si="59">K143</f>
        <v>703.9</v>
      </c>
      <c r="L142" s="34">
        <f t="shared" si="59"/>
        <v>703.9</v>
      </c>
    </row>
    <row r="143" spans="1:12" ht="89.25">
      <c r="A143" s="181" t="s">
        <v>545</v>
      </c>
      <c r="B143" s="31" t="s">
        <v>74</v>
      </c>
      <c r="C143" s="31" t="s">
        <v>99</v>
      </c>
      <c r="D143" s="31" t="s">
        <v>76</v>
      </c>
      <c r="E143" s="36" t="s">
        <v>269</v>
      </c>
      <c r="F143" s="36" t="s">
        <v>259</v>
      </c>
      <c r="G143" s="36"/>
      <c r="H143" s="36"/>
      <c r="I143" s="33"/>
      <c r="J143" s="34">
        <f t="shared" ref="J143:L146" si="60">J144</f>
        <v>703.9</v>
      </c>
      <c r="K143" s="34">
        <f t="shared" si="60"/>
        <v>703.9</v>
      </c>
      <c r="L143" s="34">
        <f t="shared" si="60"/>
        <v>703.9</v>
      </c>
    </row>
    <row r="144" spans="1:12" ht="51">
      <c r="A144" s="181" t="s">
        <v>128</v>
      </c>
      <c r="B144" s="31" t="s">
        <v>74</v>
      </c>
      <c r="C144" s="31" t="s">
        <v>99</v>
      </c>
      <c r="D144" s="31" t="s">
        <v>76</v>
      </c>
      <c r="E144" s="36" t="s">
        <v>269</v>
      </c>
      <c r="F144" s="36" t="s">
        <v>259</v>
      </c>
      <c r="G144" s="36" t="s">
        <v>107</v>
      </c>
      <c r="H144" s="36"/>
      <c r="I144" s="33"/>
      <c r="J144" s="34">
        <f t="shared" si="60"/>
        <v>703.9</v>
      </c>
      <c r="K144" s="34">
        <f t="shared" si="60"/>
        <v>703.9</v>
      </c>
      <c r="L144" s="34">
        <f t="shared" si="60"/>
        <v>703.9</v>
      </c>
    </row>
    <row r="145" spans="1:12" ht="31.5" customHeight="1">
      <c r="A145" s="185" t="s">
        <v>129</v>
      </c>
      <c r="B145" s="31" t="s">
        <v>74</v>
      </c>
      <c r="C145" s="31" t="s">
        <v>99</v>
      </c>
      <c r="D145" s="31" t="s">
        <v>76</v>
      </c>
      <c r="E145" s="36" t="s">
        <v>269</v>
      </c>
      <c r="F145" s="36" t="s">
        <v>259</v>
      </c>
      <c r="G145" s="36" t="s">
        <v>107</v>
      </c>
      <c r="H145" s="36" t="s">
        <v>270</v>
      </c>
      <c r="I145" s="33"/>
      <c r="J145" s="34">
        <f t="shared" si="60"/>
        <v>703.9</v>
      </c>
      <c r="K145" s="34">
        <f t="shared" si="60"/>
        <v>703.9</v>
      </c>
      <c r="L145" s="34">
        <f t="shared" si="60"/>
        <v>703.9</v>
      </c>
    </row>
    <row r="146" spans="1:12" ht="38.25">
      <c r="A146" s="180" t="s">
        <v>87</v>
      </c>
      <c r="B146" s="31" t="s">
        <v>74</v>
      </c>
      <c r="C146" s="31" t="s">
        <v>99</v>
      </c>
      <c r="D146" s="31" t="s">
        <v>76</v>
      </c>
      <c r="E146" s="36" t="s">
        <v>269</v>
      </c>
      <c r="F146" s="36" t="s">
        <v>259</v>
      </c>
      <c r="G146" s="36" t="s">
        <v>107</v>
      </c>
      <c r="H146" s="36" t="s">
        <v>270</v>
      </c>
      <c r="I146" s="33" t="s">
        <v>228</v>
      </c>
      <c r="J146" s="34">
        <f t="shared" si="60"/>
        <v>703.9</v>
      </c>
      <c r="K146" s="34">
        <f t="shared" si="60"/>
        <v>703.9</v>
      </c>
      <c r="L146" s="34">
        <f t="shared" si="60"/>
        <v>703.9</v>
      </c>
    </row>
    <row r="147" spans="1:12" ht="38.25">
      <c r="A147" s="180" t="s">
        <v>88</v>
      </c>
      <c r="B147" s="31" t="s">
        <v>74</v>
      </c>
      <c r="C147" s="31" t="s">
        <v>99</v>
      </c>
      <c r="D147" s="31" t="s">
        <v>76</v>
      </c>
      <c r="E147" s="36" t="s">
        <v>269</v>
      </c>
      <c r="F147" s="36" t="s">
        <v>259</v>
      </c>
      <c r="G147" s="36" t="s">
        <v>107</v>
      </c>
      <c r="H147" s="36" t="s">
        <v>270</v>
      </c>
      <c r="I147" s="33" t="s">
        <v>229</v>
      </c>
      <c r="J147" s="34">
        <v>703.9</v>
      </c>
      <c r="K147" s="34">
        <v>703.9</v>
      </c>
      <c r="L147" s="34">
        <v>703.9</v>
      </c>
    </row>
    <row r="148" spans="1:12">
      <c r="A148" s="180" t="s">
        <v>331</v>
      </c>
      <c r="B148" s="31" t="s">
        <v>74</v>
      </c>
      <c r="C148" s="31" t="s">
        <v>149</v>
      </c>
      <c r="D148" s="31"/>
      <c r="E148" s="36"/>
      <c r="F148" s="36"/>
      <c r="G148" s="36"/>
      <c r="H148" s="36"/>
      <c r="I148" s="33"/>
      <c r="J148" s="34">
        <f t="shared" ref="J148:L153" si="61">J149</f>
        <v>252.1</v>
      </c>
      <c r="K148" s="34">
        <f t="shared" si="61"/>
        <v>252.2</v>
      </c>
      <c r="L148" s="34">
        <f t="shared" si="61"/>
        <v>252.1</v>
      </c>
    </row>
    <row r="149" spans="1:12" ht="25.5">
      <c r="A149" s="180" t="s">
        <v>332</v>
      </c>
      <c r="B149" s="31" t="s">
        <v>74</v>
      </c>
      <c r="C149" s="31" t="s">
        <v>149</v>
      </c>
      <c r="D149" s="31" t="s">
        <v>99</v>
      </c>
      <c r="E149" s="36"/>
      <c r="F149" s="36"/>
      <c r="G149" s="36"/>
      <c r="H149" s="36"/>
      <c r="I149" s="33"/>
      <c r="J149" s="34">
        <f t="shared" si="61"/>
        <v>252.1</v>
      </c>
      <c r="K149" s="34">
        <f t="shared" si="61"/>
        <v>252.2</v>
      </c>
      <c r="L149" s="34">
        <f t="shared" si="61"/>
        <v>252.1</v>
      </c>
    </row>
    <row r="150" spans="1:12" ht="48">
      <c r="A150" s="182" t="s">
        <v>337</v>
      </c>
      <c r="B150" s="31" t="s">
        <v>74</v>
      </c>
      <c r="C150" s="31" t="s">
        <v>149</v>
      </c>
      <c r="D150" s="31" t="s">
        <v>99</v>
      </c>
      <c r="E150" s="36">
        <v>89</v>
      </c>
      <c r="F150" s="36">
        <v>0</v>
      </c>
      <c r="G150" s="36"/>
      <c r="H150" s="36"/>
      <c r="I150" s="33"/>
      <c r="J150" s="34">
        <f t="shared" si="61"/>
        <v>252.1</v>
      </c>
      <c r="K150" s="34">
        <f t="shared" si="61"/>
        <v>252.2</v>
      </c>
      <c r="L150" s="34">
        <f t="shared" si="61"/>
        <v>252.1</v>
      </c>
    </row>
    <row r="151" spans="1:12" ht="63.75">
      <c r="A151" s="180" t="s">
        <v>338</v>
      </c>
      <c r="B151" s="31" t="s">
        <v>74</v>
      </c>
      <c r="C151" s="31" t="s">
        <v>149</v>
      </c>
      <c r="D151" s="31" t="s">
        <v>99</v>
      </c>
      <c r="E151" s="36">
        <v>89</v>
      </c>
      <c r="F151" s="36">
        <v>1</v>
      </c>
      <c r="G151" s="36"/>
      <c r="H151" s="36"/>
      <c r="I151" s="33"/>
      <c r="J151" s="34">
        <f t="shared" si="61"/>
        <v>252.1</v>
      </c>
      <c r="K151" s="34">
        <f t="shared" si="61"/>
        <v>252.2</v>
      </c>
      <c r="L151" s="34">
        <f t="shared" si="61"/>
        <v>252.1</v>
      </c>
    </row>
    <row r="152" spans="1:12" ht="25.5">
      <c r="A152" s="180" t="s">
        <v>330</v>
      </c>
      <c r="B152" s="31" t="s">
        <v>74</v>
      </c>
      <c r="C152" s="31" t="s">
        <v>149</v>
      </c>
      <c r="D152" s="31" t="s">
        <v>99</v>
      </c>
      <c r="E152" s="36">
        <v>89</v>
      </c>
      <c r="F152" s="36">
        <v>1</v>
      </c>
      <c r="G152" s="36" t="s">
        <v>154</v>
      </c>
      <c r="H152" s="36" t="s">
        <v>329</v>
      </c>
      <c r="I152" s="33"/>
      <c r="J152" s="34">
        <f t="shared" si="61"/>
        <v>252.1</v>
      </c>
      <c r="K152" s="34">
        <f t="shared" si="61"/>
        <v>252.2</v>
      </c>
      <c r="L152" s="34">
        <f t="shared" si="61"/>
        <v>252.1</v>
      </c>
    </row>
    <row r="153" spans="1:12" ht="38.25">
      <c r="A153" s="180" t="s">
        <v>87</v>
      </c>
      <c r="B153" s="31" t="s">
        <v>74</v>
      </c>
      <c r="C153" s="31" t="s">
        <v>149</v>
      </c>
      <c r="D153" s="31" t="s">
        <v>99</v>
      </c>
      <c r="E153" s="36">
        <v>89</v>
      </c>
      <c r="F153" s="36">
        <v>1</v>
      </c>
      <c r="G153" s="36" t="s">
        <v>154</v>
      </c>
      <c r="H153" s="36" t="s">
        <v>329</v>
      </c>
      <c r="I153" s="33" t="s">
        <v>228</v>
      </c>
      <c r="J153" s="34">
        <f t="shared" si="61"/>
        <v>252.1</v>
      </c>
      <c r="K153" s="34">
        <f t="shared" si="61"/>
        <v>252.2</v>
      </c>
      <c r="L153" s="34">
        <f t="shared" si="61"/>
        <v>252.1</v>
      </c>
    </row>
    <row r="154" spans="1:12" ht="38.25">
      <c r="A154" s="180" t="s">
        <v>88</v>
      </c>
      <c r="B154" s="31" t="s">
        <v>74</v>
      </c>
      <c r="C154" s="31" t="s">
        <v>149</v>
      </c>
      <c r="D154" s="31" t="s">
        <v>99</v>
      </c>
      <c r="E154" s="36">
        <v>89</v>
      </c>
      <c r="F154" s="36">
        <v>1</v>
      </c>
      <c r="G154" s="36" t="s">
        <v>154</v>
      </c>
      <c r="H154" s="36" t="s">
        <v>329</v>
      </c>
      <c r="I154" s="33" t="s">
        <v>229</v>
      </c>
      <c r="J154" s="34">
        <v>252.1</v>
      </c>
      <c r="K154" s="34">
        <v>252.2</v>
      </c>
      <c r="L154" s="34">
        <v>252.1</v>
      </c>
    </row>
    <row r="155" spans="1:12">
      <c r="A155" s="180" t="s">
        <v>130</v>
      </c>
      <c r="B155" s="31" t="s">
        <v>74</v>
      </c>
      <c r="C155" s="31" t="s">
        <v>17</v>
      </c>
      <c r="D155" s="31"/>
      <c r="E155" s="36"/>
      <c r="F155" s="36"/>
      <c r="G155" s="36"/>
      <c r="H155" s="36"/>
      <c r="I155" s="33"/>
      <c r="J155" s="34">
        <f>J156+J181+J162</f>
        <v>20324.8</v>
      </c>
      <c r="K155" s="34">
        <f>K156+K181+K162</f>
        <v>18083.599999999999</v>
      </c>
      <c r="L155" s="34">
        <f>L156+L181+L162</f>
        <v>15943.599999999999</v>
      </c>
    </row>
    <row r="156" spans="1:12">
      <c r="A156" s="180" t="s">
        <v>131</v>
      </c>
      <c r="B156" s="31" t="s">
        <v>74</v>
      </c>
      <c r="C156" s="31" t="s">
        <v>17</v>
      </c>
      <c r="D156" s="31" t="s">
        <v>76</v>
      </c>
      <c r="E156" s="36"/>
      <c r="F156" s="36"/>
      <c r="G156" s="36"/>
      <c r="H156" s="36"/>
      <c r="I156" s="33"/>
      <c r="J156" s="34">
        <f t="shared" ref="J156:L160" si="62">J157</f>
        <v>3598.3</v>
      </c>
      <c r="K156" s="34">
        <f t="shared" si="62"/>
        <v>3637.6</v>
      </c>
      <c r="L156" s="34">
        <f t="shared" si="62"/>
        <v>3644.8</v>
      </c>
    </row>
    <row r="157" spans="1:12" ht="51.75" customHeight="1">
      <c r="A157" s="182" t="s">
        <v>337</v>
      </c>
      <c r="B157" s="31" t="s">
        <v>74</v>
      </c>
      <c r="C157" s="31" t="s">
        <v>17</v>
      </c>
      <c r="D157" s="31" t="s">
        <v>76</v>
      </c>
      <c r="E157" s="36" t="s">
        <v>255</v>
      </c>
      <c r="F157" s="36" t="s">
        <v>259</v>
      </c>
      <c r="G157" s="36"/>
      <c r="H157" s="36"/>
      <c r="I157" s="33"/>
      <c r="J157" s="34">
        <f t="shared" si="62"/>
        <v>3598.3</v>
      </c>
      <c r="K157" s="34">
        <f t="shared" si="62"/>
        <v>3637.6</v>
      </c>
      <c r="L157" s="34">
        <f t="shared" si="62"/>
        <v>3644.8</v>
      </c>
    </row>
    <row r="158" spans="1:12" ht="78.75" customHeight="1">
      <c r="A158" s="180" t="s">
        <v>338</v>
      </c>
      <c r="B158" s="31" t="s">
        <v>74</v>
      </c>
      <c r="C158" s="31" t="s">
        <v>17</v>
      </c>
      <c r="D158" s="31" t="s">
        <v>76</v>
      </c>
      <c r="E158" s="36" t="s">
        <v>255</v>
      </c>
      <c r="F158" s="36" t="s">
        <v>8</v>
      </c>
      <c r="G158" s="36"/>
      <c r="H158" s="36"/>
      <c r="I158" s="33"/>
      <c r="J158" s="34">
        <f t="shared" si="62"/>
        <v>3598.3</v>
      </c>
      <c r="K158" s="34">
        <f t="shared" si="62"/>
        <v>3637.6</v>
      </c>
      <c r="L158" s="34">
        <f t="shared" si="62"/>
        <v>3644.8</v>
      </c>
    </row>
    <row r="159" spans="1:12" ht="25.5">
      <c r="A159" s="180" t="s">
        <v>132</v>
      </c>
      <c r="B159" s="31" t="s">
        <v>74</v>
      </c>
      <c r="C159" s="31" t="s">
        <v>17</v>
      </c>
      <c r="D159" s="31" t="s">
        <v>76</v>
      </c>
      <c r="E159" s="36" t="s">
        <v>255</v>
      </c>
      <c r="F159" s="36" t="s">
        <v>8</v>
      </c>
      <c r="G159" s="36" t="s">
        <v>154</v>
      </c>
      <c r="H159" s="36" t="s">
        <v>271</v>
      </c>
      <c r="I159" s="33"/>
      <c r="J159" s="34">
        <f t="shared" si="62"/>
        <v>3598.3</v>
      </c>
      <c r="K159" s="34">
        <f t="shared" si="62"/>
        <v>3637.6</v>
      </c>
      <c r="L159" s="34">
        <f t="shared" si="62"/>
        <v>3644.8</v>
      </c>
    </row>
    <row r="160" spans="1:12" ht="25.5">
      <c r="A160" s="180" t="s">
        <v>113</v>
      </c>
      <c r="B160" s="31" t="s">
        <v>74</v>
      </c>
      <c r="C160" s="31" t="s">
        <v>17</v>
      </c>
      <c r="D160" s="31" t="s">
        <v>76</v>
      </c>
      <c r="E160" s="36" t="s">
        <v>255</v>
      </c>
      <c r="F160" s="36" t="s">
        <v>8</v>
      </c>
      <c r="G160" s="36" t="s">
        <v>154</v>
      </c>
      <c r="H160" s="36" t="s">
        <v>271</v>
      </c>
      <c r="I160" s="33" t="s">
        <v>233</v>
      </c>
      <c r="J160" s="34">
        <f t="shared" si="62"/>
        <v>3598.3</v>
      </c>
      <c r="K160" s="34">
        <f t="shared" si="62"/>
        <v>3637.6</v>
      </c>
      <c r="L160" s="34">
        <f t="shared" si="62"/>
        <v>3644.8</v>
      </c>
    </row>
    <row r="161" spans="1:12" ht="25.5">
      <c r="A161" s="180" t="s">
        <v>133</v>
      </c>
      <c r="B161" s="31" t="s">
        <v>74</v>
      </c>
      <c r="C161" s="31" t="s">
        <v>17</v>
      </c>
      <c r="D161" s="31" t="s">
        <v>76</v>
      </c>
      <c r="E161" s="36" t="s">
        <v>255</v>
      </c>
      <c r="F161" s="36" t="s">
        <v>8</v>
      </c>
      <c r="G161" s="36" t="s">
        <v>154</v>
      </c>
      <c r="H161" s="36" t="s">
        <v>271</v>
      </c>
      <c r="I161" s="33" t="s">
        <v>237</v>
      </c>
      <c r="J161" s="34">
        <v>3598.3</v>
      </c>
      <c r="K161" s="34">
        <v>3637.6</v>
      </c>
      <c r="L161" s="34">
        <v>3644.8</v>
      </c>
    </row>
    <row r="162" spans="1:12">
      <c r="A162" s="189" t="s">
        <v>134</v>
      </c>
      <c r="B162" s="31" t="s">
        <v>74</v>
      </c>
      <c r="C162" s="44" t="s">
        <v>17</v>
      </c>
      <c r="D162" s="31" t="s">
        <v>107</v>
      </c>
      <c r="E162" s="36"/>
      <c r="F162" s="36"/>
      <c r="G162" s="36"/>
      <c r="H162" s="36"/>
      <c r="I162" s="33"/>
      <c r="J162" s="34">
        <f>J175+J169+J163</f>
        <v>3239.2999999999997</v>
      </c>
      <c r="K162" s="34">
        <f t="shared" ref="K162:L162" si="63">K175+K169+K163</f>
        <v>376.8</v>
      </c>
      <c r="L162" s="34">
        <f t="shared" si="63"/>
        <v>517.20000000000005</v>
      </c>
    </row>
    <row r="163" spans="1:12" ht="36">
      <c r="A163" s="191" t="s">
        <v>475</v>
      </c>
      <c r="B163" s="31" t="s">
        <v>74</v>
      </c>
      <c r="C163" s="45" t="s">
        <v>17</v>
      </c>
      <c r="D163" s="46" t="s">
        <v>107</v>
      </c>
      <c r="E163" s="36" t="s">
        <v>83</v>
      </c>
      <c r="F163" s="36" t="s">
        <v>259</v>
      </c>
      <c r="G163" s="36"/>
      <c r="H163" s="36"/>
      <c r="I163" s="33"/>
      <c r="J163" s="34">
        <f t="shared" ref="J163:J166" si="64">J164</f>
        <v>2758.7</v>
      </c>
      <c r="K163" s="34">
        <f t="shared" ref="K163:K167" si="65">K164</f>
        <v>0</v>
      </c>
      <c r="L163" s="34">
        <f t="shared" ref="L163:L167" si="66">L164</f>
        <v>0</v>
      </c>
    </row>
    <row r="164" spans="1:12" ht="25.5">
      <c r="A164" s="189" t="s">
        <v>434</v>
      </c>
      <c r="B164" s="31" t="s">
        <v>74</v>
      </c>
      <c r="C164" s="45" t="s">
        <v>17</v>
      </c>
      <c r="D164" s="46" t="s">
        <v>107</v>
      </c>
      <c r="E164" s="36" t="s">
        <v>83</v>
      </c>
      <c r="F164" s="36" t="s">
        <v>8</v>
      </c>
      <c r="G164" s="36"/>
      <c r="H164" s="36"/>
      <c r="I164" s="33"/>
      <c r="J164" s="34">
        <f t="shared" si="64"/>
        <v>2758.7</v>
      </c>
      <c r="K164" s="34">
        <f t="shared" si="65"/>
        <v>0</v>
      </c>
      <c r="L164" s="34">
        <f t="shared" si="66"/>
        <v>0</v>
      </c>
    </row>
    <row r="165" spans="1:12" ht="63.75">
      <c r="A165" s="189" t="s">
        <v>435</v>
      </c>
      <c r="B165" s="31" t="s">
        <v>74</v>
      </c>
      <c r="C165" s="45" t="s">
        <v>17</v>
      </c>
      <c r="D165" s="46" t="s">
        <v>107</v>
      </c>
      <c r="E165" s="36" t="s">
        <v>83</v>
      </c>
      <c r="F165" s="36" t="s">
        <v>8</v>
      </c>
      <c r="G165" s="36" t="s">
        <v>76</v>
      </c>
      <c r="H165" s="36"/>
      <c r="I165" s="33"/>
      <c r="J165" s="34">
        <f t="shared" si="64"/>
        <v>2758.7</v>
      </c>
      <c r="K165" s="34">
        <f t="shared" si="65"/>
        <v>0</v>
      </c>
      <c r="L165" s="34">
        <f t="shared" si="66"/>
        <v>0</v>
      </c>
    </row>
    <row r="166" spans="1:12" ht="38.25">
      <c r="A166" s="190" t="s">
        <v>432</v>
      </c>
      <c r="B166" s="31" t="s">
        <v>74</v>
      </c>
      <c r="C166" s="45" t="s">
        <v>17</v>
      </c>
      <c r="D166" s="46" t="s">
        <v>107</v>
      </c>
      <c r="E166" s="36" t="s">
        <v>83</v>
      </c>
      <c r="F166" s="36" t="s">
        <v>8</v>
      </c>
      <c r="G166" s="36" t="s">
        <v>76</v>
      </c>
      <c r="H166" s="36" t="s">
        <v>433</v>
      </c>
      <c r="I166" s="33"/>
      <c r="J166" s="34">
        <f t="shared" si="64"/>
        <v>2758.7</v>
      </c>
      <c r="K166" s="34">
        <f t="shared" si="65"/>
        <v>0</v>
      </c>
      <c r="L166" s="34">
        <f t="shared" si="66"/>
        <v>0</v>
      </c>
    </row>
    <row r="167" spans="1:12" ht="25.5">
      <c r="A167" s="189" t="s">
        <v>113</v>
      </c>
      <c r="B167" s="31" t="s">
        <v>74</v>
      </c>
      <c r="C167" s="45" t="s">
        <v>17</v>
      </c>
      <c r="D167" s="46" t="s">
        <v>107</v>
      </c>
      <c r="E167" s="36" t="s">
        <v>83</v>
      </c>
      <c r="F167" s="36" t="s">
        <v>8</v>
      </c>
      <c r="G167" s="36" t="s">
        <v>76</v>
      </c>
      <c r="H167" s="36" t="s">
        <v>433</v>
      </c>
      <c r="I167" s="33" t="s">
        <v>233</v>
      </c>
      <c r="J167" s="34">
        <f>J168</f>
        <v>2758.7</v>
      </c>
      <c r="K167" s="34">
        <f t="shared" si="65"/>
        <v>0</v>
      </c>
      <c r="L167" s="34">
        <f t="shared" si="66"/>
        <v>0</v>
      </c>
    </row>
    <row r="168" spans="1:12" ht="38.25">
      <c r="A168" s="189" t="s">
        <v>136</v>
      </c>
      <c r="B168" s="31" t="s">
        <v>74</v>
      </c>
      <c r="C168" s="45" t="s">
        <v>17</v>
      </c>
      <c r="D168" s="46" t="s">
        <v>107</v>
      </c>
      <c r="E168" s="36" t="s">
        <v>83</v>
      </c>
      <c r="F168" s="36" t="s">
        <v>8</v>
      </c>
      <c r="G168" s="36" t="s">
        <v>76</v>
      </c>
      <c r="H168" s="36" t="s">
        <v>433</v>
      </c>
      <c r="I168" s="33" t="s">
        <v>238</v>
      </c>
      <c r="J168" s="34">
        <v>2758.7</v>
      </c>
      <c r="K168" s="34">
        <v>0</v>
      </c>
      <c r="L168" s="34">
        <v>0</v>
      </c>
    </row>
    <row r="169" spans="1:12" ht="86.25" customHeight="1">
      <c r="A169" s="180" t="s">
        <v>483</v>
      </c>
      <c r="B169" s="31" t="s">
        <v>74</v>
      </c>
      <c r="C169" s="31" t="s">
        <v>17</v>
      </c>
      <c r="D169" s="31" t="s">
        <v>107</v>
      </c>
      <c r="E169" s="36" t="s">
        <v>117</v>
      </c>
      <c r="F169" s="36" t="s">
        <v>259</v>
      </c>
      <c r="G169" s="36"/>
      <c r="H169" s="36"/>
      <c r="I169" s="33"/>
      <c r="J169" s="34">
        <f>J171</f>
        <v>449.8</v>
      </c>
      <c r="K169" s="34">
        <f>K171</f>
        <v>346</v>
      </c>
      <c r="L169" s="34">
        <f>L171</f>
        <v>517.20000000000005</v>
      </c>
    </row>
    <row r="170" spans="1:12" ht="38.25">
      <c r="A170" s="180" t="s">
        <v>111</v>
      </c>
      <c r="B170" s="31" t="s">
        <v>74</v>
      </c>
      <c r="C170" s="31" t="s">
        <v>17</v>
      </c>
      <c r="D170" s="31" t="s">
        <v>107</v>
      </c>
      <c r="E170" s="36" t="s">
        <v>117</v>
      </c>
      <c r="F170" s="36" t="s">
        <v>8</v>
      </c>
      <c r="G170" s="36"/>
      <c r="H170" s="36"/>
      <c r="I170" s="33"/>
      <c r="J170" s="34">
        <f t="shared" ref="J170:L170" si="67">J172</f>
        <v>449.8</v>
      </c>
      <c r="K170" s="34">
        <f t="shared" si="67"/>
        <v>346</v>
      </c>
      <c r="L170" s="34">
        <f t="shared" si="67"/>
        <v>517.20000000000005</v>
      </c>
    </row>
    <row r="171" spans="1:12" ht="51">
      <c r="A171" s="180" t="s">
        <v>112</v>
      </c>
      <c r="B171" s="31" t="s">
        <v>74</v>
      </c>
      <c r="C171" s="31" t="s">
        <v>17</v>
      </c>
      <c r="D171" s="31" t="s">
        <v>107</v>
      </c>
      <c r="E171" s="36" t="s">
        <v>117</v>
      </c>
      <c r="F171" s="36" t="s">
        <v>8</v>
      </c>
      <c r="G171" s="36" t="s">
        <v>76</v>
      </c>
      <c r="H171" s="36"/>
      <c r="I171" s="33"/>
      <c r="J171" s="34">
        <f t="shared" ref="J171:L171" si="68">J173</f>
        <v>449.8</v>
      </c>
      <c r="K171" s="34">
        <f t="shared" si="68"/>
        <v>346</v>
      </c>
      <c r="L171" s="34">
        <f t="shared" si="68"/>
        <v>517.20000000000005</v>
      </c>
    </row>
    <row r="172" spans="1:12" ht="280.5">
      <c r="A172" s="188" t="s">
        <v>397</v>
      </c>
      <c r="B172" s="31" t="s">
        <v>74</v>
      </c>
      <c r="C172" s="31" t="s">
        <v>17</v>
      </c>
      <c r="D172" s="31" t="s">
        <v>107</v>
      </c>
      <c r="E172" s="36" t="s">
        <v>117</v>
      </c>
      <c r="F172" s="36" t="s">
        <v>8</v>
      </c>
      <c r="G172" s="36" t="s">
        <v>76</v>
      </c>
      <c r="H172" s="36" t="s">
        <v>262</v>
      </c>
      <c r="I172" s="33"/>
      <c r="J172" s="34">
        <f>J174</f>
        <v>449.8</v>
      </c>
      <c r="K172" s="34">
        <f>K174</f>
        <v>346</v>
      </c>
      <c r="L172" s="34">
        <f>L174</f>
        <v>517.20000000000005</v>
      </c>
    </row>
    <row r="173" spans="1:12" ht="25.5">
      <c r="A173" s="186" t="s">
        <v>113</v>
      </c>
      <c r="B173" s="31" t="s">
        <v>74</v>
      </c>
      <c r="C173" s="31" t="s">
        <v>17</v>
      </c>
      <c r="D173" s="31" t="s">
        <v>107</v>
      </c>
      <c r="E173" s="36" t="s">
        <v>117</v>
      </c>
      <c r="F173" s="36" t="s">
        <v>8</v>
      </c>
      <c r="G173" s="36" t="s">
        <v>76</v>
      </c>
      <c r="H173" s="36" t="s">
        <v>262</v>
      </c>
      <c r="I173" s="33" t="s">
        <v>233</v>
      </c>
      <c r="J173" s="34">
        <f t="shared" ref="J173:L173" si="69">J174</f>
        <v>449.8</v>
      </c>
      <c r="K173" s="34">
        <f t="shared" si="69"/>
        <v>346</v>
      </c>
      <c r="L173" s="34">
        <f t="shared" si="69"/>
        <v>517.20000000000005</v>
      </c>
    </row>
    <row r="174" spans="1:12" ht="25.5">
      <c r="A174" s="180" t="s">
        <v>133</v>
      </c>
      <c r="B174" s="31" t="s">
        <v>74</v>
      </c>
      <c r="C174" s="31" t="s">
        <v>17</v>
      </c>
      <c r="D174" s="31" t="s">
        <v>107</v>
      </c>
      <c r="E174" s="36" t="s">
        <v>117</v>
      </c>
      <c r="F174" s="36" t="s">
        <v>8</v>
      </c>
      <c r="G174" s="36" t="s">
        <v>76</v>
      </c>
      <c r="H174" s="36" t="s">
        <v>262</v>
      </c>
      <c r="I174" s="33" t="s">
        <v>237</v>
      </c>
      <c r="J174" s="34">
        <v>449.8</v>
      </c>
      <c r="K174" s="34">
        <v>346</v>
      </c>
      <c r="L174" s="34">
        <v>517.20000000000005</v>
      </c>
    </row>
    <row r="175" spans="1:12" ht="51">
      <c r="A175" s="306" t="s">
        <v>127</v>
      </c>
      <c r="B175" s="31" t="s">
        <v>74</v>
      </c>
      <c r="C175" s="45" t="s">
        <v>17</v>
      </c>
      <c r="D175" s="46" t="s">
        <v>107</v>
      </c>
      <c r="E175" s="36" t="s">
        <v>268</v>
      </c>
      <c r="F175" s="36" t="s">
        <v>259</v>
      </c>
      <c r="G175" s="36"/>
      <c r="H175" s="36"/>
      <c r="I175" s="33"/>
      <c r="J175" s="34">
        <f t="shared" ref="J175:L179" si="70">J176</f>
        <v>30.8</v>
      </c>
      <c r="K175" s="34">
        <f t="shared" si="70"/>
        <v>30.8</v>
      </c>
      <c r="L175" s="34">
        <f t="shared" si="70"/>
        <v>0</v>
      </c>
    </row>
    <row r="176" spans="1:12" ht="51">
      <c r="A176" s="308" t="s">
        <v>335</v>
      </c>
      <c r="B176" s="44" t="s">
        <v>74</v>
      </c>
      <c r="C176" s="45" t="s">
        <v>17</v>
      </c>
      <c r="D176" s="46" t="s">
        <v>107</v>
      </c>
      <c r="E176" s="36" t="s">
        <v>268</v>
      </c>
      <c r="F176" s="36" t="s">
        <v>8</v>
      </c>
      <c r="G176" s="36"/>
      <c r="H176" s="36"/>
      <c r="I176" s="33"/>
      <c r="J176" s="34">
        <f t="shared" si="70"/>
        <v>30.8</v>
      </c>
      <c r="K176" s="34">
        <f t="shared" si="70"/>
        <v>30.8</v>
      </c>
      <c r="L176" s="34">
        <f t="shared" si="70"/>
        <v>0</v>
      </c>
    </row>
    <row r="177" spans="1:12" ht="51">
      <c r="A177" s="308" t="s">
        <v>336</v>
      </c>
      <c r="B177" s="44" t="s">
        <v>74</v>
      </c>
      <c r="C177" s="45" t="s">
        <v>17</v>
      </c>
      <c r="D177" s="46" t="s">
        <v>107</v>
      </c>
      <c r="E177" s="36" t="s">
        <v>268</v>
      </c>
      <c r="F177" s="36" t="s">
        <v>8</v>
      </c>
      <c r="G177" s="36" t="s">
        <v>76</v>
      </c>
      <c r="H177" s="36"/>
      <c r="I177" s="33"/>
      <c r="J177" s="34">
        <f t="shared" si="70"/>
        <v>30.8</v>
      </c>
      <c r="K177" s="34">
        <f t="shared" si="70"/>
        <v>30.8</v>
      </c>
      <c r="L177" s="34">
        <f t="shared" si="70"/>
        <v>0</v>
      </c>
    </row>
    <row r="178" spans="1:12" ht="38.25">
      <c r="A178" s="307" t="s">
        <v>334</v>
      </c>
      <c r="B178" s="31" t="s">
        <v>74</v>
      </c>
      <c r="C178" s="45" t="s">
        <v>17</v>
      </c>
      <c r="D178" s="46" t="s">
        <v>107</v>
      </c>
      <c r="E178" s="36" t="s">
        <v>268</v>
      </c>
      <c r="F178" s="36" t="s">
        <v>8</v>
      </c>
      <c r="G178" s="36" t="s">
        <v>76</v>
      </c>
      <c r="H178" s="36" t="s">
        <v>333</v>
      </c>
      <c r="I178" s="33"/>
      <c r="J178" s="34">
        <f t="shared" si="70"/>
        <v>30.8</v>
      </c>
      <c r="K178" s="34">
        <f t="shared" si="70"/>
        <v>30.8</v>
      </c>
      <c r="L178" s="34">
        <f t="shared" si="70"/>
        <v>0</v>
      </c>
    </row>
    <row r="179" spans="1:12" ht="25.5">
      <c r="A179" s="189" t="s">
        <v>113</v>
      </c>
      <c r="B179" s="31" t="s">
        <v>74</v>
      </c>
      <c r="C179" s="45" t="s">
        <v>17</v>
      </c>
      <c r="D179" s="46" t="s">
        <v>107</v>
      </c>
      <c r="E179" s="36" t="s">
        <v>268</v>
      </c>
      <c r="F179" s="36" t="s">
        <v>8</v>
      </c>
      <c r="G179" s="36" t="s">
        <v>76</v>
      </c>
      <c r="H179" s="36" t="s">
        <v>333</v>
      </c>
      <c r="I179" s="33" t="s">
        <v>233</v>
      </c>
      <c r="J179" s="34">
        <f t="shared" si="70"/>
        <v>30.8</v>
      </c>
      <c r="K179" s="34">
        <f t="shared" si="70"/>
        <v>30.8</v>
      </c>
      <c r="L179" s="34">
        <f t="shared" si="70"/>
        <v>0</v>
      </c>
    </row>
    <row r="180" spans="1:12" ht="38.25">
      <c r="A180" s="189" t="s">
        <v>136</v>
      </c>
      <c r="B180" s="31" t="s">
        <v>74</v>
      </c>
      <c r="C180" s="45" t="s">
        <v>17</v>
      </c>
      <c r="D180" s="46" t="s">
        <v>107</v>
      </c>
      <c r="E180" s="36" t="s">
        <v>268</v>
      </c>
      <c r="F180" s="36" t="s">
        <v>8</v>
      </c>
      <c r="G180" s="36" t="s">
        <v>76</v>
      </c>
      <c r="H180" s="36" t="s">
        <v>333</v>
      </c>
      <c r="I180" s="33" t="s">
        <v>238</v>
      </c>
      <c r="J180" s="34">
        <v>30.8</v>
      </c>
      <c r="K180" s="34">
        <v>30.8</v>
      </c>
      <c r="L180" s="34">
        <v>0</v>
      </c>
    </row>
    <row r="181" spans="1:12">
      <c r="A181" s="180" t="s">
        <v>137</v>
      </c>
      <c r="B181" s="31" t="s">
        <v>74</v>
      </c>
      <c r="C181" s="31" t="s">
        <v>17</v>
      </c>
      <c r="D181" s="31" t="s">
        <v>83</v>
      </c>
      <c r="E181" s="36"/>
      <c r="F181" s="36"/>
      <c r="G181" s="36"/>
      <c r="H181" s="36"/>
      <c r="I181" s="33"/>
      <c r="J181" s="34">
        <f>J182+J188</f>
        <v>13487.2</v>
      </c>
      <c r="K181" s="34">
        <f>K182+K188</f>
        <v>14069.2</v>
      </c>
      <c r="L181" s="34">
        <f>L182+L188</f>
        <v>11781.599999999999</v>
      </c>
    </row>
    <row r="182" spans="1:12" ht="51">
      <c r="A182" s="180" t="s">
        <v>530</v>
      </c>
      <c r="B182" s="31" t="s">
        <v>74</v>
      </c>
      <c r="C182" s="31" t="s">
        <v>17</v>
      </c>
      <c r="D182" s="31" t="s">
        <v>83</v>
      </c>
      <c r="E182" s="36" t="s">
        <v>78</v>
      </c>
      <c r="F182" s="36" t="s">
        <v>259</v>
      </c>
      <c r="G182" s="36"/>
      <c r="H182" s="36"/>
      <c r="I182" s="33"/>
      <c r="J182" s="34">
        <f t="shared" ref="J182:L184" si="71">J183</f>
        <v>4334.3</v>
      </c>
      <c r="K182" s="34">
        <f t="shared" si="71"/>
        <v>4916.3</v>
      </c>
      <c r="L182" s="34">
        <f t="shared" si="71"/>
        <v>4916.8999999999996</v>
      </c>
    </row>
    <row r="183" spans="1:12" ht="72.75" customHeight="1">
      <c r="A183" s="185" t="s">
        <v>138</v>
      </c>
      <c r="B183" s="31" t="s">
        <v>74</v>
      </c>
      <c r="C183" s="31" t="s">
        <v>17</v>
      </c>
      <c r="D183" s="31" t="s">
        <v>83</v>
      </c>
      <c r="E183" s="36" t="s">
        <v>78</v>
      </c>
      <c r="F183" s="36" t="s">
        <v>259</v>
      </c>
      <c r="G183" s="36" t="s">
        <v>115</v>
      </c>
      <c r="H183" s="36"/>
      <c r="I183" s="33"/>
      <c r="J183" s="34">
        <f t="shared" si="71"/>
        <v>4334.3</v>
      </c>
      <c r="K183" s="34">
        <f t="shared" si="71"/>
        <v>4916.3</v>
      </c>
      <c r="L183" s="34">
        <f t="shared" si="71"/>
        <v>4916.8999999999996</v>
      </c>
    </row>
    <row r="184" spans="1:12" ht="313.5" customHeight="1">
      <c r="A184" s="186" t="s">
        <v>139</v>
      </c>
      <c r="B184" s="31" t="s">
        <v>74</v>
      </c>
      <c r="C184" s="31" t="s">
        <v>17</v>
      </c>
      <c r="D184" s="31" t="s">
        <v>83</v>
      </c>
      <c r="E184" s="36" t="s">
        <v>78</v>
      </c>
      <c r="F184" s="36" t="s">
        <v>259</v>
      </c>
      <c r="G184" s="36" t="s">
        <v>115</v>
      </c>
      <c r="H184" s="36" t="s">
        <v>272</v>
      </c>
      <c r="I184" s="33"/>
      <c r="J184" s="34">
        <f t="shared" si="71"/>
        <v>4334.3</v>
      </c>
      <c r="K184" s="34">
        <f t="shared" si="71"/>
        <v>4916.3</v>
      </c>
      <c r="L184" s="34">
        <f t="shared" si="71"/>
        <v>4916.8999999999996</v>
      </c>
    </row>
    <row r="185" spans="1:12" ht="25.5">
      <c r="A185" s="180" t="s">
        <v>113</v>
      </c>
      <c r="B185" s="31" t="s">
        <v>74</v>
      </c>
      <c r="C185" s="31" t="s">
        <v>17</v>
      </c>
      <c r="D185" s="31" t="s">
        <v>83</v>
      </c>
      <c r="E185" s="36" t="s">
        <v>78</v>
      </c>
      <c r="F185" s="36" t="s">
        <v>259</v>
      </c>
      <c r="G185" s="36" t="s">
        <v>115</v>
      </c>
      <c r="H185" s="36" t="s">
        <v>272</v>
      </c>
      <c r="I185" s="33" t="s">
        <v>233</v>
      </c>
      <c r="J185" s="34">
        <f t="shared" ref="J185" si="72">J186+J187</f>
        <v>4334.3</v>
      </c>
      <c r="K185" s="34">
        <f t="shared" ref="K185:L185" si="73">K186+K187</f>
        <v>4916.3</v>
      </c>
      <c r="L185" s="34">
        <f t="shared" si="73"/>
        <v>4916.8999999999996</v>
      </c>
    </row>
    <row r="186" spans="1:12" ht="25.5">
      <c r="A186" s="189" t="s">
        <v>133</v>
      </c>
      <c r="B186" s="31" t="s">
        <v>74</v>
      </c>
      <c r="C186" s="31" t="s">
        <v>17</v>
      </c>
      <c r="D186" s="31" t="s">
        <v>83</v>
      </c>
      <c r="E186" s="36" t="s">
        <v>78</v>
      </c>
      <c r="F186" s="36" t="s">
        <v>259</v>
      </c>
      <c r="G186" s="36" t="s">
        <v>115</v>
      </c>
      <c r="H186" s="36" t="s">
        <v>272</v>
      </c>
      <c r="I186" s="33" t="s">
        <v>237</v>
      </c>
      <c r="J186" s="34">
        <v>3000</v>
      </c>
      <c r="K186" s="34">
        <v>3300</v>
      </c>
      <c r="L186" s="34">
        <v>3300</v>
      </c>
    </row>
    <row r="187" spans="1:12" ht="38.25">
      <c r="A187" s="189" t="s">
        <v>136</v>
      </c>
      <c r="B187" s="31" t="s">
        <v>74</v>
      </c>
      <c r="C187" s="31" t="s">
        <v>17</v>
      </c>
      <c r="D187" s="31" t="s">
        <v>83</v>
      </c>
      <c r="E187" s="36" t="s">
        <v>78</v>
      </c>
      <c r="F187" s="36" t="s">
        <v>259</v>
      </c>
      <c r="G187" s="36" t="s">
        <v>115</v>
      </c>
      <c r="H187" s="36" t="s">
        <v>272</v>
      </c>
      <c r="I187" s="33" t="s">
        <v>238</v>
      </c>
      <c r="J187" s="34">
        <v>1334.3</v>
      </c>
      <c r="K187" s="34">
        <v>1616.3</v>
      </c>
      <c r="L187" s="34">
        <v>1616.9</v>
      </c>
    </row>
    <row r="188" spans="1:12" ht="36">
      <c r="A188" s="191" t="s">
        <v>475</v>
      </c>
      <c r="B188" s="31" t="s">
        <v>74</v>
      </c>
      <c r="C188" s="31" t="s">
        <v>17</v>
      </c>
      <c r="D188" s="31" t="s">
        <v>83</v>
      </c>
      <c r="E188" s="36" t="s">
        <v>83</v>
      </c>
      <c r="F188" s="36" t="s">
        <v>259</v>
      </c>
      <c r="G188" s="36"/>
      <c r="H188" s="36"/>
      <c r="I188" s="33"/>
      <c r="J188" s="34">
        <f>J189</f>
        <v>9152.9</v>
      </c>
      <c r="K188" s="34">
        <f t="shared" ref="K188:L188" si="74">K189</f>
        <v>9152.9</v>
      </c>
      <c r="L188" s="34">
        <f t="shared" si="74"/>
        <v>6864.7</v>
      </c>
    </row>
    <row r="189" spans="1:12" ht="76.5">
      <c r="A189" s="180" t="s">
        <v>488</v>
      </c>
      <c r="B189" s="31" t="s">
        <v>74</v>
      </c>
      <c r="C189" s="31" t="s">
        <v>17</v>
      </c>
      <c r="D189" s="31" t="s">
        <v>83</v>
      </c>
      <c r="E189" s="36" t="s">
        <v>83</v>
      </c>
      <c r="F189" s="36" t="s">
        <v>8</v>
      </c>
      <c r="G189" s="36"/>
      <c r="H189" s="36"/>
      <c r="I189" s="33"/>
      <c r="J189" s="34">
        <f>J190</f>
        <v>9152.9</v>
      </c>
      <c r="K189" s="34">
        <f t="shared" ref="K189:L189" si="75">K190</f>
        <v>9152.9</v>
      </c>
      <c r="L189" s="34">
        <f t="shared" si="75"/>
        <v>6864.7</v>
      </c>
    </row>
    <row r="190" spans="1:12" ht="63.75">
      <c r="A190" s="189" t="s">
        <v>482</v>
      </c>
      <c r="B190" s="31" t="s">
        <v>74</v>
      </c>
      <c r="C190" s="31" t="s">
        <v>17</v>
      </c>
      <c r="D190" s="31" t="s">
        <v>83</v>
      </c>
      <c r="E190" s="36" t="s">
        <v>83</v>
      </c>
      <c r="F190" s="36" t="s">
        <v>8</v>
      </c>
      <c r="G190" s="36" t="s">
        <v>107</v>
      </c>
      <c r="H190" s="36"/>
      <c r="I190" s="33"/>
      <c r="J190" s="34">
        <f>J191</f>
        <v>9152.9</v>
      </c>
      <c r="K190" s="34">
        <f t="shared" ref="K190:L190" si="76">K191</f>
        <v>9152.9</v>
      </c>
      <c r="L190" s="34">
        <f t="shared" si="76"/>
        <v>6864.7</v>
      </c>
    </row>
    <row r="191" spans="1:12" ht="121.5" customHeight="1">
      <c r="A191" s="186" t="s">
        <v>140</v>
      </c>
      <c r="B191" s="31" t="s">
        <v>74</v>
      </c>
      <c r="C191" s="31" t="s">
        <v>17</v>
      </c>
      <c r="D191" s="31" t="s">
        <v>83</v>
      </c>
      <c r="E191" s="36" t="s">
        <v>83</v>
      </c>
      <c r="F191" s="36" t="s">
        <v>9</v>
      </c>
      <c r="G191" s="36" t="s">
        <v>99</v>
      </c>
      <c r="H191" s="36" t="s">
        <v>273</v>
      </c>
      <c r="I191" s="33"/>
      <c r="J191" s="34">
        <f t="shared" ref="J191:L192" si="77">J192</f>
        <v>9152.9</v>
      </c>
      <c r="K191" s="34">
        <f t="shared" si="77"/>
        <v>9152.9</v>
      </c>
      <c r="L191" s="34">
        <f t="shared" si="77"/>
        <v>6864.7</v>
      </c>
    </row>
    <row r="192" spans="1:12" ht="38.25">
      <c r="A192" s="180" t="s">
        <v>120</v>
      </c>
      <c r="B192" s="31" t="s">
        <v>74</v>
      </c>
      <c r="C192" s="31" t="s">
        <v>17</v>
      </c>
      <c r="D192" s="31" t="s">
        <v>83</v>
      </c>
      <c r="E192" s="36" t="s">
        <v>83</v>
      </c>
      <c r="F192" s="36" t="s">
        <v>9</v>
      </c>
      <c r="G192" s="36" t="s">
        <v>99</v>
      </c>
      <c r="H192" s="36" t="s">
        <v>273</v>
      </c>
      <c r="I192" s="33" t="s">
        <v>235</v>
      </c>
      <c r="J192" s="34">
        <f t="shared" si="77"/>
        <v>9152.9</v>
      </c>
      <c r="K192" s="34">
        <f t="shared" si="77"/>
        <v>9152.9</v>
      </c>
      <c r="L192" s="34">
        <f t="shared" si="77"/>
        <v>6864.7</v>
      </c>
    </row>
    <row r="193" spans="1:12" ht="19.5" customHeight="1">
      <c r="A193" s="180" t="s">
        <v>121</v>
      </c>
      <c r="B193" s="31" t="s">
        <v>74</v>
      </c>
      <c r="C193" s="31" t="s">
        <v>17</v>
      </c>
      <c r="D193" s="31" t="s">
        <v>83</v>
      </c>
      <c r="E193" s="36" t="s">
        <v>83</v>
      </c>
      <c r="F193" s="36" t="s">
        <v>9</v>
      </c>
      <c r="G193" s="36" t="s">
        <v>99</v>
      </c>
      <c r="H193" s="406" t="s">
        <v>273</v>
      </c>
      <c r="I193" s="33" t="s">
        <v>236</v>
      </c>
      <c r="J193" s="34">
        <v>9152.9</v>
      </c>
      <c r="K193" s="34">
        <v>9152.9</v>
      </c>
      <c r="L193" s="34">
        <v>6864.7</v>
      </c>
    </row>
    <row r="194" spans="1:12">
      <c r="A194" s="185" t="s">
        <v>142</v>
      </c>
      <c r="B194" s="31" t="s">
        <v>74</v>
      </c>
      <c r="C194" s="31" t="s">
        <v>20</v>
      </c>
      <c r="D194" s="31"/>
      <c r="E194" s="32"/>
      <c r="F194" s="32"/>
      <c r="G194" s="32"/>
      <c r="H194" s="36"/>
      <c r="I194" s="33"/>
      <c r="J194" s="34">
        <f t="shared" ref="J194:L199" si="78">J195</f>
        <v>1450</v>
      </c>
      <c r="K194" s="34">
        <f t="shared" si="78"/>
        <v>1450</v>
      </c>
      <c r="L194" s="34">
        <f t="shared" si="78"/>
        <v>1450</v>
      </c>
    </row>
    <row r="195" spans="1:12">
      <c r="A195" s="185" t="s">
        <v>143</v>
      </c>
      <c r="B195" s="31" t="s">
        <v>74</v>
      </c>
      <c r="C195" s="31" t="s">
        <v>20</v>
      </c>
      <c r="D195" s="31" t="s">
        <v>78</v>
      </c>
      <c r="E195" s="36"/>
      <c r="F195" s="36"/>
      <c r="G195" s="36"/>
      <c r="H195" s="36"/>
      <c r="I195" s="33"/>
      <c r="J195" s="34">
        <f t="shared" si="78"/>
        <v>1450</v>
      </c>
      <c r="K195" s="34">
        <f t="shared" si="78"/>
        <v>1450</v>
      </c>
      <c r="L195" s="34">
        <f t="shared" si="78"/>
        <v>1450</v>
      </c>
    </row>
    <row r="196" spans="1:12" ht="52.5" customHeight="1">
      <c r="A196" s="182" t="s">
        <v>337</v>
      </c>
      <c r="B196" s="31" t="s">
        <v>74</v>
      </c>
      <c r="C196" s="31" t="s">
        <v>20</v>
      </c>
      <c r="D196" s="31" t="s">
        <v>78</v>
      </c>
      <c r="E196" s="36" t="s">
        <v>255</v>
      </c>
      <c r="F196" s="36" t="s">
        <v>259</v>
      </c>
      <c r="G196" s="36"/>
      <c r="H196" s="36"/>
      <c r="I196" s="33"/>
      <c r="J196" s="34">
        <f t="shared" si="78"/>
        <v>1450</v>
      </c>
      <c r="K196" s="34">
        <f t="shared" si="78"/>
        <v>1450</v>
      </c>
      <c r="L196" s="34">
        <f t="shared" si="78"/>
        <v>1450</v>
      </c>
    </row>
    <row r="197" spans="1:12" ht="69" customHeight="1">
      <c r="A197" s="180" t="s">
        <v>338</v>
      </c>
      <c r="B197" s="31" t="s">
        <v>74</v>
      </c>
      <c r="C197" s="31" t="s">
        <v>20</v>
      </c>
      <c r="D197" s="31" t="s">
        <v>78</v>
      </c>
      <c r="E197" s="36" t="s">
        <v>255</v>
      </c>
      <c r="F197" s="36" t="s">
        <v>8</v>
      </c>
      <c r="G197" s="36"/>
      <c r="H197" s="36"/>
      <c r="I197" s="33"/>
      <c r="J197" s="34">
        <f>J198</f>
        <v>1450</v>
      </c>
      <c r="K197" s="34">
        <f>K198</f>
        <v>1450</v>
      </c>
      <c r="L197" s="34">
        <f>L198</f>
        <v>1450</v>
      </c>
    </row>
    <row r="198" spans="1:12" ht="38.25">
      <c r="A198" s="185" t="s">
        <v>144</v>
      </c>
      <c r="B198" s="31" t="s">
        <v>74</v>
      </c>
      <c r="C198" s="31" t="s">
        <v>20</v>
      </c>
      <c r="D198" s="31" t="s">
        <v>78</v>
      </c>
      <c r="E198" s="36" t="s">
        <v>255</v>
      </c>
      <c r="F198" s="36" t="s">
        <v>8</v>
      </c>
      <c r="G198" s="36" t="s">
        <v>154</v>
      </c>
      <c r="H198" s="36" t="s">
        <v>274</v>
      </c>
      <c r="I198" s="33"/>
      <c r="J198" s="34">
        <f t="shared" si="78"/>
        <v>1450</v>
      </c>
      <c r="K198" s="34">
        <f t="shared" si="78"/>
        <v>1450</v>
      </c>
      <c r="L198" s="34">
        <f t="shared" si="78"/>
        <v>1450</v>
      </c>
    </row>
    <row r="199" spans="1:12" ht="51">
      <c r="A199" s="185" t="s">
        <v>145</v>
      </c>
      <c r="B199" s="31" t="s">
        <v>74</v>
      </c>
      <c r="C199" s="31" t="s">
        <v>20</v>
      </c>
      <c r="D199" s="31" t="s">
        <v>78</v>
      </c>
      <c r="E199" s="36" t="s">
        <v>255</v>
      </c>
      <c r="F199" s="36" t="s">
        <v>8</v>
      </c>
      <c r="G199" s="36" t="s">
        <v>154</v>
      </c>
      <c r="H199" s="36" t="s">
        <v>274</v>
      </c>
      <c r="I199" s="33" t="s">
        <v>239</v>
      </c>
      <c r="J199" s="34">
        <f t="shared" si="78"/>
        <v>1450</v>
      </c>
      <c r="K199" s="34">
        <f t="shared" si="78"/>
        <v>1450</v>
      </c>
      <c r="L199" s="34">
        <f t="shared" si="78"/>
        <v>1450</v>
      </c>
    </row>
    <row r="200" spans="1:12" ht="85.5" customHeight="1">
      <c r="A200" s="189" t="s">
        <v>146</v>
      </c>
      <c r="B200" s="31" t="s">
        <v>74</v>
      </c>
      <c r="C200" s="31" t="s">
        <v>20</v>
      </c>
      <c r="D200" s="31" t="s">
        <v>78</v>
      </c>
      <c r="E200" s="36" t="s">
        <v>255</v>
      </c>
      <c r="F200" s="36" t="s">
        <v>8</v>
      </c>
      <c r="G200" s="36" t="s">
        <v>154</v>
      </c>
      <c r="H200" s="36" t="s">
        <v>274</v>
      </c>
      <c r="I200" s="33" t="s">
        <v>240</v>
      </c>
      <c r="J200" s="34">
        <v>1450</v>
      </c>
      <c r="K200" s="34">
        <v>1450</v>
      </c>
      <c r="L200" s="34">
        <v>1450</v>
      </c>
    </row>
    <row r="201" spans="1:12" ht="51">
      <c r="A201" s="180" t="s">
        <v>339</v>
      </c>
      <c r="B201" s="31" t="s">
        <v>147</v>
      </c>
      <c r="C201" s="31"/>
      <c r="D201" s="31"/>
      <c r="E201" s="36"/>
      <c r="F201" s="36"/>
      <c r="G201" s="36"/>
      <c r="H201" s="36"/>
      <c r="I201" s="33"/>
      <c r="J201" s="34">
        <f>J202+J215+J222+J230+J238</f>
        <v>13088.2</v>
      </c>
      <c r="K201" s="34">
        <f>K202+K215+K222+K230+K238</f>
        <v>17568.400000000001</v>
      </c>
      <c r="L201" s="34">
        <f>L202+L215+L222+L230+L238</f>
        <v>20155.900000000001</v>
      </c>
    </row>
    <row r="202" spans="1:12">
      <c r="A202" s="180" t="s">
        <v>75</v>
      </c>
      <c r="B202" s="31" t="s">
        <v>147</v>
      </c>
      <c r="C202" s="31" t="s">
        <v>76</v>
      </c>
      <c r="D202" s="31"/>
      <c r="E202" s="36"/>
      <c r="F202" s="36"/>
      <c r="G202" s="36"/>
      <c r="H202" s="36"/>
      <c r="I202" s="33"/>
      <c r="J202" s="34">
        <f>J203</f>
        <v>6609.5</v>
      </c>
      <c r="K202" s="34">
        <f>K203</f>
        <v>6366.5</v>
      </c>
      <c r="L202" s="34">
        <f>L203</f>
        <v>5773.8</v>
      </c>
    </row>
    <row r="203" spans="1:12" ht="63.75">
      <c r="A203" s="180" t="s">
        <v>148</v>
      </c>
      <c r="B203" s="31" t="s">
        <v>147</v>
      </c>
      <c r="C203" s="31" t="s">
        <v>76</v>
      </c>
      <c r="D203" s="31" t="s">
        <v>149</v>
      </c>
      <c r="E203" s="36"/>
      <c r="F203" s="36"/>
      <c r="G203" s="36"/>
      <c r="H203" s="36"/>
      <c r="I203" s="33"/>
      <c r="J203" s="34">
        <f t="shared" ref="J203" si="79">J205</f>
        <v>6609.5</v>
      </c>
      <c r="K203" s="34">
        <f t="shared" ref="K203:L203" si="80">K205</f>
        <v>6366.5</v>
      </c>
      <c r="L203" s="34">
        <f t="shared" si="80"/>
        <v>5773.8</v>
      </c>
    </row>
    <row r="204" spans="1:12" ht="76.5">
      <c r="A204" s="180" t="s">
        <v>150</v>
      </c>
      <c r="B204" s="31" t="s">
        <v>147</v>
      </c>
      <c r="C204" s="31" t="s">
        <v>76</v>
      </c>
      <c r="D204" s="31" t="s">
        <v>149</v>
      </c>
      <c r="E204" s="36" t="s">
        <v>275</v>
      </c>
      <c r="F204" s="36" t="s">
        <v>259</v>
      </c>
      <c r="G204" s="36"/>
      <c r="H204" s="36"/>
      <c r="I204" s="33"/>
      <c r="J204" s="34">
        <f t="shared" ref="J204:L208" si="81">J205</f>
        <v>6609.5</v>
      </c>
      <c r="K204" s="34">
        <f t="shared" si="81"/>
        <v>6366.5</v>
      </c>
      <c r="L204" s="34">
        <f t="shared" si="81"/>
        <v>5773.8</v>
      </c>
    </row>
    <row r="205" spans="1:12" ht="38.25">
      <c r="A205" s="180" t="s">
        <v>151</v>
      </c>
      <c r="B205" s="31" t="s">
        <v>147</v>
      </c>
      <c r="C205" s="31" t="s">
        <v>76</v>
      </c>
      <c r="D205" s="31" t="s">
        <v>149</v>
      </c>
      <c r="E205" s="36" t="s">
        <v>275</v>
      </c>
      <c r="F205" s="36" t="s">
        <v>8</v>
      </c>
      <c r="G205" s="36"/>
      <c r="H205" s="36"/>
      <c r="I205" s="33"/>
      <c r="J205" s="34">
        <f t="shared" si="81"/>
        <v>6609.5</v>
      </c>
      <c r="K205" s="34">
        <f t="shared" si="81"/>
        <v>6366.5</v>
      </c>
      <c r="L205" s="34">
        <f t="shared" si="81"/>
        <v>5773.8</v>
      </c>
    </row>
    <row r="206" spans="1:12" ht="82.5" customHeight="1">
      <c r="A206" s="180" t="s">
        <v>152</v>
      </c>
      <c r="B206" s="31" t="s">
        <v>147</v>
      </c>
      <c r="C206" s="31" t="s">
        <v>76</v>
      </c>
      <c r="D206" s="31" t="s">
        <v>149</v>
      </c>
      <c r="E206" s="36" t="s">
        <v>275</v>
      </c>
      <c r="F206" s="36" t="s">
        <v>8</v>
      </c>
      <c r="G206" s="36" t="s">
        <v>76</v>
      </c>
      <c r="H206" s="36"/>
      <c r="I206" s="33"/>
      <c r="J206" s="34">
        <f>J207+J210</f>
        <v>6609.5</v>
      </c>
      <c r="K206" s="34">
        <f t="shared" ref="K206:L206" si="82">K207+K210</f>
        <v>6366.5</v>
      </c>
      <c r="L206" s="34">
        <f t="shared" si="82"/>
        <v>5773.8</v>
      </c>
    </row>
    <row r="207" spans="1:12" ht="38.25">
      <c r="A207" s="180" t="s">
        <v>153</v>
      </c>
      <c r="B207" s="31" t="s">
        <v>147</v>
      </c>
      <c r="C207" s="31" t="s">
        <v>76</v>
      </c>
      <c r="D207" s="31" t="s">
        <v>149</v>
      </c>
      <c r="E207" s="36" t="s">
        <v>275</v>
      </c>
      <c r="F207" s="36" t="s">
        <v>8</v>
      </c>
      <c r="G207" s="36" t="s">
        <v>76</v>
      </c>
      <c r="H207" s="36" t="s">
        <v>250</v>
      </c>
      <c r="I207" s="33"/>
      <c r="J207" s="34">
        <f t="shared" si="81"/>
        <v>6098.5</v>
      </c>
      <c r="K207" s="34">
        <f t="shared" si="81"/>
        <v>5899.2</v>
      </c>
      <c r="L207" s="34">
        <f t="shared" si="81"/>
        <v>5449.2</v>
      </c>
    </row>
    <row r="208" spans="1:12" ht="89.25">
      <c r="A208" s="180" t="s">
        <v>81</v>
      </c>
      <c r="B208" s="31" t="s">
        <v>147</v>
      </c>
      <c r="C208" s="31" t="s">
        <v>76</v>
      </c>
      <c r="D208" s="31" t="s">
        <v>149</v>
      </c>
      <c r="E208" s="36" t="s">
        <v>275</v>
      </c>
      <c r="F208" s="36" t="s">
        <v>8</v>
      </c>
      <c r="G208" s="36" t="s">
        <v>76</v>
      </c>
      <c r="H208" s="36" t="s">
        <v>250</v>
      </c>
      <c r="I208" s="33" t="s">
        <v>226</v>
      </c>
      <c r="J208" s="34">
        <f t="shared" si="81"/>
        <v>6098.5</v>
      </c>
      <c r="K208" s="34">
        <f t="shared" si="81"/>
        <v>5899.2</v>
      </c>
      <c r="L208" s="34">
        <f t="shared" si="81"/>
        <v>5449.2</v>
      </c>
    </row>
    <row r="209" spans="1:12" ht="38.25">
      <c r="A209" s="180" t="s">
        <v>82</v>
      </c>
      <c r="B209" s="31" t="s">
        <v>147</v>
      </c>
      <c r="C209" s="31" t="s">
        <v>76</v>
      </c>
      <c r="D209" s="31" t="s">
        <v>149</v>
      </c>
      <c r="E209" s="36" t="s">
        <v>275</v>
      </c>
      <c r="F209" s="36" t="s">
        <v>8</v>
      </c>
      <c r="G209" s="36" t="s">
        <v>76</v>
      </c>
      <c r="H209" s="36" t="s">
        <v>250</v>
      </c>
      <c r="I209" s="33" t="s">
        <v>227</v>
      </c>
      <c r="J209" s="34">
        <v>6098.5</v>
      </c>
      <c r="K209" s="34">
        <v>5899.2</v>
      </c>
      <c r="L209" s="34">
        <v>5449.2</v>
      </c>
    </row>
    <row r="210" spans="1:12" ht="35.25" customHeight="1">
      <c r="A210" s="180" t="s">
        <v>93</v>
      </c>
      <c r="B210" s="31" t="s">
        <v>147</v>
      </c>
      <c r="C210" s="31" t="s">
        <v>76</v>
      </c>
      <c r="D210" s="31" t="s">
        <v>149</v>
      </c>
      <c r="E210" s="36" t="s">
        <v>275</v>
      </c>
      <c r="F210" s="36" t="s">
        <v>8</v>
      </c>
      <c r="G210" s="36" t="s">
        <v>76</v>
      </c>
      <c r="H210" s="36" t="s">
        <v>251</v>
      </c>
      <c r="I210" s="33"/>
      <c r="J210" s="34">
        <f>J213+J211</f>
        <v>511</v>
      </c>
      <c r="K210" s="34">
        <f t="shared" ref="K210:L210" si="83">K213+K211</f>
        <v>467.3</v>
      </c>
      <c r="L210" s="34">
        <f t="shared" si="83"/>
        <v>324.60000000000002</v>
      </c>
    </row>
    <row r="211" spans="1:12" ht="35.25" customHeight="1">
      <c r="A211" s="180" t="s">
        <v>81</v>
      </c>
      <c r="B211" s="31" t="s">
        <v>147</v>
      </c>
      <c r="C211" s="31" t="s">
        <v>76</v>
      </c>
      <c r="D211" s="31" t="s">
        <v>149</v>
      </c>
      <c r="E211" s="36" t="s">
        <v>275</v>
      </c>
      <c r="F211" s="36" t="s">
        <v>8</v>
      </c>
      <c r="G211" s="36" t="s">
        <v>76</v>
      </c>
      <c r="H211" s="36" t="s">
        <v>251</v>
      </c>
      <c r="I211" s="33" t="s">
        <v>226</v>
      </c>
      <c r="J211" s="34">
        <f t="shared" ref="J211:L211" si="84">J212</f>
        <v>1.5</v>
      </c>
      <c r="K211" s="34">
        <f t="shared" si="84"/>
        <v>0</v>
      </c>
      <c r="L211" s="34">
        <f t="shared" si="84"/>
        <v>0</v>
      </c>
    </row>
    <row r="212" spans="1:12" ht="35.25" customHeight="1">
      <c r="A212" s="180" t="s">
        <v>82</v>
      </c>
      <c r="B212" s="31" t="s">
        <v>147</v>
      </c>
      <c r="C212" s="31" t="s">
        <v>76</v>
      </c>
      <c r="D212" s="31" t="s">
        <v>149</v>
      </c>
      <c r="E212" s="36" t="s">
        <v>275</v>
      </c>
      <c r="F212" s="36" t="s">
        <v>8</v>
      </c>
      <c r="G212" s="36" t="s">
        <v>76</v>
      </c>
      <c r="H212" s="36" t="s">
        <v>251</v>
      </c>
      <c r="I212" s="33" t="s">
        <v>227</v>
      </c>
      <c r="J212" s="34">
        <v>1.5</v>
      </c>
      <c r="K212" s="34">
        <v>0</v>
      </c>
      <c r="L212" s="34">
        <v>0</v>
      </c>
    </row>
    <row r="213" spans="1:12" ht="48.75" customHeight="1">
      <c r="A213" s="180" t="s">
        <v>87</v>
      </c>
      <c r="B213" s="31" t="s">
        <v>147</v>
      </c>
      <c r="C213" s="31" t="s">
        <v>76</v>
      </c>
      <c r="D213" s="31" t="s">
        <v>149</v>
      </c>
      <c r="E213" s="36" t="s">
        <v>275</v>
      </c>
      <c r="F213" s="36" t="s">
        <v>8</v>
      </c>
      <c r="G213" s="36" t="s">
        <v>76</v>
      </c>
      <c r="H213" s="36" t="s">
        <v>251</v>
      </c>
      <c r="I213" s="33" t="s">
        <v>228</v>
      </c>
      <c r="J213" s="34">
        <f t="shared" ref="J213:L213" si="85">J214</f>
        <v>509.5</v>
      </c>
      <c r="K213" s="34">
        <f t="shared" si="85"/>
        <v>467.3</v>
      </c>
      <c r="L213" s="34">
        <f t="shared" si="85"/>
        <v>324.60000000000002</v>
      </c>
    </row>
    <row r="214" spans="1:12" ht="38.25">
      <c r="A214" s="180" t="s">
        <v>88</v>
      </c>
      <c r="B214" s="31" t="s">
        <v>147</v>
      </c>
      <c r="C214" s="31" t="s">
        <v>76</v>
      </c>
      <c r="D214" s="31" t="s">
        <v>149</v>
      </c>
      <c r="E214" s="36" t="s">
        <v>275</v>
      </c>
      <c r="F214" s="36" t="s">
        <v>8</v>
      </c>
      <c r="G214" s="36" t="s">
        <v>76</v>
      </c>
      <c r="H214" s="36" t="s">
        <v>251</v>
      </c>
      <c r="I214" s="33" t="s">
        <v>229</v>
      </c>
      <c r="J214" s="34">
        <v>509.5</v>
      </c>
      <c r="K214" s="34">
        <v>467.3</v>
      </c>
      <c r="L214" s="34">
        <v>324.60000000000002</v>
      </c>
    </row>
    <row r="215" spans="1:12">
      <c r="A215" s="180" t="s">
        <v>109</v>
      </c>
      <c r="B215" s="31" t="s">
        <v>147</v>
      </c>
      <c r="C215" s="31" t="s">
        <v>83</v>
      </c>
      <c r="D215" s="31"/>
      <c r="E215" s="36"/>
      <c r="F215" s="36"/>
      <c r="G215" s="36"/>
      <c r="H215" s="36"/>
      <c r="I215" s="47"/>
      <c r="J215" s="34">
        <f>J216</f>
        <v>6429.7</v>
      </c>
      <c r="K215" s="34">
        <f>K216</f>
        <v>5929.7</v>
      </c>
      <c r="L215" s="34">
        <f>L216</f>
        <v>5929.7</v>
      </c>
    </row>
    <row r="216" spans="1:12" ht="25.5">
      <c r="A216" s="180" t="s">
        <v>116</v>
      </c>
      <c r="B216" s="31" t="s">
        <v>147</v>
      </c>
      <c r="C216" s="31" t="s">
        <v>83</v>
      </c>
      <c r="D216" s="31" t="s">
        <v>117</v>
      </c>
      <c r="E216" s="36"/>
      <c r="F216" s="36"/>
      <c r="G216" s="36"/>
      <c r="H216" s="36"/>
      <c r="I216" s="33"/>
      <c r="J216" s="34">
        <f t="shared" ref="J216:K216" si="86">J218</f>
        <v>6429.7</v>
      </c>
      <c r="K216" s="34">
        <f t="shared" si="86"/>
        <v>5929.7</v>
      </c>
      <c r="L216" s="34">
        <f t="shared" ref="L216" si="87">L218</f>
        <v>5929.7</v>
      </c>
    </row>
    <row r="217" spans="1:12" ht="63.75">
      <c r="A217" s="185" t="s">
        <v>156</v>
      </c>
      <c r="B217" s="31" t="s">
        <v>147</v>
      </c>
      <c r="C217" s="31" t="s">
        <v>83</v>
      </c>
      <c r="D217" s="31" t="s">
        <v>117</v>
      </c>
      <c r="E217" s="36" t="s">
        <v>105</v>
      </c>
      <c r="F217" s="36" t="s">
        <v>259</v>
      </c>
      <c r="G217" s="36"/>
      <c r="H217" s="36"/>
      <c r="I217" s="33"/>
      <c r="J217" s="34">
        <f>J218</f>
        <v>6429.7</v>
      </c>
      <c r="K217" s="34">
        <f>K218</f>
        <v>5929.7</v>
      </c>
      <c r="L217" s="34">
        <f>L218</f>
        <v>5929.7</v>
      </c>
    </row>
    <row r="218" spans="1:12" ht="51">
      <c r="A218" s="185" t="s">
        <v>123</v>
      </c>
      <c r="B218" s="31" t="s">
        <v>147</v>
      </c>
      <c r="C218" s="31" t="s">
        <v>83</v>
      </c>
      <c r="D218" s="31" t="s">
        <v>117</v>
      </c>
      <c r="E218" s="36" t="s">
        <v>105</v>
      </c>
      <c r="F218" s="36" t="s">
        <v>259</v>
      </c>
      <c r="G218" s="36" t="s">
        <v>107</v>
      </c>
      <c r="H218" s="36"/>
      <c r="I218" s="33"/>
      <c r="J218" s="34">
        <f t="shared" ref="J218:L219" si="88">J219</f>
        <v>6429.7</v>
      </c>
      <c r="K218" s="34">
        <f t="shared" si="88"/>
        <v>5929.7</v>
      </c>
      <c r="L218" s="34">
        <f t="shared" si="88"/>
        <v>5929.7</v>
      </c>
    </row>
    <row r="219" spans="1:12" ht="279" customHeight="1">
      <c r="A219" s="185" t="s">
        <v>522</v>
      </c>
      <c r="B219" s="31" t="s">
        <v>147</v>
      </c>
      <c r="C219" s="31" t="s">
        <v>83</v>
      </c>
      <c r="D219" s="31" t="s">
        <v>117</v>
      </c>
      <c r="E219" s="36" t="s">
        <v>105</v>
      </c>
      <c r="F219" s="36" t="s">
        <v>259</v>
      </c>
      <c r="G219" s="36" t="s">
        <v>107</v>
      </c>
      <c r="H219" s="36" t="s">
        <v>276</v>
      </c>
      <c r="I219" s="33"/>
      <c r="J219" s="34">
        <f t="shared" si="88"/>
        <v>6429.7</v>
      </c>
      <c r="K219" s="34">
        <f t="shared" si="88"/>
        <v>5929.7</v>
      </c>
      <c r="L219" s="34">
        <f t="shared" si="88"/>
        <v>5929.7</v>
      </c>
    </row>
    <row r="220" spans="1:12">
      <c r="A220" s="180" t="s">
        <v>155</v>
      </c>
      <c r="B220" s="31" t="s">
        <v>147</v>
      </c>
      <c r="C220" s="31" t="s">
        <v>83</v>
      </c>
      <c r="D220" s="31" t="s">
        <v>117</v>
      </c>
      <c r="E220" s="36" t="s">
        <v>105</v>
      </c>
      <c r="F220" s="36" t="s">
        <v>259</v>
      </c>
      <c r="G220" s="36" t="s">
        <v>107</v>
      </c>
      <c r="H220" s="36" t="s">
        <v>276</v>
      </c>
      <c r="I220" s="33" t="s">
        <v>241</v>
      </c>
      <c r="J220" s="34">
        <f>J221</f>
        <v>6429.7</v>
      </c>
      <c r="K220" s="34">
        <f>K221</f>
        <v>5929.7</v>
      </c>
      <c r="L220" s="34">
        <f>L221</f>
        <v>5929.7</v>
      </c>
    </row>
    <row r="221" spans="1:12">
      <c r="A221" s="180" t="s">
        <v>73</v>
      </c>
      <c r="B221" s="31" t="s">
        <v>147</v>
      </c>
      <c r="C221" s="31" t="s">
        <v>83</v>
      </c>
      <c r="D221" s="31" t="s">
        <v>117</v>
      </c>
      <c r="E221" s="36" t="s">
        <v>105</v>
      </c>
      <c r="F221" s="36" t="s">
        <v>259</v>
      </c>
      <c r="G221" s="36" t="s">
        <v>107</v>
      </c>
      <c r="H221" s="36" t="s">
        <v>276</v>
      </c>
      <c r="I221" s="33" t="s">
        <v>242</v>
      </c>
      <c r="J221" s="34">
        <v>6429.7</v>
      </c>
      <c r="K221" s="34">
        <v>5929.7</v>
      </c>
      <c r="L221" s="34">
        <v>5929.7</v>
      </c>
    </row>
    <row r="222" spans="1:12" ht="25.5">
      <c r="A222" s="192" t="s">
        <v>159</v>
      </c>
      <c r="B222" s="31" t="s">
        <v>147</v>
      </c>
      <c r="C222" s="31" t="s">
        <v>105</v>
      </c>
      <c r="D222" s="31"/>
      <c r="E222" s="36"/>
      <c r="F222" s="36"/>
      <c r="G222" s="36"/>
      <c r="H222" s="36"/>
      <c r="I222" s="33"/>
      <c r="J222" s="34">
        <f>J223</f>
        <v>43.3</v>
      </c>
      <c r="K222" s="34">
        <f>K223</f>
        <v>43.3</v>
      </c>
      <c r="L222" s="34">
        <f>L223</f>
        <v>43.3</v>
      </c>
    </row>
    <row r="223" spans="1:12" ht="25.5">
      <c r="A223" s="192" t="s">
        <v>312</v>
      </c>
      <c r="B223" s="31" t="s">
        <v>147</v>
      </c>
      <c r="C223" s="31" t="s">
        <v>105</v>
      </c>
      <c r="D223" s="31" t="s">
        <v>76</v>
      </c>
      <c r="E223" s="36"/>
      <c r="F223" s="36"/>
      <c r="G223" s="36"/>
      <c r="H223" s="36"/>
      <c r="I223" s="33"/>
      <c r="J223" s="34">
        <f>J228</f>
        <v>43.3</v>
      </c>
      <c r="K223" s="34">
        <f>K228</f>
        <v>43.3</v>
      </c>
      <c r="L223" s="34">
        <f>L228</f>
        <v>43.3</v>
      </c>
    </row>
    <row r="224" spans="1:12" ht="76.5">
      <c r="A224" s="180" t="s">
        <v>160</v>
      </c>
      <c r="B224" s="31" t="s">
        <v>147</v>
      </c>
      <c r="C224" s="31" t="s">
        <v>105</v>
      </c>
      <c r="D224" s="31" t="s">
        <v>76</v>
      </c>
      <c r="E224" s="36" t="s">
        <v>275</v>
      </c>
      <c r="F224" s="36" t="s">
        <v>259</v>
      </c>
      <c r="G224" s="36"/>
      <c r="H224" s="36"/>
      <c r="I224" s="33"/>
      <c r="J224" s="34">
        <f>J225</f>
        <v>43.3</v>
      </c>
      <c r="K224" s="34">
        <f>K225</f>
        <v>43.3</v>
      </c>
      <c r="L224" s="34">
        <f>L225</f>
        <v>43.3</v>
      </c>
    </row>
    <row r="225" spans="1:12" ht="51">
      <c r="A225" s="193" t="s">
        <v>161</v>
      </c>
      <c r="B225" s="31" t="s">
        <v>147</v>
      </c>
      <c r="C225" s="31" t="s">
        <v>105</v>
      </c>
      <c r="D225" s="31" t="s">
        <v>76</v>
      </c>
      <c r="E225" s="36" t="s">
        <v>275</v>
      </c>
      <c r="F225" s="36" t="s">
        <v>9</v>
      </c>
      <c r="G225" s="36"/>
      <c r="H225" s="36"/>
      <c r="I225" s="33"/>
      <c r="J225" s="34">
        <f>J228</f>
        <v>43.3</v>
      </c>
      <c r="K225" s="34">
        <f>K228</f>
        <v>43.3</v>
      </c>
      <c r="L225" s="34">
        <f>L228</f>
        <v>43.3</v>
      </c>
    </row>
    <row r="226" spans="1:12" ht="63.75">
      <c r="A226" s="180" t="s">
        <v>162</v>
      </c>
      <c r="B226" s="31" t="s">
        <v>147</v>
      </c>
      <c r="C226" s="31" t="s">
        <v>105</v>
      </c>
      <c r="D226" s="31" t="s">
        <v>76</v>
      </c>
      <c r="E226" s="36" t="s">
        <v>275</v>
      </c>
      <c r="F226" s="36" t="s">
        <v>9</v>
      </c>
      <c r="G226" s="36" t="s">
        <v>78</v>
      </c>
      <c r="H226" s="36"/>
      <c r="I226" s="33"/>
      <c r="J226" s="34">
        <f t="shared" ref="J226:L228" si="89">J227</f>
        <v>43.3</v>
      </c>
      <c r="K226" s="34">
        <f t="shared" si="89"/>
        <v>43.3</v>
      </c>
      <c r="L226" s="34">
        <f t="shared" si="89"/>
        <v>43.3</v>
      </c>
    </row>
    <row r="227" spans="1:12" ht="25.5">
      <c r="A227" s="185" t="s">
        <v>163</v>
      </c>
      <c r="B227" s="31" t="s">
        <v>147</v>
      </c>
      <c r="C227" s="31" t="s">
        <v>105</v>
      </c>
      <c r="D227" s="31" t="s">
        <v>76</v>
      </c>
      <c r="E227" s="36" t="s">
        <v>275</v>
      </c>
      <c r="F227" s="36" t="s">
        <v>9</v>
      </c>
      <c r="G227" s="36" t="s">
        <v>78</v>
      </c>
      <c r="H227" s="36" t="s">
        <v>277</v>
      </c>
      <c r="I227" s="33"/>
      <c r="J227" s="34">
        <f t="shared" si="89"/>
        <v>43.3</v>
      </c>
      <c r="K227" s="34">
        <f t="shared" si="89"/>
        <v>43.3</v>
      </c>
      <c r="L227" s="34">
        <f t="shared" si="89"/>
        <v>43.3</v>
      </c>
    </row>
    <row r="228" spans="1:12" ht="25.5">
      <c r="A228" s="185" t="s">
        <v>159</v>
      </c>
      <c r="B228" s="31" t="s">
        <v>147</v>
      </c>
      <c r="C228" s="31" t="s">
        <v>105</v>
      </c>
      <c r="D228" s="31" t="s">
        <v>76</v>
      </c>
      <c r="E228" s="36" t="s">
        <v>275</v>
      </c>
      <c r="F228" s="36" t="s">
        <v>9</v>
      </c>
      <c r="G228" s="36" t="s">
        <v>78</v>
      </c>
      <c r="H228" s="36" t="s">
        <v>277</v>
      </c>
      <c r="I228" s="33" t="s">
        <v>243</v>
      </c>
      <c r="J228" s="34">
        <f t="shared" si="89"/>
        <v>43.3</v>
      </c>
      <c r="K228" s="34">
        <f t="shared" si="89"/>
        <v>43.3</v>
      </c>
      <c r="L228" s="34">
        <f t="shared" si="89"/>
        <v>43.3</v>
      </c>
    </row>
    <row r="229" spans="1:12" ht="25.5">
      <c r="A229" s="293" t="s">
        <v>164</v>
      </c>
      <c r="B229" s="31" t="s">
        <v>147</v>
      </c>
      <c r="C229" s="31" t="s">
        <v>105</v>
      </c>
      <c r="D229" s="31" t="s">
        <v>76</v>
      </c>
      <c r="E229" s="36" t="s">
        <v>275</v>
      </c>
      <c r="F229" s="36" t="s">
        <v>9</v>
      </c>
      <c r="G229" s="36" t="s">
        <v>78</v>
      </c>
      <c r="H229" s="36" t="s">
        <v>277</v>
      </c>
      <c r="I229" s="33" t="s">
        <v>244</v>
      </c>
      <c r="J229" s="34">
        <v>43.3</v>
      </c>
      <c r="K229" s="34">
        <v>43.3</v>
      </c>
      <c r="L229" s="34">
        <v>43.3</v>
      </c>
    </row>
    <row r="230" spans="1:12" ht="38.25">
      <c r="A230" s="185" t="s">
        <v>165</v>
      </c>
      <c r="B230" s="48">
        <v>901</v>
      </c>
      <c r="C230" s="48">
        <v>14</v>
      </c>
      <c r="D230" s="48"/>
      <c r="E230" s="36"/>
      <c r="F230" s="36"/>
      <c r="G230" s="36"/>
      <c r="H230" s="36"/>
      <c r="I230" s="33"/>
      <c r="J230" s="34">
        <f>J231</f>
        <v>5.7</v>
      </c>
      <c r="K230" s="34">
        <f>K231</f>
        <v>5.7</v>
      </c>
      <c r="L230" s="34">
        <f>L231</f>
        <v>5.7</v>
      </c>
    </row>
    <row r="231" spans="1:12" ht="63.75">
      <c r="A231" s="185" t="s">
        <v>310</v>
      </c>
      <c r="B231" s="48">
        <v>901</v>
      </c>
      <c r="C231" s="48">
        <v>14</v>
      </c>
      <c r="D231" s="31" t="s">
        <v>76</v>
      </c>
      <c r="E231" s="36"/>
      <c r="F231" s="36"/>
      <c r="G231" s="36"/>
      <c r="H231" s="36"/>
      <c r="I231" s="33"/>
      <c r="J231" s="34">
        <f t="shared" ref="J231:L231" si="90">J232</f>
        <v>5.7</v>
      </c>
      <c r="K231" s="34">
        <f t="shared" si="90"/>
        <v>5.7</v>
      </c>
      <c r="L231" s="34">
        <f t="shared" si="90"/>
        <v>5.7</v>
      </c>
    </row>
    <row r="232" spans="1:12" ht="76.5">
      <c r="A232" s="194" t="s">
        <v>160</v>
      </c>
      <c r="B232" s="48">
        <v>901</v>
      </c>
      <c r="C232" s="48" t="s">
        <v>166</v>
      </c>
      <c r="D232" s="48" t="s">
        <v>76</v>
      </c>
      <c r="E232" s="36" t="s">
        <v>275</v>
      </c>
      <c r="F232" s="36" t="s">
        <v>259</v>
      </c>
      <c r="G232" s="36"/>
      <c r="H232" s="36"/>
      <c r="I232" s="33"/>
      <c r="J232" s="34">
        <f t="shared" ref="J232:L234" si="91">J233</f>
        <v>5.7</v>
      </c>
      <c r="K232" s="34">
        <f t="shared" si="91"/>
        <v>5.7</v>
      </c>
      <c r="L232" s="34">
        <f t="shared" si="91"/>
        <v>5.7</v>
      </c>
    </row>
    <row r="233" spans="1:12" ht="38.25">
      <c r="A233" s="194" t="s">
        <v>167</v>
      </c>
      <c r="B233" s="48">
        <v>901</v>
      </c>
      <c r="C233" s="48" t="s">
        <v>166</v>
      </c>
      <c r="D233" s="48" t="s">
        <v>76</v>
      </c>
      <c r="E233" s="36" t="s">
        <v>275</v>
      </c>
      <c r="F233" s="36" t="s">
        <v>10</v>
      </c>
      <c r="G233" s="36"/>
      <c r="H233" s="36"/>
      <c r="I233" s="33"/>
      <c r="J233" s="34">
        <f t="shared" si="91"/>
        <v>5.7</v>
      </c>
      <c r="K233" s="34">
        <f t="shared" si="91"/>
        <v>5.7</v>
      </c>
      <c r="L233" s="34">
        <f t="shared" si="91"/>
        <v>5.7</v>
      </c>
    </row>
    <row r="234" spans="1:12" ht="63.75">
      <c r="A234" s="195" t="s">
        <v>168</v>
      </c>
      <c r="B234" s="48">
        <v>901</v>
      </c>
      <c r="C234" s="48" t="s">
        <v>166</v>
      </c>
      <c r="D234" s="48" t="s">
        <v>76</v>
      </c>
      <c r="E234" s="36" t="s">
        <v>275</v>
      </c>
      <c r="F234" s="36" t="s">
        <v>10</v>
      </c>
      <c r="G234" s="36" t="s">
        <v>76</v>
      </c>
      <c r="H234" s="36"/>
      <c r="I234" s="33"/>
      <c r="J234" s="34">
        <f t="shared" si="91"/>
        <v>5.7</v>
      </c>
      <c r="K234" s="34">
        <f t="shared" si="91"/>
        <v>5.7</v>
      </c>
      <c r="L234" s="34">
        <f t="shared" si="91"/>
        <v>5.7</v>
      </c>
    </row>
    <row r="235" spans="1:12" ht="38.25">
      <c r="A235" s="185" t="s">
        <v>169</v>
      </c>
      <c r="B235" s="48">
        <v>901</v>
      </c>
      <c r="C235" s="48" t="s">
        <v>166</v>
      </c>
      <c r="D235" s="48" t="s">
        <v>76</v>
      </c>
      <c r="E235" s="36" t="s">
        <v>275</v>
      </c>
      <c r="F235" s="36" t="s">
        <v>10</v>
      </c>
      <c r="G235" s="36" t="s">
        <v>76</v>
      </c>
      <c r="H235" s="36" t="s">
        <v>278</v>
      </c>
      <c r="I235" s="33"/>
      <c r="J235" s="34">
        <f>J237</f>
        <v>5.7</v>
      </c>
      <c r="K235" s="34">
        <f>K237</f>
        <v>5.7</v>
      </c>
      <c r="L235" s="34">
        <f>L237</f>
        <v>5.7</v>
      </c>
    </row>
    <row r="236" spans="1:12">
      <c r="A236" s="195" t="s">
        <v>155</v>
      </c>
      <c r="B236" s="48">
        <v>901</v>
      </c>
      <c r="C236" s="48">
        <v>14</v>
      </c>
      <c r="D236" s="31" t="s">
        <v>76</v>
      </c>
      <c r="E236" s="36" t="s">
        <v>275</v>
      </c>
      <c r="F236" s="36" t="s">
        <v>10</v>
      </c>
      <c r="G236" s="36" t="s">
        <v>76</v>
      </c>
      <c r="H236" s="36" t="s">
        <v>278</v>
      </c>
      <c r="I236" s="33" t="s">
        <v>241</v>
      </c>
      <c r="J236" s="34">
        <f t="shared" ref="J236:L236" si="92">J237</f>
        <v>5.7</v>
      </c>
      <c r="K236" s="34">
        <f t="shared" si="92"/>
        <v>5.7</v>
      </c>
      <c r="L236" s="34">
        <f t="shared" si="92"/>
        <v>5.7</v>
      </c>
    </row>
    <row r="237" spans="1:12">
      <c r="A237" s="185" t="s">
        <v>170</v>
      </c>
      <c r="B237" s="48">
        <v>901</v>
      </c>
      <c r="C237" s="48">
        <v>14</v>
      </c>
      <c r="D237" s="31" t="s">
        <v>76</v>
      </c>
      <c r="E237" s="36" t="s">
        <v>275</v>
      </c>
      <c r="F237" s="36" t="s">
        <v>10</v>
      </c>
      <c r="G237" s="36" t="s">
        <v>76</v>
      </c>
      <c r="H237" s="36" t="s">
        <v>278</v>
      </c>
      <c r="I237" s="33" t="s">
        <v>245</v>
      </c>
      <c r="J237" s="34">
        <v>5.7</v>
      </c>
      <c r="K237" s="34">
        <v>5.7</v>
      </c>
      <c r="L237" s="34">
        <v>5.7</v>
      </c>
    </row>
    <row r="238" spans="1:12">
      <c r="A238" s="185" t="s">
        <v>171</v>
      </c>
      <c r="B238" s="31" t="s">
        <v>147</v>
      </c>
      <c r="C238" s="48">
        <v>99</v>
      </c>
      <c r="D238" s="48"/>
      <c r="E238" s="36"/>
      <c r="F238" s="36"/>
      <c r="G238" s="36"/>
      <c r="H238" s="36"/>
      <c r="I238" s="31"/>
      <c r="J238" s="34">
        <f t="shared" ref="J238:L243" si="93">J239</f>
        <v>0</v>
      </c>
      <c r="K238" s="34">
        <f t="shared" si="93"/>
        <v>5223.2</v>
      </c>
      <c r="L238" s="34">
        <f t="shared" si="93"/>
        <v>8403.4</v>
      </c>
    </row>
    <row r="239" spans="1:12">
      <c r="A239" s="185" t="s">
        <v>171</v>
      </c>
      <c r="B239" s="31" t="s">
        <v>147</v>
      </c>
      <c r="C239" s="48">
        <v>99</v>
      </c>
      <c r="D239" s="48">
        <v>99</v>
      </c>
      <c r="E239" s="36"/>
      <c r="F239" s="36"/>
      <c r="G239" s="36"/>
      <c r="H239" s="36"/>
      <c r="I239" s="31"/>
      <c r="J239" s="34">
        <f t="shared" si="93"/>
        <v>0</v>
      </c>
      <c r="K239" s="34">
        <f t="shared" si="93"/>
        <v>5223.2</v>
      </c>
      <c r="L239" s="34">
        <f t="shared" si="93"/>
        <v>8403.4</v>
      </c>
    </row>
    <row r="240" spans="1:12" ht="51">
      <c r="A240" s="180" t="s">
        <v>532</v>
      </c>
      <c r="B240" s="31" t="s">
        <v>147</v>
      </c>
      <c r="C240" s="48">
        <v>99</v>
      </c>
      <c r="D240" s="48">
        <v>99</v>
      </c>
      <c r="E240" s="36" t="s">
        <v>78</v>
      </c>
      <c r="F240" s="36" t="s">
        <v>259</v>
      </c>
      <c r="G240" s="36"/>
      <c r="H240" s="36"/>
      <c r="I240" s="31"/>
      <c r="J240" s="34">
        <f t="shared" ref="J240:L241" si="94">J241</f>
        <v>0</v>
      </c>
      <c r="K240" s="34">
        <f t="shared" si="94"/>
        <v>5223.2</v>
      </c>
      <c r="L240" s="34">
        <f t="shared" si="94"/>
        <v>8403.4</v>
      </c>
    </row>
    <row r="241" spans="1:12" ht="25.5">
      <c r="A241" s="185" t="s">
        <v>172</v>
      </c>
      <c r="B241" s="31" t="s">
        <v>147</v>
      </c>
      <c r="C241" s="48">
        <v>99</v>
      </c>
      <c r="D241" s="48">
        <v>99</v>
      </c>
      <c r="E241" s="36" t="s">
        <v>78</v>
      </c>
      <c r="F241" s="36" t="s">
        <v>259</v>
      </c>
      <c r="G241" s="36" t="s">
        <v>78</v>
      </c>
      <c r="H241" s="36"/>
      <c r="I241" s="31"/>
      <c r="J241" s="34">
        <f t="shared" si="94"/>
        <v>0</v>
      </c>
      <c r="K241" s="34">
        <f t="shared" si="94"/>
        <v>5223.2</v>
      </c>
      <c r="L241" s="34">
        <f t="shared" si="94"/>
        <v>8403.4</v>
      </c>
    </row>
    <row r="242" spans="1:12">
      <c r="A242" s="185" t="s">
        <v>171</v>
      </c>
      <c r="B242" s="31" t="s">
        <v>147</v>
      </c>
      <c r="C242" s="48">
        <v>99</v>
      </c>
      <c r="D242" s="48">
        <v>99</v>
      </c>
      <c r="E242" s="36" t="s">
        <v>78</v>
      </c>
      <c r="F242" s="36" t="s">
        <v>259</v>
      </c>
      <c r="G242" s="36" t="s">
        <v>78</v>
      </c>
      <c r="H242" s="36" t="s">
        <v>279</v>
      </c>
      <c r="I242" s="31"/>
      <c r="J242" s="34">
        <f t="shared" si="93"/>
        <v>0</v>
      </c>
      <c r="K242" s="34">
        <f t="shared" si="93"/>
        <v>5223.2</v>
      </c>
      <c r="L242" s="34">
        <f t="shared" si="93"/>
        <v>8403.4</v>
      </c>
    </row>
    <row r="243" spans="1:12">
      <c r="A243" s="185" t="s">
        <v>94</v>
      </c>
      <c r="B243" s="31" t="s">
        <v>147</v>
      </c>
      <c r="C243" s="48">
        <v>99</v>
      </c>
      <c r="D243" s="48">
        <v>99</v>
      </c>
      <c r="E243" s="36" t="s">
        <v>78</v>
      </c>
      <c r="F243" s="36" t="s">
        <v>259</v>
      </c>
      <c r="G243" s="36" t="s">
        <v>78</v>
      </c>
      <c r="H243" s="36" t="s">
        <v>279</v>
      </c>
      <c r="I243" s="31" t="s">
        <v>230</v>
      </c>
      <c r="J243" s="34">
        <f t="shared" si="93"/>
        <v>0</v>
      </c>
      <c r="K243" s="34">
        <f t="shared" si="93"/>
        <v>5223.2</v>
      </c>
      <c r="L243" s="34">
        <f t="shared" si="93"/>
        <v>8403.4</v>
      </c>
    </row>
    <row r="244" spans="1:12">
      <c r="A244" s="185" t="s">
        <v>102</v>
      </c>
      <c r="B244" s="31" t="s">
        <v>147</v>
      </c>
      <c r="C244" s="48">
        <v>99</v>
      </c>
      <c r="D244" s="48">
        <v>99</v>
      </c>
      <c r="E244" s="36" t="s">
        <v>78</v>
      </c>
      <c r="F244" s="36" t="s">
        <v>259</v>
      </c>
      <c r="G244" s="36" t="s">
        <v>78</v>
      </c>
      <c r="H244" s="36" t="s">
        <v>279</v>
      </c>
      <c r="I244" s="31" t="s">
        <v>232</v>
      </c>
      <c r="J244" s="34">
        <v>0</v>
      </c>
      <c r="K244" s="34">
        <v>5223.2</v>
      </c>
      <c r="L244" s="34">
        <v>8403.4</v>
      </c>
    </row>
    <row r="245" spans="1:12" ht="51">
      <c r="A245" s="180" t="s">
        <v>340</v>
      </c>
      <c r="B245" s="31" t="s">
        <v>173</v>
      </c>
      <c r="C245" s="31"/>
      <c r="D245" s="31"/>
      <c r="E245" s="36"/>
      <c r="F245" s="36"/>
      <c r="G245" s="36"/>
      <c r="H245" s="36"/>
      <c r="I245" s="33"/>
      <c r="J245" s="34">
        <f>J246+J298+J307+J374+J422+J401</f>
        <v>315557.39999999997</v>
      </c>
      <c r="K245" s="34">
        <f>K246+K298+K307+K374+K422+K401</f>
        <v>294229.90000000002</v>
      </c>
      <c r="L245" s="34">
        <f>L246+L298+L307+L374+L422+L401</f>
        <v>267613.8</v>
      </c>
    </row>
    <row r="246" spans="1:12">
      <c r="A246" s="180" t="s">
        <v>75</v>
      </c>
      <c r="B246" s="31" t="s">
        <v>173</v>
      </c>
      <c r="C246" s="31" t="s">
        <v>76</v>
      </c>
      <c r="D246" s="31"/>
      <c r="E246" s="36"/>
      <c r="F246" s="36"/>
      <c r="G246" s="36"/>
      <c r="H246" s="36"/>
      <c r="I246" s="33"/>
      <c r="J246" s="34">
        <f>J247+J271</f>
        <v>24450.6</v>
      </c>
      <c r="K246" s="34">
        <f>K247+K271</f>
        <v>25772.7</v>
      </c>
      <c r="L246" s="34">
        <f>L247+L271</f>
        <v>18965.900000000001</v>
      </c>
    </row>
    <row r="247" spans="1:12" ht="93" customHeight="1">
      <c r="A247" s="180" t="s">
        <v>529</v>
      </c>
      <c r="B247" s="31" t="s">
        <v>173</v>
      </c>
      <c r="C247" s="31" t="s">
        <v>76</v>
      </c>
      <c r="D247" s="31" t="s">
        <v>83</v>
      </c>
      <c r="E247" s="36"/>
      <c r="F247" s="36"/>
      <c r="G247" s="36"/>
      <c r="H247" s="36"/>
      <c r="I247" s="33"/>
      <c r="J247" s="34">
        <f t="shared" ref="J247" si="95">J248+J253+J261</f>
        <v>4366.1000000000004</v>
      </c>
      <c r="K247" s="34">
        <f t="shared" ref="K247:L247" si="96">K248+K253+K261</f>
        <v>4684.2</v>
      </c>
      <c r="L247" s="34">
        <f t="shared" si="96"/>
        <v>3681.8999999999996</v>
      </c>
    </row>
    <row r="248" spans="1:12" ht="51">
      <c r="A248" s="180" t="s">
        <v>532</v>
      </c>
      <c r="B248" s="31" t="s">
        <v>173</v>
      </c>
      <c r="C248" s="31" t="s">
        <v>76</v>
      </c>
      <c r="D248" s="31" t="s">
        <v>83</v>
      </c>
      <c r="E248" s="36" t="s">
        <v>78</v>
      </c>
      <c r="F248" s="36" t="s">
        <v>259</v>
      </c>
      <c r="G248" s="36"/>
      <c r="H248" s="36"/>
      <c r="I248" s="33"/>
      <c r="J248" s="34">
        <f t="shared" ref="J248:L250" si="97">J249</f>
        <v>272.5</v>
      </c>
      <c r="K248" s="34">
        <f t="shared" si="97"/>
        <v>287.39999999999998</v>
      </c>
      <c r="L248" s="34">
        <f t="shared" si="97"/>
        <v>298.89999999999998</v>
      </c>
    </row>
    <row r="249" spans="1:12" ht="73.5" customHeight="1">
      <c r="A249" s="185" t="s">
        <v>174</v>
      </c>
      <c r="B249" s="31" t="s">
        <v>173</v>
      </c>
      <c r="C249" s="31" t="s">
        <v>76</v>
      </c>
      <c r="D249" s="31" t="s">
        <v>83</v>
      </c>
      <c r="E249" s="36" t="s">
        <v>78</v>
      </c>
      <c r="F249" s="36" t="s">
        <v>259</v>
      </c>
      <c r="G249" s="36" t="s">
        <v>115</v>
      </c>
      <c r="H249" s="36"/>
      <c r="I249" s="33"/>
      <c r="J249" s="34">
        <f t="shared" si="97"/>
        <v>272.5</v>
      </c>
      <c r="K249" s="34">
        <f t="shared" si="97"/>
        <v>287.39999999999998</v>
      </c>
      <c r="L249" s="34">
        <f t="shared" si="97"/>
        <v>298.89999999999998</v>
      </c>
    </row>
    <row r="250" spans="1:12" ht="17.25" customHeight="1">
      <c r="A250" s="183" t="s">
        <v>175</v>
      </c>
      <c r="B250" s="31" t="s">
        <v>173</v>
      </c>
      <c r="C250" s="31" t="s">
        <v>76</v>
      </c>
      <c r="D250" s="31" t="s">
        <v>83</v>
      </c>
      <c r="E250" s="36" t="s">
        <v>78</v>
      </c>
      <c r="F250" s="36" t="s">
        <v>259</v>
      </c>
      <c r="G250" s="36" t="s">
        <v>115</v>
      </c>
      <c r="H250" s="36" t="s">
        <v>280</v>
      </c>
      <c r="I250" s="33"/>
      <c r="J250" s="34">
        <f t="shared" si="97"/>
        <v>272.5</v>
      </c>
      <c r="K250" s="34">
        <f t="shared" si="97"/>
        <v>287.39999999999998</v>
      </c>
      <c r="L250" s="34">
        <f t="shared" si="97"/>
        <v>298.89999999999998</v>
      </c>
    </row>
    <row r="251" spans="1:12" ht="18.75" customHeight="1">
      <c r="A251" s="180" t="s">
        <v>81</v>
      </c>
      <c r="B251" s="31" t="s">
        <v>173</v>
      </c>
      <c r="C251" s="31" t="s">
        <v>76</v>
      </c>
      <c r="D251" s="31" t="s">
        <v>83</v>
      </c>
      <c r="E251" s="36" t="s">
        <v>78</v>
      </c>
      <c r="F251" s="36" t="s">
        <v>259</v>
      </c>
      <c r="G251" s="36" t="s">
        <v>115</v>
      </c>
      <c r="H251" s="36" t="s">
        <v>280</v>
      </c>
      <c r="I251" s="33" t="s">
        <v>226</v>
      </c>
      <c r="J251" s="34">
        <f>J252</f>
        <v>272.5</v>
      </c>
      <c r="K251" s="34">
        <f>K252</f>
        <v>287.39999999999998</v>
      </c>
      <c r="L251" s="34">
        <f>L252</f>
        <v>298.89999999999998</v>
      </c>
    </row>
    <row r="252" spans="1:12" ht="21" customHeight="1">
      <c r="A252" s="180" t="s">
        <v>82</v>
      </c>
      <c r="B252" s="31" t="s">
        <v>173</v>
      </c>
      <c r="C252" s="31" t="s">
        <v>76</v>
      </c>
      <c r="D252" s="31" t="s">
        <v>83</v>
      </c>
      <c r="E252" s="36" t="s">
        <v>78</v>
      </c>
      <c r="F252" s="36" t="s">
        <v>259</v>
      </c>
      <c r="G252" s="36" t="s">
        <v>115</v>
      </c>
      <c r="H252" s="36" t="s">
        <v>280</v>
      </c>
      <c r="I252" s="33" t="s">
        <v>227</v>
      </c>
      <c r="J252" s="34">
        <v>272.5</v>
      </c>
      <c r="K252" s="34">
        <v>287.39999999999998</v>
      </c>
      <c r="L252" s="34">
        <v>298.89999999999998</v>
      </c>
    </row>
    <row r="253" spans="1:12" ht="36">
      <c r="A253" s="191" t="s">
        <v>475</v>
      </c>
      <c r="B253" s="31" t="s">
        <v>173</v>
      </c>
      <c r="C253" s="46" t="s">
        <v>76</v>
      </c>
      <c r="D253" s="46" t="s">
        <v>83</v>
      </c>
      <c r="E253" s="36" t="s">
        <v>83</v>
      </c>
      <c r="F253" s="36" t="s">
        <v>259</v>
      </c>
      <c r="G253" s="36"/>
      <c r="H253" s="36"/>
      <c r="I253" s="33"/>
      <c r="J253" s="34">
        <f t="shared" ref="J253:L255" si="98">J254</f>
        <v>59.5</v>
      </c>
      <c r="K253" s="34">
        <f t="shared" si="98"/>
        <v>62.7</v>
      </c>
      <c r="L253" s="34">
        <f t="shared" si="98"/>
        <v>48.900000000000006</v>
      </c>
    </row>
    <row r="254" spans="1:12" ht="36">
      <c r="A254" s="191" t="s">
        <v>421</v>
      </c>
      <c r="B254" s="31" t="s">
        <v>173</v>
      </c>
      <c r="C254" s="46" t="s">
        <v>76</v>
      </c>
      <c r="D254" s="46" t="s">
        <v>83</v>
      </c>
      <c r="E254" s="36" t="s">
        <v>83</v>
      </c>
      <c r="F254" s="36" t="s">
        <v>9</v>
      </c>
      <c r="G254" s="36"/>
      <c r="H254" s="36"/>
      <c r="I254" s="33"/>
      <c r="J254" s="34">
        <f t="shared" si="98"/>
        <v>59.5</v>
      </c>
      <c r="K254" s="34">
        <f t="shared" si="98"/>
        <v>62.7</v>
      </c>
      <c r="L254" s="34">
        <f t="shared" si="98"/>
        <v>48.900000000000006</v>
      </c>
    </row>
    <row r="255" spans="1:12" ht="51">
      <c r="A255" s="189" t="s">
        <v>422</v>
      </c>
      <c r="B255" s="31" t="s">
        <v>173</v>
      </c>
      <c r="C255" s="46" t="s">
        <v>76</v>
      </c>
      <c r="D255" s="46" t="s">
        <v>83</v>
      </c>
      <c r="E255" s="36" t="s">
        <v>83</v>
      </c>
      <c r="F255" s="36" t="s">
        <v>9</v>
      </c>
      <c r="G255" s="36" t="s">
        <v>99</v>
      </c>
      <c r="H255" s="36"/>
      <c r="I255" s="33"/>
      <c r="J255" s="34">
        <f t="shared" si="98"/>
        <v>59.5</v>
      </c>
      <c r="K255" s="34">
        <f t="shared" si="98"/>
        <v>62.7</v>
      </c>
      <c r="L255" s="34">
        <f t="shared" si="98"/>
        <v>48.900000000000006</v>
      </c>
    </row>
    <row r="256" spans="1:12" ht="119.25" customHeight="1">
      <c r="A256" s="186" t="s">
        <v>140</v>
      </c>
      <c r="B256" s="31" t="s">
        <v>173</v>
      </c>
      <c r="C256" s="46" t="s">
        <v>76</v>
      </c>
      <c r="D256" s="46" t="s">
        <v>83</v>
      </c>
      <c r="E256" s="36" t="s">
        <v>83</v>
      </c>
      <c r="F256" s="36" t="s">
        <v>9</v>
      </c>
      <c r="G256" s="36" t="s">
        <v>99</v>
      </c>
      <c r="H256" s="36" t="s">
        <v>476</v>
      </c>
      <c r="I256" s="33"/>
      <c r="J256" s="34">
        <f>J257+J259</f>
        <v>59.5</v>
      </c>
      <c r="K256" s="34">
        <f>K257+K259</f>
        <v>62.7</v>
      </c>
      <c r="L256" s="34">
        <f>L257+L259</f>
        <v>48.900000000000006</v>
      </c>
    </row>
    <row r="257" spans="1:12" ht="89.25">
      <c r="A257" s="180" t="s">
        <v>81</v>
      </c>
      <c r="B257" s="31" t="s">
        <v>173</v>
      </c>
      <c r="C257" s="46" t="s">
        <v>76</v>
      </c>
      <c r="D257" s="46" t="s">
        <v>83</v>
      </c>
      <c r="E257" s="36" t="s">
        <v>83</v>
      </c>
      <c r="F257" s="36" t="s">
        <v>9</v>
      </c>
      <c r="G257" s="36" t="s">
        <v>99</v>
      </c>
      <c r="H257" s="36" t="s">
        <v>476</v>
      </c>
      <c r="I257" s="33" t="s">
        <v>226</v>
      </c>
      <c r="J257" s="34">
        <f t="shared" ref="J257:L257" si="99">J258</f>
        <v>58.3</v>
      </c>
      <c r="K257" s="34">
        <f t="shared" si="99"/>
        <v>61.5</v>
      </c>
      <c r="L257" s="34">
        <f t="shared" si="99"/>
        <v>47.7</v>
      </c>
    </row>
    <row r="258" spans="1:12" ht="38.25">
      <c r="A258" s="180" t="s">
        <v>82</v>
      </c>
      <c r="B258" s="31" t="s">
        <v>173</v>
      </c>
      <c r="C258" s="46" t="s">
        <v>76</v>
      </c>
      <c r="D258" s="46" t="s">
        <v>83</v>
      </c>
      <c r="E258" s="36" t="s">
        <v>83</v>
      </c>
      <c r="F258" s="36" t="s">
        <v>9</v>
      </c>
      <c r="G258" s="36" t="s">
        <v>99</v>
      </c>
      <c r="H258" s="36" t="s">
        <v>476</v>
      </c>
      <c r="I258" s="33" t="s">
        <v>227</v>
      </c>
      <c r="J258" s="34">
        <v>58.3</v>
      </c>
      <c r="K258" s="34">
        <v>61.5</v>
      </c>
      <c r="L258" s="34">
        <v>47.7</v>
      </c>
    </row>
    <row r="259" spans="1:12" ht="50.25" customHeight="1">
      <c r="A259" s="180" t="s">
        <v>87</v>
      </c>
      <c r="B259" s="31" t="s">
        <v>173</v>
      </c>
      <c r="C259" s="46" t="s">
        <v>76</v>
      </c>
      <c r="D259" s="46" t="s">
        <v>83</v>
      </c>
      <c r="E259" s="36" t="s">
        <v>83</v>
      </c>
      <c r="F259" s="36" t="s">
        <v>9</v>
      </c>
      <c r="G259" s="36" t="s">
        <v>99</v>
      </c>
      <c r="H259" s="36" t="s">
        <v>476</v>
      </c>
      <c r="I259" s="33" t="s">
        <v>228</v>
      </c>
      <c r="J259" s="34">
        <f t="shared" ref="J259:L259" si="100">J260</f>
        <v>1.2</v>
      </c>
      <c r="K259" s="34">
        <v>1.2</v>
      </c>
      <c r="L259" s="34">
        <f t="shared" si="100"/>
        <v>1.2</v>
      </c>
    </row>
    <row r="260" spans="1:12" ht="38.25">
      <c r="A260" s="180" t="s">
        <v>88</v>
      </c>
      <c r="B260" s="31" t="s">
        <v>173</v>
      </c>
      <c r="C260" s="46" t="s">
        <v>76</v>
      </c>
      <c r="D260" s="46" t="s">
        <v>83</v>
      </c>
      <c r="E260" s="36" t="s">
        <v>83</v>
      </c>
      <c r="F260" s="36" t="s">
        <v>9</v>
      </c>
      <c r="G260" s="36" t="s">
        <v>99</v>
      </c>
      <c r="H260" s="36" t="s">
        <v>476</v>
      </c>
      <c r="I260" s="33" t="s">
        <v>229</v>
      </c>
      <c r="J260" s="34">
        <v>1.2</v>
      </c>
      <c r="K260" s="34">
        <v>1.2</v>
      </c>
      <c r="L260" s="34">
        <v>1.2</v>
      </c>
    </row>
    <row r="261" spans="1:12" ht="51">
      <c r="A261" s="180" t="s">
        <v>316</v>
      </c>
      <c r="B261" s="31" t="s">
        <v>173</v>
      </c>
      <c r="C261" s="31" t="s">
        <v>76</v>
      </c>
      <c r="D261" s="31" t="s">
        <v>83</v>
      </c>
      <c r="E261" s="36" t="s">
        <v>281</v>
      </c>
      <c r="F261" s="36" t="s">
        <v>259</v>
      </c>
      <c r="G261" s="36"/>
      <c r="H261" s="36"/>
      <c r="I261" s="33"/>
      <c r="J261" s="34">
        <f t="shared" ref="J261:L261" si="101">J262</f>
        <v>4034.1</v>
      </c>
      <c r="K261" s="34">
        <f t="shared" si="101"/>
        <v>4334.0999999999995</v>
      </c>
      <c r="L261" s="34">
        <f t="shared" si="101"/>
        <v>3334.1</v>
      </c>
    </row>
    <row r="262" spans="1:12" ht="49.5" customHeight="1">
      <c r="A262" s="180" t="s">
        <v>176</v>
      </c>
      <c r="B262" s="31" t="s">
        <v>173</v>
      </c>
      <c r="C262" s="31" t="s">
        <v>76</v>
      </c>
      <c r="D262" s="31" t="s">
        <v>83</v>
      </c>
      <c r="E262" s="36" t="s">
        <v>281</v>
      </c>
      <c r="F262" s="36" t="s">
        <v>10</v>
      </c>
      <c r="G262" s="36"/>
      <c r="H262" s="36"/>
      <c r="I262" s="33"/>
      <c r="J262" s="34">
        <f>J263+J266</f>
        <v>4034.1</v>
      </c>
      <c r="K262" s="34">
        <f>K263+K266</f>
        <v>4334.0999999999995</v>
      </c>
      <c r="L262" s="34">
        <f>L263+L266</f>
        <v>3334.1</v>
      </c>
    </row>
    <row r="263" spans="1:12" ht="38.25">
      <c r="A263" s="180" t="s">
        <v>153</v>
      </c>
      <c r="B263" s="31" t="s">
        <v>173</v>
      </c>
      <c r="C263" s="31" t="s">
        <v>76</v>
      </c>
      <c r="D263" s="31" t="s">
        <v>83</v>
      </c>
      <c r="E263" s="36" t="s">
        <v>281</v>
      </c>
      <c r="F263" s="36" t="s">
        <v>10</v>
      </c>
      <c r="G263" s="36" t="s">
        <v>154</v>
      </c>
      <c r="H263" s="36" t="s">
        <v>250</v>
      </c>
      <c r="I263" s="33"/>
      <c r="J263" s="34">
        <f t="shared" ref="J263:L264" si="102">J264</f>
        <v>3877.4</v>
      </c>
      <c r="K263" s="34">
        <f t="shared" si="102"/>
        <v>4177.3999999999996</v>
      </c>
      <c r="L263" s="34">
        <f t="shared" si="102"/>
        <v>3177.4</v>
      </c>
    </row>
    <row r="264" spans="1:12" ht="89.25">
      <c r="A264" s="180" t="s">
        <v>81</v>
      </c>
      <c r="B264" s="31" t="s">
        <v>173</v>
      </c>
      <c r="C264" s="31" t="s">
        <v>76</v>
      </c>
      <c r="D264" s="31" t="s">
        <v>83</v>
      </c>
      <c r="E264" s="36" t="s">
        <v>281</v>
      </c>
      <c r="F264" s="36" t="s">
        <v>10</v>
      </c>
      <c r="G264" s="36" t="s">
        <v>154</v>
      </c>
      <c r="H264" s="36" t="s">
        <v>250</v>
      </c>
      <c r="I264" s="33" t="s">
        <v>226</v>
      </c>
      <c r="J264" s="34">
        <f t="shared" si="102"/>
        <v>3877.4</v>
      </c>
      <c r="K264" s="34">
        <f t="shared" si="102"/>
        <v>4177.3999999999996</v>
      </c>
      <c r="L264" s="34">
        <f t="shared" si="102"/>
        <v>3177.4</v>
      </c>
    </row>
    <row r="265" spans="1:12" ht="38.25">
      <c r="A265" s="180" t="s">
        <v>82</v>
      </c>
      <c r="B265" s="31" t="s">
        <v>173</v>
      </c>
      <c r="C265" s="31" t="s">
        <v>76</v>
      </c>
      <c r="D265" s="31" t="s">
        <v>83</v>
      </c>
      <c r="E265" s="36" t="s">
        <v>281</v>
      </c>
      <c r="F265" s="36" t="s">
        <v>10</v>
      </c>
      <c r="G265" s="36" t="s">
        <v>154</v>
      </c>
      <c r="H265" s="36" t="s">
        <v>250</v>
      </c>
      <c r="I265" s="33" t="s">
        <v>227</v>
      </c>
      <c r="J265" s="34">
        <v>3877.4</v>
      </c>
      <c r="K265" s="34">
        <v>4177.3999999999996</v>
      </c>
      <c r="L265" s="34">
        <v>3177.4</v>
      </c>
    </row>
    <row r="266" spans="1:12" ht="34.5" customHeight="1">
      <c r="A266" s="180" t="s">
        <v>302</v>
      </c>
      <c r="B266" s="31" t="s">
        <v>173</v>
      </c>
      <c r="C266" s="31" t="s">
        <v>76</v>
      </c>
      <c r="D266" s="31" t="s">
        <v>83</v>
      </c>
      <c r="E266" s="36" t="s">
        <v>281</v>
      </c>
      <c r="F266" s="36" t="s">
        <v>10</v>
      </c>
      <c r="G266" s="36" t="s">
        <v>154</v>
      </c>
      <c r="H266" s="36" t="s">
        <v>251</v>
      </c>
      <c r="I266" s="33"/>
      <c r="J266" s="34">
        <f t="shared" ref="J266" si="103">J267+J269</f>
        <v>156.69999999999999</v>
      </c>
      <c r="K266" s="34">
        <f t="shared" ref="K266:L266" si="104">K267+K269</f>
        <v>156.69999999999999</v>
      </c>
      <c r="L266" s="34">
        <f t="shared" si="104"/>
        <v>156.69999999999999</v>
      </c>
    </row>
    <row r="267" spans="1:12" ht="49.5" customHeight="1">
      <c r="A267" s="180" t="s">
        <v>87</v>
      </c>
      <c r="B267" s="31" t="s">
        <v>173</v>
      </c>
      <c r="C267" s="31" t="s">
        <v>76</v>
      </c>
      <c r="D267" s="31" t="s">
        <v>83</v>
      </c>
      <c r="E267" s="36" t="s">
        <v>281</v>
      </c>
      <c r="F267" s="36" t="s">
        <v>10</v>
      </c>
      <c r="G267" s="36" t="s">
        <v>154</v>
      </c>
      <c r="H267" s="36" t="s">
        <v>251</v>
      </c>
      <c r="I267" s="33" t="s">
        <v>228</v>
      </c>
      <c r="J267" s="34">
        <f t="shared" ref="J267:L267" si="105">J268</f>
        <v>115</v>
      </c>
      <c r="K267" s="34">
        <f t="shared" si="105"/>
        <v>115</v>
      </c>
      <c r="L267" s="34">
        <f t="shared" si="105"/>
        <v>115</v>
      </c>
    </row>
    <row r="268" spans="1:12" ht="38.25">
      <c r="A268" s="180" t="s">
        <v>88</v>
      </c>
      <c r="B268" s="31" t="s">
        <v>173</v>
      </c>
      <c r="C268" s="31" t="s">
        <v>76</v>
      </c>
      <c r="D268" s="31" t="s">
        <v>83</v>
      </c>
      <c r="E268" s="36" t="s">
        <v>281</v>
      </c>
      <c r="F268" s="36" t="s">
        <v>10</v>
      </c>
      <c r="G268" s="36" t="s">
        <v>154</v>
      </c>
      <c r="H268" s="36" t="s">
        <v>251</v>
      </c>
      <c r="I268" s="33" t="s">
        <v>229</v>
      </c>
      <c r="J268" s="34">
        <v>115</v>
      </c>
      <c r="K268" s="34">
        <v>115</v>
      </c>
      <c r="L268" s="34">
        <v>115</v>
      </c>
    </row>
    <row r="269" spans="1:12">
      <c r="A269" s="180" t="s">
        <v>94</v>
      </c>
      <c r="B269" s="31" t="s">
        <v>173</v>
      </c>
      <c r="C269" s="31" t="s">
        <v>76</v>
      </c>
      <c r="D269" s="31" t="s">
        <v>83</v>
      </c>
      <c r="E269" s="36" t="s">
        <v>281</v>
      </c>
      <c r="F269" s="36" t="s">
        <v>10</v>
      </c>
      <c r="G269" s="36" t="s">
        <v>154</v>
      </c>
      <c r="H269" s="36" t="s">
        <v>251</v>
      </c>
      <c r="I269" s="33" t="s">
        <v>230</v>
      </c>
      <c r="J269" s="34">
        <f>J270</f>
        <v>41.7</v>
      </c>
      <c r="K269" s="34">
        <f>K270</f>
        <v>41.7</v>
      </c>
      <c r="L269" s="34">
        <f>L270</f>
        <v>41.7</v>
      </c>
    </row>
    <row r="270" spans="1:12" ht="25.5">
      <c r="A270" s="180" t="s">
        <v>95</v>
      </c>
      <c r="B270" s="31" t="s">
        <v>173</v>
      </c>
      <c r="C270" s="31" t="s">
        <v>76</v>
      </c>
      <c r="D270" s="31" t="s">
        <v>83</v>
      </c>
      <c r="E270" s="36" t="s">
        <v>281</v>
      </c>
      <c r="F270" s="36" t="s">
        <v>10</v>
      </c>
      <c r="G270" s="36" t="s">
        <v>154</v>
      </c>
      <c r="H270" s="36" t="s">
        <v>251</v>
      </c>
      <c r="I270" s="33" t="s">
        <v>231</v>
      </c>
      <c r="J270" s="34">
        <v>41.7</v>
      </c>
      <c r="K270" s="34">
        <v>41.7</v>
      </c>
      <c r="L270" s="34">
        <v>41.7</v>
      </c>
    </row>
    <row r="271" spans="1:12" ht="25.5">
      <c r="A271" s="180" t="s">
        <v>104</v>
      </c>
      <c r="B271" s="31" t="s">
        <v>173</v>
      </c>
      <c r="C271" s="31" t="s">
        <v>76</v>
      </c>
      <c r="D271" s="31" t="s">
        <v>105</v>
      </c>
      <c r="E271" s="36"/>
      <c r="F271" s="36"/>
      <c r="G271" s="36"/>
      <c r="H271" s="36"/>
      <c r="I271" s="33"/>
      <c r="J271" s="34">
        <f t="shared" ref="J271:L272" si="106">J272</f>
        <v>20084.5</v>
      </c>
      <c r="K271" s="34">
        <f t="shared" si="106"/>
        <v>21088.5</v>
      </c>
      <c r="L271" s="34">
        <f t="shared" si="106"/>
        <v>15284</v>
      </c>
    </row>
    <row r="272" spans="1:12" ht="57.75" customHeight="1">
      <c r="A272" s="180" t="s">
        <v>337</v>
      </c>
      <c r="B272" s="31" t="s">
        <v>173</v>
      </c>
      <c r="C272" s="31" t="s">
        <v>76</v>
      </c>
      <c r="D272" s="31" t="s">
        <v>105</v>
      </c>
      <c r="E272" s="36" t="s">
        <v>255</v>
      </c>
      <c r="F272" s="36" t="s">
        <v>259</v>
      </c>
      <c r="G272" s="36"/>
      <c r="H272" s="36"/>
      <c r="I272" s="33"/>
      <c r="J272" s="34">
        <f t="shared" si="106"/>
        <v>20084.5</v>
      </c>
      <c r="K272" s="34">
        <f t="shared" si="106"/>
        <v>21088.5</v>
      </c>
      <c r="L272" s="34">
        <f t="shared" si="106"/>
        <v>15284</v>
      </c>
    </row>
    <row r="273" spans="1:12" ht="66.75" customHeight="1">
      <c r="A273" s="180" t="s">
        <v>338</v>
      </c>
      <c r="B273" s="31" t="s">
        <v>173</v>
      </c>
      <c r="C273" s="31" t="s">
        <v>76</v>
      </c>
      <c r="D273" s="31" t="s">
        <v>105</v>
      </c>
      <c r="E273" s="36" t="s">
        <v>255</v>
      </c>
      <c r="F273" s="36" t="s">
        <v>8</v>
      </c>
      <c r="G273" s="36"/>
      <c r="H273" s="36"/>
      <c r="I273" s="33"/>
      <c r="J273" s="34">
        <f>J274+J277+J284+J291</f>
        <v>20084.5</v>
      </c>
      <c r="K273" s="34">
        <f>K274+K277+K284+K291</f>
        <v>21088.5</v>
      </c>
      <c r="L273" s="34">
        <f>L274+L277+L284+L291</f>
        <v>15284</v>
      </c>
    </row>
    <row r="274" spans="1:12" ht="33.75" customHeight="1">
      <c r="A274" s="180" t="s">
        <v>319</v>
      </c>
      <c r="B274" s="31" t="s">
        <v>173</v>
      </c>
      <c r="C274" s="31" t="s">
        <v>76</v>
      </c>
      <c r="D274" s="31" t="s">
        <v>105</v>
      </c>
      <c r="E274" s="36" t="s">
        <v>255</v>
      </c>
      <c r="F274" s="36" t="s">
        <v>8</v>
      </c>
      <c r="G274" s="36" t="s">
        <v>154</v>
      </c>
      <c r="H274" s="36" t="s">
        <v>317</v>
      </c>
      <c r="I274" s="33"/>
      <c r="J274" s="34">
        <f t="shared" ref="J274:L274" si="107">J275</f>
        <v>84.7</v>
      </c>
      <c r="K274" s="34">
        <f t="shared" si="107"/>
        <v>84.2</v>
      </c>
      <c r="L274" s="34">
        <f t="shared" si="107"/>
        <v>84.2</v>
      </c>
    </row>
    <row r="275" spans="1:12" ht="46.5" customHeight="1">
      <c r="A275" s="180" t="s">
        <v>87</v>
      </c>
      <c r="B275" s="31" t="s">
        <v>173</v>
      </c>
      <c r="C275" s="31" t="s">
        <v>76</v>
      </c>
      <c r="D275" s="31" t="s">
        <v>105</v>
      </c>
      <c r="E275" s="36" t="s">
        <v>255</v>
      </c>
      <c r="F275" s="36" t="s">
        <v>8</v>
      </c>
      <c r="G275" s="36" t="s">
        <v>154</v>
      </c>
      <c r="H275" s="36" t="s">
        <v>317</v>
      </c>
      <c r="I275" s="33" t="s">
        <v>228</v>
      </c>
      <c r="J275" s="34">
        <f t="shared" ref="J275:L275" si="108">J276</f>
        <v>84.7</v>
      </c>
      <c r="K275" s="34">
        <f t="shared" si="108"/>
        <v>84.2</v>
      </c>
      <c r="L275" s="34">
        <f t="shared" si="108"/>
        <v>84.2</v>
      </c>
    </row>
    <row r="276" spans="1:12" ht="62.25" customHeight="1">
      <c r="A276" s="180" t="s">
        <v>88</v>
      </c>
      <c r="B276" s="31" t="s">
        <v>173</v>
      </c>
      <c r="C276" s="31" t="s">
        <v>76</v>
      </c>
      <c r="D276" s="31" t="s">
        <v>105</v>
      </c>
      <c r="E276" s="36" t="s">
        <v>255</v>
      </c>
      <c r="F276" s="36" t="s">
        <v>8</v>
      </c>
      <c r="G276" s="36" t="s">
        <v>154</v>
      </c>
      <c r="H276" s="36" t="s">
        <v>317</v>
      </c>
      <c r="I276" s="33" t="s">
        <v>229</v>
      </c>
      <c r="J276" s="34">
        <v>84.7</v>
      </c>
      <c r="K276" s="34">
        <v>84.2</v>
      </c>
      <c r="L276" s="34">
        <v>84.2</v>
      </c>
    </row>
    <row r="277" spans="1:12" ht="25.5">
      <c r="A277" s="180" t="s">
        <v>177</v>
      </c>
      <c r="B277" s="31" t="s">
        <v>173</v>
      </c>
      <c r="C277" s="31" t="s">
        <v>76</v>
      </c>
      <c r="D277" s="31" t="s">
        <v>105</v>
      </c>
      <c r="E277" s="36" t="s">
        <v>255</v>
      </c>
      <c r="F277" s="36" t="s">
        <v>8</v>
      </c>
      <c r="G277" s="36" t="s">
        <v>154</v>
      </c>
      <c r="H277" s="36" t="s">
        <v>282</v>
      </c>
      <c r="I277" s="33"/>
      <c r="J277" s="34">
        <f t="shared" ref="J277" si="109">J278+J280+J282</f>
        <v>8798.2000000000007</v>
      </c>
      <c r="K277" s="34">
        <f t="shared" ref="K277:L277" si="110">K278+K280+K282</f>
        <v>8835.7999999999993</v>
      </c>
      <c r="L277" s="34">
        <f t="shared" si="110"/>
        <v>6319.5</v>
      </c>
    </row>
    <row r="278" spans="1:12" ht="89.25">
      <c r="A278" s="180" t="s">
        <v>81</v>
      </c>
      <c r="B278" s="31" t="s">
        <v>173</v>
      </c>
      <c r="C278" s="31" t="s">
        <v>76</v>
      </c>
      <c r="D278" s="31" t="s">
        <v>105</v>
      </c>
      <c r="E278" s="36" t="s">
        <v>255</v>
      </c>
      <c r="F278" s="36" t="s">
        <v>8</v>
      </c>
      <c r="G278" s="36" t="s">
        <v>154</v>
      </c>
      <c r="H278" s="36" t="s">
        <v>282</v>
      </c>
      <c r="I278" s="33" t="s">
        <v>226</v>
      </c>
      <c r="J278" s="34">
        <f>J279</f>
        <v>5534.7</v>
      </c>
      <c r="K278" s="34">
        <f>K279</f>
        <v>5556</v>
      </c>
      <c r="L278" s="34">
        <f>L279</f>
        <v>4056</v>
      </c>
    </row>
    <row r="279" spans="1:12" ht="25.5">
      <c r="A279" s="180" t="s">
        <v>178</v>
      </c>
      <c r="B279" s="31" t="s">
        <v>173</v>
      </c>
      <c r="C279" s="31" t="s">
        <v>76</v>
      </c>
      <c r="D279" s="31" t="s">
        <v>105</v>
      </c>
      <c r="E279" s="36" t="s">
        <v>255</v>
      </c>
      <c r="F279" s="36" t="s">
        <v>8</v>
      </c>
      <c r="G279" s="36" t="s">
        <v>154</v>
      </c>
      <c r="H279" s="36" t="s">
        <v>282</v>
      </c>
      <c r="I279" s="33" t="s">
        <v>246</v>
      </c>
      <c r="J279" s="34">
        <v>5534.7</v>
      </c>
      <c r="K279" s="34">
        <v>5556</v>
      </c>
      <c r="L279" s="34">
        <v>4056</v>
      </c>
    </row>
    <row r="280" spans="1:12" ht="38.25">
      <c r="A280" s="180" t="s">
        <v>87</v>
      </c>
      <c r="B280" s="31" t="s">
        <v>173</v>
      </c>
      <c r="C280" s="31" t="s">
        <v>76</v>
      </c>
      <c r="D280" s="31" t="s">
        <v>105</v>
      </c>
      <c r="E280" s="36" t="s">
        <v>255</v>
      </c>
      <c r="F280" s="36" t="s">
        <v>8</v>
      </c>
      <c r="G280" s="36" t="s">
        <v>154</v>
      </c>
      <c r="H280" s="36" t="s">
        <v>282</v>
      </c>
      <c r="I280" s="33" t="s">
        <v>228</v>
      </c>
      <c r="J280" s="34">
        <f>J281</f>
        <v>3160</v>
      </c>
      <c r="K280" s="34">
        <f t="shared" ref="K280:L280" si="111">K281</f>
        <v>3176.3</v>
      </c>
      <c r="L280" s="34">
        <f t="shared" si="111"/>
        <v>2160</v>
      </c>
    </row>
    <row r="281" spans="1:12" ht="38.25">
      <c r="A281" s="180" t="s">
        <v>88</v>
      </c>
      <c r="B281" s="31" t="s">
        <v>173</v>
      </c>
      <c r="C281" s="31" t="s">
        <v>76</v>
      </c>
      <c r="D281" s="31" t="s">
        <v>105</v>
      </c>
      <c r="E281" s="36" t="s">
        <v>255</v>
      </c>
      <c r="F281" s="36" t="s">
        <v>8</v>
      </c>
      <c r="G281" s="36" t="s">
        <v>154</v>
      </c>
      <c r="H281" s="36" t="s">
        <v>282</v>
      </c>
      <c r="I281" s="33" t="s">
        <v>229</v>
      </c>
      <c r="J281" s="34">
        <v>3160</v>
      </c>
      <c r="K281" s="34">
        <v>3176.3</v>
      </c>
      <c r="L281" s="34">
        <v>2160</v>
      </c>
    </row>
    <row r="282" spans="1:12">
      <c r="A282" s="180" t="s">
        <v>94</v>
      </c>
      <c r="B282" s="31" t="s">
        <v>173</v>
      </c>
      <c r="C282" s="31" t="s">
        <v>76</v>
      </c>
      <c r="D282" s="31" t="s">
        <v>105</v>
      </c>
      <c r="E282" s="36" t="s">
        <v>255</v>
      </c>
      <c r="F282" s="36" t="s">
        <v>8</v>
      </c>
      <c r="G282" s="36" t="s">
        <v>154</v>
      </c>
      <c r="H282" s="36" t="s">
        <v>282</v>
      </c>
      <c r="I282" s="33" t="s">
        <v>230</v>
      </c>
      <c r="J282" s="34">
        <f>J283</f>
        <v>103.5</v>
      </c>
      <c r="K282" s="34">
        <f>K283</f>
        <v>103.5</v>
      </c>
      <c r="L282" s="34">
        <f>L283</f>
        <v>103.5</v>
      </c>
    </row>
    <row r="283" spans="1:12" ht="25.5">
      <c r="A283" s="180" t="s">
        <v>95</v>
      </c>
      <c r="B283" s="31" t="s">
        <v>173</v>
      </c>
      <c r="C283" s="31" t="s">
        <v>76</v>
      </c>
      <c r="D283" s="31" t="s">
        <v>105</v>
      </c>
      <c r="E283" s="36" t="s">
        <v>255</v>
      </c>
      <c r="F283" s="36" t="s">
        <v>8</v>
      </c>
      <c r="G283" s="36" t="s">
        <v>154</v>
      </c>
      <c r="H283" s="36" t="s">
        <v>282</v>
      </c>
      <c r="I283" s="33" t="s">
        <v>231</v>
      </c>
      <c r="J283" s="34">
        <v>103.5</v>
      </c>
      <c r="K283" s="34">
        <v>103.5</v>
      </c>
      <c r="L283" s="34">
        <v>103.5</v>
      </c>
    </row>
    <row r="284" spans="1:12">
      <c r="A284" s="180" t="s">
        <v>179</v>
      </c>
      <c r="B284" s="31" t="s">
        <v>173</v>
      </c>
      <c r="C284" s="31" t="s">
        <v>76</v>
      </c>
      <c r="D284" s="31" t="s">
        <v>105</v>
      </c>
      <c r="E284" s="36" t="s">
        <v>255</v>
      </c>
      <c r="F284" s="36" t="s">
        <v>8</v>
      </c>
      <c r="G284" s="36" t="s">
        <v>154</v>
      </c>
      <c r="H284" s="36" t="s">
        <v>283</v>
      </c>
      <c r="I284" s="33"/>
      <c r="J284" s="34">
        <f>J285+J287+J289</f>
        <v>377.8</v>
      </c>
      <c r="K284" s="34">
        <f>K285+K287+K289</f>
        <v>397.5</v>
      </c>
      <c r="L284" s="34">
        <f>L285+L287+L289</f>
        <v>397.5</v>
      </c>
    </row>
    <row r="285" spans="1:12" ht="89.25">
      <c r="A285" s="180" t="s">
        <v>81</v>
      </c>
      <c r="B285" s="31" t="s">
        <v>173</v>
      </c>
      <c r="C285" s="31" t="s">
        <v>76</v>
      </c>
      <c r="D285" s="31" t="s">
        <v>105</v>
      </c>
      <c r="E285" s="36" t="s">
        <v>255</v>
      </c>
      <c r="F285" s="36" t="s">
        <v>8</v>
      </c>
      <c r="G285" s="36" t="s">
        <v>154</v>
      </c>
      <c r="H285" s="36" t="s">
        <v>283</v>
      </c>
      <c r="I285" s="33" t="s">
        <v>226</v>
      </c>
      <c r="J285" s="34">
        <f>J286</f>
        <v>353.8</v>
      </c>
      <c r="K285" s="34">
        <f>K286</f>
        <v>373.4</v>
      </c>
      <c r="L285" s="34">
        <f>L286</f>
        <v>373.4</v>
      </c>
    </row>
    <row r="286" spans="1:12" ht="25.5">
      <c r="A286" s="180" t="s">
        <v>178</v>
      </c>
      <c r="B286" s="31" t="s">
        <v>173</v>
      </c>
      <c r="C286" s="31" t="s">
        <v>76</v>
      </c>
      <c r="D286" s="31" t="s">
        <v>105</v>
      </c>
      <c r="E286" s="36" t="s">
        <v>255</v>
      </c>
      <c r="F286" s="36" t="s">
        <v>8</v>
      </c>
      <c r="G286" s="36" t="s">
        <v>154</v>
      </c>
      <c r="H286" s="36" t="s">
        <v>283</v>
      </c>
      <c r="I286" s="33" t="s">
        <v>246</v>
      </c>
      <c r="J286" s="34">
        <v>353.8</v>
      </c>
      <c r="K286" s="34">
        <v>373.4</v>
      </c>
      <c r="L286" s="34">
        <v>373.4</v>
      </c>
    </row>
    <row r="287" spans="1:12" ht="51.75" customHeight="1">
      <c r="A287" s="180" t="s">
        <v>87</v>
      </c>
      <c r="B287" s="31" t="s">
        <v>173</v>
      </c>
      <c r="C287" s="31" t="s">
        <v>76</v>
      </c>
      <c r="D287" s="31" t="s">
        <v>105</v>
      </c>
      <c r="E287" s="36" t="s">
        <v>255</v>
      </c>
      <c r="F287" s="36" t="s">
        <v>8</v>
      </c>
      <c r="G287" s="36" t="s">
        <v>154</v>
      </c>
      <c r="H287" s="36" t="s">
        <v>283</v>
      </c>
      <c r="I287" s="33" t="s">
        <v>228</v>
      </c>
      <c r="J287" s="34">
        <f t="shared" ref="J287:L287" si="112">J288</f>
        <v>23.4</v>
      </c>
      <c r="K287" s="34">
        <f t="shared" si="112"/>
        <v>23.5</v>
      </c>
      <c r="L287" s="34">
        <f t="shared" si="112"/>
        <v>23.5</v>
      </c>
    </row>
    <row r="288" spans="1:12" ht="38.25">
      <c r="A288" s="180" t="s">
        <v>88</v>
      </c>
      <c r="B288" s="31" t="s">
        <v>173</v>
      </c>
      <c r="C288" s="31" t="s">
        <v>76</v>
      </c>
      <c r="D288" s="31" t="s">
        <v>105</v>
      </c>
      <c r="E288" s="36" t="s">
        <v>255</v>
      </c>
      <c r="F288" s="36" t="s">
        <v>8</v>
      </c>
      <c r="G288" s="36" t="s">
        <v>154</v>
      </c>
      <c r="H288" s="36" t="s">
        <v>283</v>
      </c>
      <c r="I288" s="33" t="s">
        <v>229</v>
      </c>
      <c r="J288" s="34">
        <v>23.4</v>
      </c>
      <c r="K288" s="34">
        <v>23.5</v>
      </c>
      <c r="L288" s="34">
        <v>23.5</v>
      </c>
    </row>
    <row r="289" spans="1:12">
      <c r="A289" s="180" t="s">
        <v>94</v>
      </c>
      <c r="B289" s="31" t="s">
        <v>173</v>
      </c>
      <c r="C289" s="31" t="s">
        <v>76</v>
      </c>
      <c r="D289" s="31" t="s">
        <v>105</v>
      </c>
      <c r="E289" s="36" t="s">
        <v>255</v>
      </c>
      <c r="F289" s="36" t="s">
        <v>8</v>
      </c>
      <c r="G289" s="36" t="s">
        <v>154</v>
      </c>
      <c r="H289" s="36" t="s">
        <v>283</v>
      </c>
      <c r="I289" s="33" t="s">
        <v>230</v>
      </c>
      <c r="J289" s="34">
        <f t="shared" ref="J289:L289" si="113">J290</f>
        <v>0.6</v>
      </c>
      <c r="K289" s="34">
        <f t="shared" si="113"/>
        <v>0.6</v>
      </c>
      <c r="L289" s="34">
        <f t="shared" si="113"/>
        <v>0.6</v>
      </c>
    </row>
    <row r="290" spans="1:12" ht="25.5">
      <c r="A290" s="180" t="s">
        <v>95</v>
      </c>
      <c r="B290" s="31" t="s">
        <v>173</v>
      </c>
      <c r="C290" s="31" t="s">
        <v>76</v>
      </c>
      <c r="D290" s="31" t="s">
        <v>105</v>
      </c>
      <c r="E290" s="36" t="s">
        <v>255</v>
      </c>
      <c r="F290" s="36" t="s">
        <v>8</v>
      </c>
      <c r="G290" s="36" t="s">
        <v>154</v>
      </c>
      <c r="H290" s="36" t="s">
        <v>283</v>
      </c>
      <c r="I290" s="33" t="s">
        <v>231</v>
      </c>
      <c r="J290" s="34">
        <v>0.6</v>
      </c>
      <c r="K290" s="34">
        <v>0.6</v>
      </c>
      <c r="L290" s="34">
        <v>0.6</v>
      </c>
    </row>
    <row r="291" spans="1:12">
      <c r="A291" s="180" t="s">
        <v>180</v>
      </c>
      <c r="B291" s="31" t="s">
        <v>173</v>
      </c>
      <c r="C291" s="31" t="s">
        <v>76</v>
      </c>
      <c r="D291" s="31" t="s">
        <v>105</v>
      </c>
      <c r="E291" s="36" t="s">
        <v>255</v>
      </c>
      <c r="F291" s="36" t="s">
        <v>8</v>
      </c>
      <c r="G291" s="36" t="s">
        <v>154</v>
      </c>
      <c r="H291" s="36" t="s">
        <v>284</v>
      </c>
      <c r="I291" s="33"/>
      <c r="J291" s="34">
        <f t="shared" ref="J291:K291" si="114">J292+J294+J296</f>
        <v>10823.8</v>
      </c>
      <c r="K291" s="34">
        <f t="shared" si="114"/>
        <v>11771</v>
      </c>
      <c r="L291" s="34">
        <f t="shared" ref="L291" si="115">L292+L294+L296</f>
        <v>8482.7999999999993</v>
      </c>
    </row>
    <row r="292" spans="1:12" ht="89.25">
      <c r="A292" s="180" t="s">
        <v>81</v>
      </c>
      <c r="B292" s="31" t="s">
        <v>173</v>
      </c>
      <c r="C292" s="31" t="s">
        <v>76</v>
      </c>
      <c r="D292" s="31" t="s">
        <v>105</v>
      </c>
      <c r="E292" s="36" t="s">
        <v>255</v>
      </c>
      <c r="F292" s="36" t="s">
        <v>8</v>
      </c>
      <c r="G292" s="36" t="s">
        <v>154</v>
      </c>
      <c r="H292" s="36" t="s">
        <v>284</v>
      </c>
      <c r="I292" s="33" t="s">
        <v>226</v>
      </c>
      <c r="J292" s="34">
        <f t="shared" ref="J292:L292" si="116">J293</f>
        <v>9977.7999999999993</v>
      </c>
      <c r="K292" s="34">
        <f t="shared" si="116"/>
        <v>10925.5</v>
      </c>
      <c r="L292" s="34">
        <f t="shared" si="116"/>
        <v>8477.7999999999993</v>
      </c>
    </row>
    <row r="293" spans="1:12" ht="25.5">
      <c r="A293" s="180" t="s">
        <v>178</v>
      </c>
      <c r="B293" s="31" t="s">
        <v>173</v>
      </c>
      <c r="C293" s="31" t="s">
        <v>76</v>
      </c>
      <c r="D293" s="31" t="s">
        <v>105</v>
      </c>
      <c r="E293" s="36" t="s">
        <v>255</v>
      </c>
      <c r="F293" s="36" t="s">
        <v>8</v>
      </c>
      <c r="G293" s="36" t="s">
        <v>154</v>
      </c>
      <c r="H293" s="36" t="s">
        <v>284</v>
      </c>
      <c r="I293" s="33" t="s">
        <v>246</v>
      </c>
      <c r="J293" s="34">
        <v>9977.7999999999993</v>
      </c>
      <c r="K293" s="34">
        <v>10925.5</v>
      </c>
      <c r="L293" s="34">
        <v>8477.7999999999993</v>
      </c>
    </row>
    <row r="294" spans="1:12" ht="49.5" customHeight="1">
      <c r="A294" s="180" t="s">
        <v>87</v>
      </c>
      <c r="B294" s="31" t="s">
        <v>173</v>
      </c>
      <c r="C294" s="31" t="s">
        <v>76</v>
      </c>
      <c r="D294" s="31" t="s">
        <v>105</v>
      </c>
      <c r="E294" s="36" t="s">
        <v>255</v>
      </c>
      <c r="F294" s="36" t="s">
        <v>8</v>
      </c>
      <c r="G294" s="36" t="s">
        <v>154</v>
      </c>
      <c r="H294" s="36" t="s">
        <v>284</v>
      </c>
      <c r="I294" s="33" t="s">
        <v>228</v>
      </c>
      <c r="J294" s="34">
        <f t="shared" ref="J294:L294" si="117">J295</f>
        <v>845.5</v>
      </c>
      <c r="K294" s="34">
        <f t="shared" si="117"/>
        <v>845.5</v>
      </c>
      <c r="L294" s="34">
        <f t="shared" si="117"/>
        <v>5</v>
      </c>
    </row>
    <row r="295" spans="1:12" ht="38.25">
      <c r="A295" s="180" t="s">
        <v>88</v>
      </c>
      <c r="B295" s="31" t="s">
        <v>173</v>
      </c>
      <c r="C295" s="31" t="s">
        <v>76</v>
      </c>
      <c r="D295" s="31" t="s">
        <v>105</v>
      </c>
      <c r="E295" s="36" t="s">
        <v>255</v>
      </c>
      <c r="F295" s="36" t="s">
        <v>8</v>
      </c>
      <c r="G295" s="36" t="s">
        <v>154</v>
      </c>
      <c r="H295" s="36" t="s">
        <v>284</v>
      </c>
      <c r="I295" s="33" t="s">
        <v>229</v>
      </c>
      <c r="J295" s="34">
        <v>845.5</v>
      </c>
      <c r="K295" s="34">
        <v>845.5</v>
      </c>
      <c r="L295" s="34">
        <v>5</v>
      </c>
    </row>
    <row r="296" spans="1:12">
      <c r="A296" s="180" t="s">
        <v>94</v>
      </c>
      <c r="B296" s="31" t="s">
        <v>173</v>
      </c>
      <c r="C296" s="31" t="s">
        <v>76</v>
      </c>
      <c r="D296" s="31" t="s">
        <v>105</v>
      </c>
      <c r="E296" s="36" t="s">
        <v>255</v>
      </c>
      <c r="F296" s="36" t="s">
        <v>8</v>
      </c>
      <c r="G296" s="36" t="s">
        <v>154</v>
      </c>
      <c r="H296" s="36" t="s">
        <v>284</v>
      </c>
      <c r="I296" s="33" t="s">
        <v>230</v>
      </c>
      <c r="J296" s="34">
        <f t="shared" ref="J296:L296" si="118">J297</f>
        <v>0.5</v>
      </c>
      <c r="K296" s="34">
        <f t="shared" si="118"/>
        <v>0</v>
      </c>
      <c r="L296" s="34">
        <f t="shared" si="118"/>
        <v>0</v>
      </c>
    </row>
    <row r="297" spans="1:12" ht="25.5">
      <c r="A297" s="180" t="s">
        <v>95</v>
      </c>
      <c r="B297" s="31" t="s">
        <v>173</v>
      </c>
      <c r="C297" s="31" t="s">
        <v>76</v>
      </c>
      <c r="D297" s="31" t="s">
        <v>105</v>
      </c>
      <c r="E297" s="36" t="s">
        <v>255</v>
      </c>
      <c r="F297" s="36" t="s">
        <v>8</v>
      </c>
      <c r="G297" s="36" t="s">
        <v>154</v>
      </c>
      <c r="H297" s="36" t="s">
        <v>284</v>
      </c>
      <c r="I297" s="33" t="s">
        <v>231</v>
      </c>
      <c r="J297" s="34">
        <v>0.5</v>
      </c>
      <c r="K297" s="34">
        <v>0</v>
      </c>
      <c r="L297" s="34">
        <v>0</v>
      </c>
    </row>
    <row r="298" spans="1:12" ht="34.5" customHeight="1">
      <c r="A298" s="180" t="s">
        <v>106</v>
      </c>
      <c r="B298" s="31" t="s">
        <v>173</v>
      </c>
      <c r="C298" s="31" t="s">
        <v>107</v>
      </c>
      <c r="D298" s="31"/>
      <c r="E298" s="36"/>
      <c r="F298" s="36"/>
      <c r="G298" s="36"/>
      <c r="H298" s="36"/>
      <c r="I298" s="33"/>
      <c r="J298" s="34">
        <f t="shared" ref="J298:L301" si="119">J299</f>
        <v>1962.5</v>
      </c>
      <c r="K298" s="34">
        <f t="shared" si="119"/>
        <v>2078.5</v>
      </c>
      <c r="L298" s="34">
        <f t="shared" si="119"/>
        <v>1778.5</v>
      </c>
    </row>
    <row r="299" spans="1:12" ht="51">
      <c r="A299" s="180" t="s">
        <v>181</v>
      </c>
      <c r="B299" s="31" t="s">
        <v>173</v>
      </c>
      <c r="C299" s="31" t="s">
        <v>107</v>
      </c>
      <c r="D299" s="31" t="s">
        <v>17</v>
      </c>
      <c r="E299" s="36"/>
      <c r="F299" s="36"/>
      <c r="G299" s="36"/>
      <c r="H299" s="36"/>
      <c r="I299" s="33"/>
      <c r="J299" s="34">
        <f>J300</f>
        <v>1962.5</v>
      </c>
      <c r="K299" s="34">
        <f>K300</f>
        <v>2078.5</v>
      </c>
      <c r="L299" s="34">
        <f>L300</f>
        <v>1778.5</v>
      </c>
    </row>
    <row r="300" spans="1:12" ht="63.75">
      <c r="A300" s="181" t="s">
        <v>318</v>
      </c>
      <c r="B300" s="31" t="s">
        <v>173</v>
      </c>
      <c r="C300" s="31" t="s">
        <v>107</v>
      </c>
      <c r="D300" s="31" t="s">
        <v>17</v>
      </c>
      <c r="E300" s="36" t="s">
        <v>115</v>
      </c>
      <c r="F300" s="36" t="s">
        <v>259</v>
      </c>
      <c r="G300" s="36"/>
      <c r="H300" s="36"/>
      <c r="I300" s="33"/>
      <c r="J300" s="34">
        <f t="shared" si="119"/>
        <v>1962.5</v>
      </c>
      <c r="K300" s="34">
        <f t="shared" si="119"/>
        <v>2078.5</v>
      </c>
      <c r="L300" s="34">
        <f t="shared" si="119"/>
        <v>1778.5</v>
      </c>
    </row>
    <row r="301" spans="1:12" ht="76.5">
      <c r="A301" s="181" t="s">
        <v>182</v>
      </c>
      <c r="B301" s="31" t="s">
        <v>173</v>
      </c>
      <c r="C301" s="31" t="s">
        <v>107</v>
      </c>
      <c r="D301" s="31" t="s">
        <v>17</v>
      </c>
      <c r="E301" s="36" t="s">
        <v>115</v>
      </c>
      <c r="F301" s="36" t="s">
        <v>259</v>
      </c>
      <c r="G301" s="36" t="s">
        <v>78</v>
      </c>
      <c r="H301" s="36"/>
      <c r="I301" s="33"/>
      <c r="J301" s="34">
        <f t="shared" si="119"/>
        <v>1962.5</v>
      </c>
      <c r="K301" s="34">
        <f t="shared" si="119"/>
        <v>2078.5</v>
      </c>
      <c r="L301" s="34">
        <f t="shared" si="119"/>
        <v>1778.5</v>
      </c>
    </row>
    <row r="302" spans="1:12" ht="51">
      <c r="A302" s="180" t="s">
        <v>183</v>
      </c>
      <c r="B302" s="31" t="s">
        <v>173</v>
      </c>
      <c r="C302" s="31" t="s">
        <v>107</v>
      </c>
      <c r="D302" s="31" t="s">
        <v>17</v>
      </c>
      <c r="E302" s="36" t="s">
        <v>115</v>
      </c>
      <c r="F302" s="36" t="s">
        <v>259</v>
      </c>
      <c r="G302" s="36" t="s">
        <v>78</v>
      </c>
      <c r="H302" s="36" t="s">
        <v>285</v>
      </c>
      <c r="I302" s="33"/>
      <c r="J302" s="34">
        <f>J303+J305</f>
        <v>1962.5</v>
      </c>
      <c r="K302" s="34">
        <f t="shared" ref="K302:L302" si="120">K303+K305</f>
        <v>2078.5</v>
      </c>
      <c r="L302" s="34">
        <f t="shared" si="120"/>
        <v>1778.5</v>
      </c>
    </row>
    <row r="303" spans="1:12" ht="89.25">
      <c r="A303" s="180" t="s">
        <v>81</v>
      </c>
      <c r="B303" s="31" t="s">
        <v>173</v>
      </c>
      <c r="C303" s="31" t="s">
        <v>107</v>
      </c>
      <c r="D303" s="31" t="s">
        <v>17</v>
      </c>
      <c r="E303" s="36" t="s">
        <v>115</v>
      </c>
      <c r="F303" s="36" t="s">
        <v>259</v>
      </c>
      <c r="G303" s="36" t="s">
        <v>78</v>
      </c>
      <c r="H303" s="36" t="s">
        <v>285</v>
      </c>
      <c r="I303" s="33" t="s">
        <v>226</v>
      </c>
      <c r="J303" s="34">
        <f>J304</f>
        <v>1875</v>
      </c>
      <c r="K303" s="34">
        <f>K304</f>
        <v>1988.2</v>
      </c>
      <c r="L303" s="34">
        <f>L304</f>
        <v>1688.2</v>
      </c>
    </row>
    <row r="304" spans="1:12" ht="25.5">
      <c r="A304" s="180" t="s">
        <v>178</v>
      </c>
      <c r="B304" s="31" t="s">
        <v>173</v>
      </c>
      <c r="C304" s="31" t="s">
        <v>107</v>
      </c>
      <c r="D304" s="31" t="s">
        <v>17</v>
      </c>
      <c r="E304" s="36" t="s">
        <v>115</v>
      </c>
      <c r="F304" s="36" t="s">
        <v>259</v>
      </c>
      <c r="G304" s="36" t="s">
        <v>78</v>
      </c>
      <c r="H304" s="36" t="s">
        <v>285</v>
      </c>
      <c r="I304" s="33" t="s">
        <v>246</v>
      </c>
      <c r="J304" s="34">
        <v>1875</v>
      </c>
      <c r="K304" s="34">
        <v>1988.2</v>
      </c>
      <c r="L304" s="34">
        <v>1688.2</v>
      </c>
    </row>
    <row r="305" spans="1:12" ht="50.25" customHeight="1">
      <c r="A305" s="180" t="s">
        <v>87</v>
      </c>
      <c r="B305" s="31" t="s">
        <v>173</v>
      </c>
      <c r="C305" s="31" t="s">
        <v>107</v>
      </c>
      <c r="D305" s="31" t="s">
        <v>17</v>
      </c>
      <c r="E305" s="36" t="s">
        <v>115</v>
      </c>
      <c r="F305" s="36" t="s">
        <v>259</v>
      </c>
      <c r="G305" s="36" t="s">
        <v>78</v>
      </c>
      <c r="H305" s="36" t="s">
        <v>285</v>
      </c>
      <c r="I305" s="33" t="s">
        <v>228</v>
      </c>
      <c r="J305" s="34">
        <f t="shared" ref="J305:L305" si="121">J306</f>
        <v>87.5</v>
      </c>
      <c r="K305" s="34">
        <f t="shared" si="121"/>
        <v>90.3</v>
      </c>
      <c r="L305" s="34">
        <f t="shared" si="121"/>
        <v>90.3</v>
      </c>
    </row>
    <row r="306" spans="1:12" ht="38.25">
      <c r="A306" s="180" t="s">
        <v>88</v>
      </c>
      <c r="B306" s="31" t="s">
        <v>173</v>
      </c>
      <c r="C306" s="31" t="s">
        <v>107</v>
      </c>
      <c r="D306" s="31" t="s">
        <v>17</v>
      </c>
      <c r="E306" s="36" t="s">
        <v>115</v>
      </c>
      <c r="F306" s="36" t="s">
        <v>259</v>
      </c>
      <c r="G306" s="36" t="s">
        <v>78</v>
      </c>
      <c r="H306" s="36" t="s">
        <v>285</v>
      </c>
      <c r="I306" s="33" t="s">
        <v>229</v>
      </c>
      <c r="J306" s="34">
        <v>87.5</v>
      </c>
      <c r="K306" s="34">
        <v>90.3</v>
      </c>
      <c r="L306" s="34">
        <v>90.3</v>
      </c>
    </row>
    <row r="307" spans="1:12">
      <c r="A307" s="180" t="s">
        <v>184</v>
      </c>
      <c r="B307" s="31" t="s">
        <v>173</v>
      </c>
      <c r="C307" s="31" t="s">
        <v>100</v>
      </c>
      <c r="D307" s="31"/>
      <c r="E307" s="36"/>
      <c r="F307" s="36"/>
      <c r="G307" s="36"/>
      <c r="H307" s="36"/>
      <c r="I307" s="33"/>
      <c r="J307" s="34">
        <f>J308+J317+J336+J352+J359</f>
        <v>252890.7</v>
      </c>
      <c r="K307" s="34">
        <f>K308+K317+K336+K352+K359</f>
        <v>230263.59999999998</v>
      </c>
      <c r="L307" s="34">
        <f>L308+L317+L336+L352+L359</f>
        <v>217259.89999999997</v>
      </c>
    </row>
    <row r="308" spans="1:12">
      <c r="A308" s="180" t="s">
        <v>185</v>
      </c>
      <c r="B308" s="31" t="s">
        <v>173</v>
      </c>
      <c r="C308" s="31" t="s">
        <v>100</v>
      </c>
      <c r="D308" s="31" t="s">
        <v>76</v>
      </c>
      <c r="E308" s="36"/>
      <c r="F308" s="36"/>
      <c r="G308" s="36"/>
      <c r="H308" s="36"/>
      <c r="I308" s="33"/>
      <c r="J308" s="34">
        <f t="shared" ref="J308:L309" si="122">J309</f>
        <v>65627.3</v>
      </c>
      <c r="K308" s="34">
        <f t="shared" si="122"/>
        <v>57482</v>
      </c>
      <c r="L308" s="34">
        <f t="shared" si="122"/>
        <v>55835</v>
      </c>
    </row>
    <row r="309" spans="1:12" ht="51">
      <c r="A309" s="180" t="s">
        <v>532</v>
      </c>
      <c r="B309" s="31" t="s">
        <v>173</v>
      </c>
      <c r="C309" s="31" t="s">
        <v>100</v>
      </c>
      <c r="D309" s="31" t="s">
        <v>76</v>
      </c>
      <c r="E309" s="36" t="s">
        <v>78</v>
      </c>
      <c r="F309" s="36" t="s">
        <v>259</v>
      </c>
      <c r="G309" s="36"/>
      <c r="H309" s="36"/>
      <c r="I309" s="33"/>
      <c r="J309" s="34">
        <f t="shared" si="122"/>
        <v>65627.3</v>
      </c>
      <c r="K309" s="34">
        <f t="shared" si="122"/>
        <v>57482</v>
      </c>
      <c r="L309" s="34">
        <f t="shared" si="122"/>
        <v>55835</v>
      </c>
    </row>
    <row r="310" spans="1:12" ht="25.5">
      <c r="A310" s="180" t="s">
        <v>186</v>
      </c>
      <c r="B310" s="31" t="s">
        <v>173</v>
      </c>
      <c r="C310" s="31" t="s">
        <v>100</v>
      </c>
      <c r="D310" s="31" t="s">
        <v>76</v>
      </c>
      <c r="E310" s="36" t="s">
        <v>78</v>
      </c>
      <c r="F310" s="36" t="s">
        <v>259</v>
      </c>
      <c r="G310" s="36" t="s">
        <v>76</v>
      </c>
      <c r="H310" s="36"/>
      <c r="I310" s="33"/>
      <c r="J310" s="34">
        <f>J311+J314</f>
        <v>65627.3</v>
      </c>
      <c r="K310" s="34">
        <f>K311+K314</f>
        <v>57482</v>
      </c>
      <c r="L310" s="34">
        <f>L311+L314</f>
        <v>55835</v>
      </c>
    </row>
    <row r="311" spans="1:12" ht="25.5">
      <c r="A311" s="180" t="s">
        <v>188</v>
      </c>
      <c r="B311" s="31" t="s">
        <v>173</v>
      </c>
      <c r="C311" s="31" t="s">
        <v>100</v>
      </c>
      <c r="D311" s="31" t="s">
        <v>76</v>
      </c>
      <c r="E311" s="36" t="s">
        <v>78</v>
      </c>
      <c r="F311" s="36" t="s">
        <v>259</v>
      </c>
      <c r="G311" s="36" t="s">
        <v>76</v>
      </c>
      <c r="H311" s="36" t="s">
        <v>286</v>
      </c>
      <c r="I311" s="33"/>
      <c r="J311" s="34">
        <f t="shared" ref="J311:L312" si="123">J312</f>
        <v>17324.3</v>
      </c>
      <c r="K311" s="34">
        <f t="shared" si="123"/>
        <v>17340</v>
      </c>
      <c r="L311" s="34">
        <f t="shared" si="123"/>
        <v>13340</v>
      </c>
    </row>
    <row r="312" spans="1:12" ht="51">
      <c r="A312" s="185" t="s">
        <v>145</v>
      </c>
      <c r="B312" s="31" t="s">
        <v>173</v>
      </c>
      <c r="C312" s="31" t="s">
        <v>100</v>
      </c>
      <c r="D312" s="31" t="s">
        <v>76</v>
      </c>
      <c r="E312" s="36" t="s">
        <v>78</v>
      </c>
      <c r="F312" s="36" t="s">
        <v>259</v>
      </c>
      <c r="G312" s="36" t="s">
        <v>76</v>
      </c>
      <c r="H312" s="36" t="s">
        <v>286</v>
      </c>
      <c r="I312" s="33" t="s">
        <v>239</v>
      </c>
      <c r="J312" s="34">
        <f t="shared" si="123"/>
        <v>17324.3</v>
      </c>
      <c r="K312" s="34">
        <f t="shared" si="123"/>
        <v>17340</v>
      </c>
      <c r="L312" s="34">
        <f t="shared" si="123"/>
        <v>13340</v>
      </c>
    </row>
    <row r="313" spans="1:12">
      <c r="A313" s="180" t="s">
        <v>187</v>
      </c>
      <c r="B313" s="31" t="s">
        <v>173</v>
      </c>
      <c r="C313" s="31" t="s">
        <v>100</v>
      </c>
      <c r="D313" s="31" t="s">
        <v>76</v>
      </c>
      <c r="E313" s="36" t="s">
        <v>78</v>
      </c>
      <c r="F313" s="36" t="s">
        <v>259</v>
      </c>
      <c r="G313" s="36" t="s">
        <v>76</v>
      </c>
      <c r="H313" s="36" t="s">
        <v>286</v>
      </c>
      <c r="I313" s="33" t="s">
        <v>247</v>
      </c>
      <c r="J313" s="34">
        <v>17324.3</v>
      </c>
      <c r="K313" s="34">
        <v>17340</v>
      </c>
      <c r="L313" s="34">
        <v>13340</v>
      </c>
    </row>
    <row r="314" spans="1:12" ht="199.5" customHeight="1">
      <c r="A314" s="186" t="s">
        <v>54</v>
      </c>
      <c r="B314" s="31" t="s">
        <v>173</v>
      </c>
      <c r="C314" s="31" t="s">
        <v>100</v>
      </c>
      <c r="D314" s="31" t="s">
        <v>76</v>
      </c>
      <c r="E314" s="36" t="s">
        <v>78</v>
      </c>
      <c r="F314" s="36" t="s">
        <v>259</v>
      </c>
      <c r="G314" s="36" t="s">
        <v>76</v>
      </c>
      <c r="H314" s="36" t="s">
        <v>287</v>
      </c>
      <c r="I314" s="33"/>
      <c r="J314" s="34">
        <f t="shared" ref="J314:L315" si="124">J315</f>
        <v>48303</v>
      </c>
      <c r="K314" s="34">
        <f t="shared" si="124"/>
        <v>40142</v>
      </c>
      <c r="L314" s="34">
        <f t="shared" si="124"/>
        <v>42495</v>
      </c>
    </row>
    <row r="315" spans="1:12" ht="51">
      <c r="A315" s="185" t="s">
        <v>145</v>
      </c>
      <c r="B315" s="31" t="s">
        <v>173</v>
      </c>
      <c r="C315" s="31" t="s">
        <v>100</v>
      </c>
      <c r="D315" s="31" t="s">
        <v>76</v>
      </c>
      <c r="E315" s="36" t="s">
        <v>78</v>
      </c>
      <c r="F315" s="36" t="s">
        <v>259</v>
      </c>
      <c r="G315" s="36" t="s">
        <v>76</v>
      </c>
      <c r="H315" s="36" t="s">
        <v>287</v>
      </c>
      <c r="I315" s="33" t="s">
        <v>239</v>
      </c>
      <c r="J315" s="34">
        <f t="shared" si="124"/>
        <v>48303</v>
      </c>
      <c r="K315" s="34">
        <f t="shared" si="124"/>
        <v>40142</v>
      </c>
      <c r="L315" s="34">
        <f t="shared" si="124"/>
        <v>42495</v>
      </c>
    </row>
    <row r="316" spans="1:12">
      <c r="A316" s="180" t="s">
        <v>187</v>
      </c>
      <c r="B316" s="31" t="s">
        <v>173</v>
      </c>
      <c r="C316" s="31" t="s">
        <v>100</v>
      </c>
      <c r="D316" s="31" t="s">
        <v>76</v>
      </c>
      <c r="E316" s="36" t="s">
        <v>78</v>
      </c>
      <c r="F316" s="36" t="s">
        <v>259</v>
      </c>
      <c r="G316" s="36" t="s">
        <v>76</v>
      </c>
      <c r="H316" s="36" t="s">
        <v>287</v>
      </c>
      <c r="I316" s="33" t="s">
        <v>247</v>
      </c>
      <c r="J316" s="34">
        <v>48303</v>
      </c>
      <c r="K316" s="34">
        <v>40142</v>
      </c>
      <c r="L316" s="34">
        <v>42495</v>
      </c>
    </row>
    <row r="317" spans="1:12">
      <c r="A317" s="180" t="s">
        <v>189</v>
      </c>
      <c r="B317" s="31" t="s">
        <v>173</v>
      </c>
      <c r="C317" s="31" t="s">
        <v>100</v>
      </c>
      <c r="D317" s="31" t="s">
        <v>78</v>
      </c>
      <c r="E317" s="36"/>
      <c r="F317" s="36"/>
      <c r="G317" s="36"/>
      <c r="H317" s="36"/>
      <c r="I317" s="33"/>
      <c r="J317" s="49">
        <f t="shared" ref="J317:L324" si="125">J318</f>
        <v>156459.70000000001</v>
      </c>
      <c r="K317" s="34">
        <f t="shared" si="125"/>
        <v>141336.29999999999</v>
      </c>
      <c r="L317" s="34">
        <f t="shared" si="125"/>
        <v>139086</v>
      </c>
    </row>
    <row r="318" spans="1:12" ht="51">
      <c r="A318" s="180" t="s">
        <v>532</v>
      </c>
      <c r="B318" s="31" t="s">
        <v>173</v>
      </c>
      <c r="C318" s="31" t="s">
        <v>100</v>
      </c>
      <c r="D318" s="31" t="s">
        <v>78</v>
      </c>
      <c r="E318" s="36" t="s">
        <v>78</v>
      </c>
      <c r="F318" s="36" t="s">
        <v>259</v>
      </c>
      <c r="G318" s="36"/>
      <c r="H318" s="36"/>
      <c r="I318" s="33"/>
      <c r="J318" s="49">
        <f>J319+J332</f>
        <v>156459.70000000001</v>
      </c>
      <c r="K318" s="49">
        <f t="shared" ref="K318:L318" si="126">K319+K332</f>
        <v>141336.29999999999</v>
      </c>
      <c r="L318" s="49">
        <f t="shared" si="126"/>
        <v>139086</v>
      </c>
    </row>
    <row r="319" spans="1:12" ht="25.5">
      <c r="A319" s="180" t="s">
        <v>190</v>
      </c>
      <c r="B319" s="31" t="s">
        <v>173</v>
      </c>
      <c r="C319" s="31" t="s">
        <v>100</v>
      </c>
      <c r="D319" s="31" t="s">
        <v>78</v>
      </c>
      <c r="E319" s="36" t="s">
        <v>78</v>
      </c>
      <c r="F319" s="36" t="s">
        <v>259</v>
      </c>
      <c r="G319" s="36" t="s">
        <v>78</v>
      </c>
      <c r="H319" s="36"/>
      <c r="I319" s="33"/>
      <c r="J319" s="49">
        <f>J320+J323+J326+J329</f>
        <v>154751.80000000002</v>
      </c>
      <c r="K319" s="49">
        <f t="shared" ref="K319:L319" si="127">K320+K323+K326+K329</f>
        <v>139628.4</v>
      </c>
      <c r="L319" s="49">
        <f t="shared" si="127"/>
        <v>137378.1</v>
      </c>
    </row>
    <row r="320" spans="1:12" ht="76.5">
      <c r="A320" s="180" t="s">
        <v>453</v>
      </c>
      <c r="B320" s="31" t="s">
        <v>173</v>
      </c>
      <c r="C320" s="31" t="s">
        <v>100</v>
      </c>
      <c r="D320" s="31" t="s">
        <v>78</v>
      </c>
      <c r="E320" s="36" t="s">
        <v>78</v>
      </c>
      <c r="F320" s="36" t="s">
        <v>259</v>
      </c>
      <c r="G320" s="36" t="s">
        <v>78</v>
      </c>
      <c r="H320" s="36" t="s">
        <v>444</v>
      </c>
      <c r="I320" s="33"/>
      <c r="J320" s="49">
        <f t="shared" ref="J320:L321" si="128">J321</f>
        <v>10066.5</v>
      </c>
      <c r="K320" s="34">
        <f t="shared" si="128"/>
        <v>10066.5</v>
      </c>
      <c r="L320" s="34">
        <f t="shared" si="128"/>
        <v>10066.5</v>
      </c>
    </row>
    <row r="321" spans="1:12" ht="51">
      <c r="A321" s="185" t="s">
        <v>145</v>
      </c>
      <c r="B321" s="31" t="s">
        <v>173</v>
      </c>
      <c r="C321" s="31" t="s">
        <v>100</v>
      </c>
      <c r="D321" s="31" t="s">
        <v>78</v>
      </c>
      <c r="E321" s="36" t="s">
        <v>78</v>
      </c>
      <c r="F321" s="36" t="s">
        <v>259</v>
      </c>
      <c r="G321" s="36" t="s">
        <v>78</v>
      </c>
      <c r="H321" s="36" t="s">
        <v>444</v>
      </c>
      <c r="I321" s="33" t="s">
        <v>239</v>
      </c>
      <c r="J321" s="49">
        <f t="shared" si="128"/>
        <v>10066.5</v>
      </c>
      <c r="K321" s="34">
        <f t="shared" si="128"/>
        <v>10066.5</v>
      </c>
      <c r="L321" s="34">
        <f t="shared" si="128"/>
        <v>10066.5</v>
      </c>
    </row>
    <row r="322" spans="1:12">
      <c r="A322" s="180" t="s">
        <v>187</v>
      </c>
      <c r="B322" s="31" t="s">
        <v>173</v>
      </c>
      <c r="C322" s="31" t="s">
        <v>100</v>
      </c>
      <c r="D322" s="31" t="s">
        <v>78</v>
      </c>
      <c r="E322" s="36" t="s">
        <v>78</v>
      </c>
      <c r="F322" s="36" t="s">
        <v>259</v>
      </c>
      <c r="G322" s="36" t="s">
        <v>78</v>
      </c>
      <c r="H322" s="36" t="s">
        <v>444</v>
      </c>
      <c r="I322" s="33" t="s">
        <v>247</v>
      </c>
      <c r="J322" s="49">
        <v>10066.5</v>
      </c>
      <c r="K322" s="34">
        <v>10066.5</v>
      </c>
      <c r="L322" s="34">
        <v>10066.5</v>
      </c>
    </row>
    <row r="323" spans="1:12" ht="38.25">
      <c r="A323" s="180" t="s">
        <v>191</v>
      </c>
      <c r="B323" s="31" t="s">
        <v>173</v>
      </c>
      <c r="C323" s="31" t="s">
        <v>100</v>
      </c>
      <c r="D323" s="31" t="s">
        <v>78</v>
      </c>
      <c r="E323" s="36" t="s">
        <v>78</v>
      </c>
      <c r="F323" s="36" t="s">
        <v>259</v>
      </c>
      <c r="G323" s="36" t="s">
        <v>78</v>
      </c>
      <c r="H323" s="36" t="s">
        <v>288</v>
      </c>
      <c r="I323" s="33"/>
      <c r="J323" s="34">
        <f t="shared" si="125"/>
        <v>27558.2</v>
      </c>
      <c r="K323" s="34">
        <f t="shared" si="125"/>
        <v>28368.9</v>
      </c>
      <c r="L323" s="34">
        <f t="shared" si="125"/>
        <v>14111.6</v>
      </c>
    </row>
    <row r="324" spans="1:12" ht="51">
      <c r="A324" s="185" t="s">
        <v>145</v>
      </c>
      <c r="B324" s="31" t="s">
        <v>173</v>
      </c>
      <c r="C324" s="31" t="s">
        <v>100</v>
      </c>
      <c r="D324" s="31" t="s">
        <v>78</v>
      </c>
      <c r="E324" s="36" t="s">
        <v>78</v>
      </c>
      <c r="F324" s="36" t="s">
        <v>259</v>
      </c>
      <c r="G324" s="36" t="s">
        <v>78</v>
      </c>
      <c r="H324" s="36" t="s">
        <v>288</v>
      </c>
      <c r="I324" s="33" t="s">
        <v>239</v>
      </c>
      <c r="J324" s="34">
        <f t="shared" si="125"/>
        <v>27558.2</v>
      </c>
      <c r="K324" s="34">
        <f t="shared" si="125"/>
        <v>28368.9</v>
      </c>
      <c r="L324" s="34">
        <f t="shared" si="125"/>
        <v>14111.6</v>
      </c>
    </row>
    <row r="325" spans="1:12">
      <c r="A325" s="180" t="s">
        <v>187</v>
      </c>
      <c r="B325" s="31" t="s">
        <v>173</v>
      </c>
      <c r="C325" s="31" t="s">
        <v>100</v>
      </c>
      <c r="D325" s="31" t="s">
        <v>78</v>
      </c>
      <c r="E325" s="36" t="s">
        <v>78</v>
      </c>
      <c r="F325" s="36" t="s">
        <v>259</v>
      </c>
      <c r="G325" s="36" t="s">
        <v>78</v>
      </c>
      <c r="H325" s="36" t="s">
        <v>288</v>
      </c>
      <c r="I325" s="33" t="s">
        <v>247</v>
      </c>
      <c r="J325" s="34">
        <v>27558.2</v>
      </c>
      <c r="K325" s="34">
        <v>28368.9</v>
      </c>
      <c r="L325" s="34">
        <v>14111.6</v>
      </c>
    </row>
    <row r="326" spans="1:12" ht="229.5">
      <c r="A326" s="186" t="s">
        <v>53</v>
      </c>
      <c r="B326" s="31" t="s">
        <v>173</v>
      </c>
      <c r="C326" s="31" t="s">
        <v>100</v>
      </c>
      <c r="D326" s="31" t="s">
        <v>78</v>
      </c>
      <c r="E326" s="36" t="s">
        <v>78</v>
      </c>
      <c r="F326" s="36" t="s">
        <v>259</v>
      </c>
      <c r="G326" s="36" t="s">
        <v>78</v>
      </c>
      <c r="H326" s="36" t="s">
        <v>289</v>
      </c>
      <c r="I326" s="33"/>
      <c r="J326" s="38">
        <f t="shared" ref="J326:L327" si="129">J327</f>
        <v>108738</v>
      </c>
      <c r="K326" s="38">
        <f t="shared" si="129"/>
        <v>92936</v>
      </c>
      <c r="L326" s="38">
        <f t="shared" si="129"/>
        <v>104943</v>
      </c>
    </row>
    <row r="327" spans="1:12" ht="51">
      <c r="A327" s="185" t="s">
        <v>145</v>
      </c>
      <c r="B327" s="31" t="s">
        <v>173</v>
      </c>
      <c r="C327" s="31" t="s">
        <v>100</v>
      </c>
      <c r="D327" s="31" t="s">
        <v>78</v>
      </c>
      <c r="E327" s="36" t="s">
        <v>78</v>
      </c>
      <c r="F327" s="36" t="s">
        <v>259</v>
      </c>
      <c r="G327" s="36" t="s">
        <v>78</v>
      </c>
      <c r="H327" s="36" t="s">
        <v>289</v>
      </c>
      <c r="I327" s="33" t="s">
        <v>239</v>
      </c>
      <c r="J327" s="38">
        <f t="shared" si="129"/>
        <v>108738</v>
      </c>
      <c r="K327" s="38">
        <f t="shared" si="129"/>
        <v>92936</v>
      </c>
      <c r="L327" s="38">
        <f t="shared" si="129"/>
        <v>104943</v>
      </c>
    </row>
    <row r="328" spans="1:12">
      <c r="A328" s="180" t="s">
        <v>187</v>
      </c>
      <c r="B328" s="31" t="s">
        <v>173</v>
      </c>
      <c r="C328" s="31" t="s">
        <v>100</v>
      </c>
      <c r="D328" s="31" t="s">
        <v>78</v>
      </c>
      <c r="E328" s="36" t="s">
        <v>78</v>
      </c>
      <c r="F328" s="36" t="s">
        <v>259</v>
      </c>
      <c r="G328" s="36" t="s">
        <v>78</v>
      </c>
      <c r="H328" s="36" t="s">
        <v>289</v>
      </c>
      <c r="I328" s="33" t="s">
        <v>247</v>
      </c>
      <c r="J328" s="38">
        <v>108738</v>
      </c>
      <c r="K328" s="38">
        <v>92936</v>
      </c>
      <c r="L328" s="38">
        <v>104943</v>
      </c>
    </row>
    <row r="329" spans="1:12" ht="63.75">
      <c r="A329" s="180" t="s">
        <v>524</v>
      </c>
      <c r="B329" s="31" t="s">
        <v>192</v>
      </c>
      <c r="C329" s="31" t="s">
        <v>100</v>
      </c>
      <c r="D329" s="31" t="s">
        <v>78</v>
      </c>
      <c r="E329" s="36" t="s">
        <v>78</v>
      </c>
      <c r="F329" s="36" t="s">
        <v>259</v>
      </c>
      <c r="G329" s="36" t="s">
        <v>78</v>
      </c>
      <c r="H329" s="36" t="s">
        <v>290</v>
      </c>
      <c r="I329" s="33"/>
      <c r="J329" s="34">
        <f t="shared" ref="J329:L330" si="130">J330</f>
        <v>8389.1</v>
      </c>
      <c r="K329" s="34">
        <f t="shared" si="130"/>
        <v>8257</v>
      </c>
      <c r="L329" s="34">
        <f t="shared" si="130"/>
        <v>8257</v>
      </c>
    </row>
    <row r="330" spans="1:12" ht="51">
      <c r="A330" s="185" t="s">
        <v>145</v>
      </c>
      <c r="B330" s="31" t="s">
        <v>192</v>
      </c>
      <c r="C330" s="31" t="s">
        <v>100</v>
      </c>
      <c r="D330" s="31" t="s">
        <v>78</v>
      </c>
      <c r="E330" s="36" t="s">
        <v>78</v>
      </c>
      <c r="F330" s="36" t="s">
        <v>259</v>
      </c>
      <c r="G330" s="36" t="s">
        <v>78</v>
      </c>
      <c r="H330" s="36" t="s">
        <v>290</v>
      </c>
      <c r="I330" s="33" t="s">
        <v>239</v>
      </c>
      <c r="J330" s="34">
        <f t="shared" si="130"/>
        <v>8389.1</v>
      </c>
      <c r="K330" s="34">
        <f t="shared" si="130"/>
        <v>8257</v>
      </c>
      <c r="L330" s="34">
        <f t="shared" si="130"/>
        <v>8257</v>
      </c>
    </row>
    <row r="331" spans="1:12">
      <c r="A331" s="180" t="s">
        <v>187</v>
      </c>
      <c r="B331" s="31" t="s">
        <v>192</v>
      </c>
      <c r="C331" s="31" t="s">
        <v>100</v>
      </c>
      <c r="D331" s="31" t="s">
        <v>78</v>
      </c>
      <c r="E331" s="36" t="s">
        <v>78</v>
      </c>
      <c r="F331" s="36" t="s">
        <v>259</v>
      </c>
      <c r="G331" s="36" t="s">
        <v>78</v>
      </c>
      <c r="H331" s="36" t="s">
        <v>290</v>
      </c>
      <c r="I331" s="33" t="s">
        <v>247</v>
      </c>
      <c r="J331" s="34">
        <v>8389.1</v>
      </c>
      <c r="K331" s="34">
        <v>8257</v>
      </c>
      <c r="L331" s="34">
        <v>8257</v>
      </c>
    </row>
    <row r="332" spans="1:12" ht="38.25">
      <c r="A332" s="180" t="s">
        <v>445</v>
      </c>
      <c r="B332" s="31" t="s">
        <v>192</v>
      </c>
      <c r="C332" s="31" t="s">
        <v>100</v>
      </c>
      <c r="D332" s="31" t="s">
        <v>78</v>
      </c>
      <c r="E332" s="36" t="s">
        <v>78</v>
      </c>
      <c r="F332" s="36" t="s">
        <v>259</v>
      </c>
      <c r="G332" s="36" t="s">
        <v>446</v>
      </c>
      <c r="H332" s="36"/>
      <c r="I332" s="33"/>
      <c r="J332" s="34">
        <f t="shared" ref="J332:L334" si="131">J333</f>
        <v>1707.9</v>
      </c>
      <c r="K332" s="34">
        <f t="shared" si="131"/>
        <v>1707.9</v>
      </c>
      <c r="L332" s="34">
        <f t="shared" si="131"/>
        <v>1707.9</v>
      </c>
    </row>
    <row r="333" spans="1:12" ht="76.5">
      <c r="A333" s="180" t="s">
        <v>447</v>
      </c>
      <c r="B333" s="31" t="s">
        <v>192</v>
      </c>
      <c r="C333" s="31" t="s">
        <v>100</v>
      </c>
      <c r="D333" s="31" t="s">
        <v>78</v>
      </c>
      <c r="E333" s="36" t="s">
        <v>78</v>
      </c>
      <c r="F333" s="36" t="s">
        <v>259</v>
      </c>
      <c r="G333" s="36" t="s">
        <v>446</v>
      </c>
      <c r="H333" s="36" t="s">
        <v>448</v>
      </c>
      <c r="I333" s="33"/>
      <c r="J333" s="34">
        <f t="shared" si="131"/>
        <v>1707.9</v>
      </c>
      <c r="K333" s="34">
        <f t="shared" si="131"/>
        <v>1707.9</v>
      </c>
      <c r="L333" s="34">
        <f t="shared" si="131"/>
        <v>1707.9</v>
      </c>
    </row>
    <row r="334" spans="1:12" ht="51">
      <c r="A334" s="180" t="s">
        <v>145</v>
      </c>
      <c r="B334" s="31" t="s">
        <v>192</v>
      </c>
      <c r="C334" s="31" t="s">
        <v>100</v>
      </c>
      <c r="D334" s="31" t="s">
        <v>78</v>
      </c>
      <c r="E334" s="36" t="s">
        <v>78</v>
      </c>
      <c r="F334" s="36" t="s">
        <v>259</v>
      </c>
      <c r="G334" s="36" t="s">
        <v>446</v>
      </c>
      <c r="H334" s="36" t="s">
        <v>448</v>
      </c>
      <c r="I334" s="33" t="s">
        <v>239</v>
      </c>
      <c r="J334" s="34">
        <f>J335</f>
        <v>1707.9</v>
      </c>
      <c r="K334" s="34">
        <f t="shared" si="131"/>
        <v>1707.9</v>
      </c>
      <c r="L334" s="34">
        <f t="shared" si="131"/>
        <v>1707.9</v>
      </c>
    </row>
    <row r="335" spans="1:12">
      <c r="A335" s="180" t="s">
        <v>187</v>
      </c>
      <c r="B335" s="31" t="s">
        <v>192</v>
      </c>
      <c r="C335" s="31" t="s">
        <v>100</v>
      </c>
      <c r="D335" s="31" t="s">
        <v>78</v>
      </c>
      <c r="E335" s="36" t="s">
        <v>78</v>
      </c>
      <c r="F335" s="36" t="s">
        <v>259</v>
      </c>
      <c r="G335" s="36" t="s">
        <v>446</v>
      </c>
      <c r="H335" s="36" t="s">
        <v>448</v>
      </c>
      <c r="I335" s="33" t="s">
        <v>247</v>
      </c>
      <c r="J335" s="34">
        <v>1707.9</v>
      </c>
      <c r="K335" s="34">
        <v>1707.9</v>
      </c>
      <c r="L335" s="34">
        <v>1707.9</v>
      </c>
    </row>
    <row r="336" spans="1:12">
      <c r="A336" s="185" t="s">
        <v>193</v>
      </c>
      <c r="B336" s="31" t="s">
        <v>173</v>
      </c>
      <c r="C336" s="31" t="s">
        <v>100</v>
      </c>
      <c r="D336" s="31" t="s">
        <v>107</v>
      </c>
      <c r="E336" s="36"/>
      <c r="F336" s="36"/>
      <c r="G336" s="36"/>
      <c r="H336" s="36"/>
      <c r="I336" s="33"/>
      <c r="J336" s="34">
        <f>J337+J346</f>
        <v>26571.200000000001</v>
      </c>
      <c r="K336" s="34">
        <f>K337+K346</f>
        <v>27181.7</v>
      </c>
      <c r="L336" s="34">
        <f>L337+L346</f>
        <v>18675.3</v>
      </c>
    </row>
    <row r="337" spans="1:12" ht="51">
      <c r="A337" s="180" t="s">
        <v>532</v>
      </c>
      <c r="B337" s="31" t="s">
        <v>173</v>
      </c>
      <c r="C337" s="31" t="s">
        <v>100</v>
      </c>
      <c r="D337" s="31" t="s">
        <v>107</v>
      </c>
      <c r="E337" s="36" t="s">
        <v>78</v>
      </c>
      <c r="F337" s="36" t="s">
        <v>259</v>
      </c>
      <c r="G337" s="36"/>
      <c r="H337" s="36"/>
      <c r="I337" s="33"/>
      <c r="J337" s="34">
        <f>J338+J342</f>
        <v>17230.2</v>
      </c>
      <c r="K337" s="34">
        <f>K338+K342</f>
        <v>17958.7</v>
      </c>
      <c r="L337" s="34">
        <f>L338+L342</f>
        <v>13452.3</v>
      </c>
    </row>
    <row r="338" spans="1:12" ht="25.5">
      <c r="A338" s="180" t="s">
        <v>194</v>
      </c>
      <c r="B338" s="31" t="s">
        <v>173</v>
      </c>
      <c r="C338" s="31" t="s">
        <v>100</v>
      </c>
      <c r="D338" s="31" t="s">
        <v>107</v>
      </c>
      <c r="E338" s="36" t="s">
        <v>78</v>
      </c>
      <c r="F338" s="36" t="s">
        <v>259</v>
      </c>
      <c r="G338" s="36" t="s">
        <v>107</v>
      </c>
      <c r="H338" s="36"/>
      <c r="I338" s="33"/>
      <c r="J338" s="34">
        <f>J339</f>
        <v>2147.9</v>
      </c>
      <c r="K338" s="34">
        <f>K339</f>
        <v>1970</v>
      </c>
      <c r="L338" s="34">
        <f>L339</f>
        <v>1370</v>
      </c>
    </row>
    <row r="339" spans="1:12" ht="25.5">
      <c r="A339" s="180" t="s">
        <v>195</v>
      </c>
      <c r="B339" s="31" t="s">
        <v>173</v>
      </c>
      <c r="C339" s="31" t="s">
        <v>100</v>
      </c>
      <c r="D339" s="31" t="s">
        <v>107</v>
      </c>
      <c r="E339" s="36" t="s">
        <v>78</v>
      </c>
      <c r="F339" s="36" t="s">
        <v>259</v>
      </c>
      <c r="G339" s="36" t="s">
        <v>107</v>
      </c>
      <c r="H339" s="36" t="s">
        <v>291</v>
      </c>
      <c r="I339" s="33" t="s">
        <v>0</v>
      </c>
      <c r="J339" s="34">
        <f t="shared" ref="J339:L340" si="132">J340</f>
        <v>2147.9</v>
      </c>
      <c r="K339" s="34">
        <f t="shared" si="132"/>
        <v>1970</v>
      </c>
      <c r="L339" s="34">
        <f t="shared" si="132"/>
        <v>1370</v>
      </c>
    </row>
    <row r="340" spans="1:12" ht="51">
      <c r="A340" s="185" t="s">
        <v>145</v>
      </c>
      <c r="B340" s="31" t="s">
        <v>173</v>
      </c>
      <c r="C340" s="31" t="s">
        <v>100</v>
      </c>
      <c r="D340" s="31" t="s">
        <v>107</v>
      </c>
      <c r="E340" s="36" t="s">
        <v>78</v>
      </c>
      <c r="F340" s="36" t="s">
        <v>259</v>
      </c>
      <c r="G340" s="36" t="s">
        <v>107</v>
      </c>
      <c r="H340" s="36" t="s">
        <v>291</v>
      </c>
      <c r="I340" s="33" t="s">
        <v>239</v>
      </c>
      <c r="J340" s="34">
        <f t="shared" si="132"/>
        <v>2147.9</v>
      </c>
      <c r="K340" s="34">
        <f t="shared" si="132"/>
        <v>1970</v>
      </c>
      <c r="L340" s="34">
        <f t="shared" si="132"/>
        <v>1370</v>
      </c>
    </row>
    <row r="341" spans="1:12">
      <c r="A341" s="180" t="s">
        <v>187</v>
      </c>
      <c r="B341" s="31" t="s">
        <v>173</v>
      </c>
      <c r="C341" s="31" t="s">
        <v>100</v>
      </c>
      <c r="D341" s="31" t="s">
        <v>107</v>
      </c>
      <c r="E341" s="36" t="s">
        <v>78</v>
      </c>
      <c r="F341" s="36" t="s">
        <v>259</v>
      </c>
      <c r="G341" s="36" t="s">
        <v>107</v>
      </c>
      <c r="H341" s="36" t="s">
        <v>291</v>
      </c>
      <c r="I341" s="33" t="s">
        <v>247</v>
      </c>
      <c r="J341" s="34">
        <v>2147.9</v>
      </c>
      <c r="K341" s="34">
        <v>1970</v>
      </c>
      <c r="L341" s="34">
        <v>1370</v>
      </c>
    </row>
    <row r="342" spans="1:12" ht="38.25">
      <c r="A342" s="180" t="s">
        <v>320</v>
      </c>
      <c r="B342" s="31" t="s">
        <v>173</v>
      </c>
      <c r="C342" s="31" t="s">
        <v>100</v>
      </c>
      <c r="D342" s="31" t="s">
        <v>107</v>
      </c>
      <c r="E342" s="36" t="s">
        <v>78</v>
      </c>
      <c r="F342" s="36" t="s">
        <v>259</v>
      </c>
      <c r="G342" s="36" t="s">
        <v>83</v>
      </c>
      <c r="H342" s="36"/>
      <c r="I342" s="31"/>
      <c r="J342" s="34">
        <f>J344</f>
        <v>15082.3</v>
      </c>
      <c r="K342" s="34">
        <f>K344</f>
        <v>15988.7</v>
      </c>
      <c r="L342" s="34">
        <f>L344</f>
        <v>12082.3</v>
      </c>
    </row>
    <row r="343" spans="1:12" ht="25.5">
      <c r="A343" s="180" t="s">
        <v>195</v>
      </c>
      <c r="B343" s="31" t="s">
        <v>173</v>
      </c>
      <c r="C343" s="31" t="s">
        <v>100</v>
      </c>
      <c r="D343" s="31" t="s">
        <v>107</v>
      </c>
      <c r="E343" s="36" t="s">
        <v>78</v>
      </c>
      <c r="F343" s="36" t="s">
        <v>259</v>
      </c>
      <c r="G343" s="36" t="s">
        <v>83</v>
      </c>
      <c r="H343" s="36" t="s">
        <v>291</v>
      </c>
      <c r="I343" s="31"/>
      <c r="J343" s="34">
        <f t="shared" ref="J343:L344" si="133">J344</f>
        <v>15082.3</v>
      </c>
      <c r="K343" s="34">
        <f t="shared" si="133"/>
        <v>15988.7</v>
      </c>
      <c r="L343" s="34">
        <f t="shared" si="133"/>
        <v>12082.3</v>
      </c>
    </row>
    <row r="344" spans="1:12" ht="51">
      <c r="A344" s="185" t="s">
        <v>145</v>
      </c>
      <c r="B344" s="31" t="s">
        <v>173</v>
      </c>
      <c r="C344" s="31" t="s">
        <v>100</v>
      </c>
      <c r="D344" s="31" t="s">
        <v>107</v>
      </c>
      <c r="E344" s="36" t="s">
        <v>78</v>
      </c>
      <c r="F344" s="36" t="s">
        <v>259</v>
      </c>
      <c r="G344" s="36" t="s">
        <v>83</v>
      </c>
      <c r="H344" s="36" t="s">
        <v>291</v>
      </c>
      <c r="I344" s="33" t="s">
        <v>239</v>
      </c>
      <c r="J344" s="34">
        <f t="shared" si="133"/>
        <v>15082.3</v>
      </c>
      <c r="K344" s="34">
        <f t="shared" si="133"/>
        <v>15988.7</v>
      </c>
      <c r="L344" s="34">
        <f t="shared" si="133"/>
        <v>12082.3</v>
      </c>
    </row>
    <row r="345" spans="1:12">
      <c r="A345" s="180" t="s">
        <v>187</v>
      </c>
      <c r="B345" s="31" t="s">
        <v>173</v>
      </c>
      <c r="C345" s="31" t="s">
        <v>100</v>
      </c>
      <c r="D345" s="31" t="s">
        <v>107</v>
      </c>
      <c r="E345" s="36" t="s">
        <v>78</v>
      </c>
      <c r="F345" s="36" t="s">
        <v>259</v>
      </c>
      <c r="G345" s="36" t="s">
        <v>83</v>
      </c>
      <c r="H345" s="36" t="s">
        <v>291</v>
      </c>
      <c r="I345" s="33" t="s">
        <v>247</v>
      </c>
      <c r="J345" s="34">
        <v>15082.3</v>
      </c>
      <c r="K345" s="34">
        <v>15988.7</v>
      </c>
      <c r="L345" s="34">
        <v>12082.3</v>
      </c>
    </row>
    <row r="346" spans="1:12" ht="51">
      <c r="A346" s="180" t="s">
        <v>157</v>
      </c>
      <c r="B346" s="31" t="s">
        <v>173</v>
      </c>
      <c r="C346" s="31" t="s">
        <v>100</v>
      </c>
      <c r="D346" s="31" t="s">
        <v>107</v>
      </c>
      <c r="E346" s="36" t="s">
        <v>99</v>
      </c>
      <c r="F346" s="36" t="s">
        <v>259</v>
      </c>
      <c r="G346" s="36"/>
      <c r="H346" s="36"/>
      <c r="I346" s="33"/>
      <c r="J346" s="34">
        <f t="shared" ref="J346:L350" si="134">J347</f>
        <v>9341</v>
      </c>
      <c r="K346" s="34">
        <f t="shared" si="134"/>
        <v>9223</v>
      </c>
      <c r="L346" s="34">
        <f t="shared" si="134"/>
        <v>5223</v>
      </c>
    </row>
    <row r="347" spans="1:12" ht="25.5">
      <c r="A347" s="180" t="s">
        <v>197</v>
      </c>
      <c r="B347" s="31" t="s">
        <v>173</v>
      </c>
      <c r="C347" s="31" t="s">
        <v>100</v>
      </c>
      <c r="D347" s="31" t="s">
        <v>107</v>
      </c>
      <c r="E347" s="36" t="s">
        <v>99</v>
      </c>
      <c r="F347" s="36" t="s">
        <v>11</v>
      </c>
      <c r="G347" s="36"/>
      <c r="H347" s="36"/>
      <c r="I347" s="33"/>
      <c r="J347" s="34">
        <f t="shared" si="134"/>
        <v>9341</v>
      </c>
      <c r="K347" s="34">
        <f t="shared" si="134"/>
        <v>9223</v>
      </c>
      <c r="L347" s="34">
        <f t="shared" si="134"/>
        <v>5223</v>
      </c>
    </row>
    <row r="348" spans="1:12" ht="78" customHeight="1">
      <c r="A348" s="180" t="s">
        <v>198</v>
      </c>
      <c r="B348" s="31" t="s">
        <v>173</v>
      </c>
      <c r="C348" s="31" t="s">
        <v>100</v>
      </c>
      <c r="D348" s="31" t="s">
        <v>107</v>
      </c>
      <c r="E348" s="36" t="s">
        <v>99</v>
      </c>
      <c r="F348" s="36" t="s">
        <v>11</v>
      </c>
      <c r="G348" s="36" t="s">
        <v>76</v>
      </c>
      <c r="H348" s="36"/>
      <c r="I348" s="33"/>
      <c r="J348" s="34">
        <f t="shared" si="134"/>
        <v>9341</v>
      </c>
      <c r="K348" s="34">
        <f t="shared" si="134"/>
        <v>9223</v>
      </c>
      <c r="L348" s="34">
        <f t="shared" si="134"/>
        <v>5223</v>
      </c>
    </row>
    <row r="349" spans="1:12" ht="25.5">
      <c r="A349" s="180" t="s">
        <v>199</v>
      </c>
      <c r="B349" s="31" t="s">
        <v>173</v>
      </c>
      <c r="C349" s="31" t="s">
        <v>100</v>
      </c>
      <c r="D349" s="31" t="s">
        <v>107</v>
      </c>
      <c r="E349" s="36" t="s">
        <v>99</v>
      </c>
      <c r="F349" s="36" t="s">
        <v>11</v>
      </c>
      <c r="G349" s="36" t="s">
        <v>76</v>
      </c>
      <c r="H349" s="36" t="s">
        <v>291</v>
      </c>
      <c r="I349" s="33"/>
      <c r="J349" s="34">
        <f t="shared" si="134"/>
        <v>9341</v>
      </c>
      <c r="K349" s="34">
        <f t="shared" si="134"/>
        <v>9223</v>
      </c>
      <c r="L349" s="34">
        <f t="shared" si="134"/>
        <v>5223</v>
      </c>
    </row>
    <row r="350" spans="1:12" ht="51">
      <c r="A350" s="185" t="s">
        <v>145</v>
      </c>
      <c r="B350" s="31" t="s">
        <v>173</v>
      </c>
      <c r="C350" s="31" t="s">
        <v>100</v>
      </c>
      <c r="D350" s="31" t="s">
        <v>107</v>
      </c>
      <c r="E350" s="36" t="s">
        <v>99</v>
      </c>
      <c r="F350" s="36" t="s">
        <v>11</v>
      </c>
      <c r="G350" s="36" t="s">
        <v>76</v>
      </c>
      <c r="H350" s="36" t="s">
        <v>291</v>
      </c>
      <c r="I350" s="33" t="s">
        <v>239</v>
      </c>
      <c r="J350" s="34">
        <f t="shared" si="134"/>
        <v>9341</v>
      </c>
      <c r="K350" s="34">
        <f t="shared" si="134"/>
        <v>9223</v>
      </c>
      <c r="L350" s="34">
        <f t="shared" si="134"/>
        <v>5223</v>
      </c>
    </row>
    <row r="351" spans="1:12">
      <c r="A351" s="180" t="s">
        <v>187</v>
      </c>
      <c r="B351" s="31" t="s">
        <v>173</v>
      </c>
      <c r="C351" s="31" t="s">
        <v>100</v>
      </c>
      <c r="D351" s="31" t="s">
        <v>107</v>
      </c>
      <c r="E351" s="36" t="s">
        <v>99</v>
      </c>
      <c r="F351" s="36" t="s">
        <v>11</v>
      </c>
      <c r="G351" s="36" t="s">
        <v>76</v>
      </c>
      <c r="H351" s="36" t="s">
        <v>291</v>
      </c>
      <c r="I351" s="33" t="s">
        <v>247</v>
      </c>
      <c r="J351" s="34">
        <v>9341</v>
      </c>
      <c r="K351" s="34">
        <v>9223</v>
      </c>
      <c r="L351" s="34">
        <v>5223</v>
      </c>
    </row>
    <row r="352" spans="1:12">
      <c r="A352" s="180" t="s">
        <v>200</v>
      </c>
      <c r="B352" s="31" t="s">
        <v>173</v>
      </c>
      <c r="C352" s="31" t="s">
        <v>100</v>
      </c>
      <c r="D352" s="31" t="s">
        <v>100</v>
      </c>
      <c r="E352" s="36"/>
      <c r="F352" s="36"/>
      <c r="G352" s="36"/>
      <c r="H352" s="36"/>
      <c r="I352" s="33"/>
      <c r="J352" s="34">
        <f>J353</f>
        <v>79.7</v>
      </c>
      <c r="K352" s="34">
        <f t="shared" ref="K352:L352" si="135">K353</f>
        <v>82.8</v>
      </c>
      <c r="L352" s="34">
        <f t="shared" si="135"/>
        <v>82.8</v>
      </c>
    </row>
    <row r="353" spans="1:12" ht="51">
      <c r="A353" s="189" t="s">
        <v>157</v>
      </c>
      <c r="B353" s="31" t="s">
        <v>173</v>
      </c>
      <c r="C353" s="31" t="s">
        <v>100</v>
      </c>
      <c r="D353" s="31" t="s">
        <v>100</v>
      </c>
      <c r="E353" s="36" t="s">
        <v>99</v>
      </c>
      <c r="F353" s="36" t="s">
        <v>259</v>
      </c>
      <c r="G353" s="36"/>
      <c r="H353" s="36"/>
      <c r="I353" s="33"/>
      <c r="J353" s="34">
        <f t="shared" ref="J353:L353" si="136">J354</f>
        <v>79.7</v>
      </c>
      <c r="K353" s="34">
        <f t="shared" si="136"/>
        <v>82.8</v>
      </c>
      <c r="L353" s="34">
        <f t="shared" si="136"/>
        <v>82.8</v>
      </c>
    </row>
    <row r="354" spans="1:12" ht="63.75">
      <c r="A354" s="193" t="s">
        <v>203</v>
      </c>
      <c r="B354" s="31" t="s">
        <v>173</v>
      </c>
      <c r="C354" s="31" t="s">
        <v>100</v>
      </c>
      <c r="D354" s="31" t="s">
        <v>100</v>
      </c>
      <c r="E354" s="36" t="s">
        <v>99</v>
      </c>
      <c r="F354" s="36" t="s">
        <v>14</v>
      </c>
      <c r="G354" s="36"/>
      <c r="H354" s="36"/>
      <c r="I354" s="33"/>
      <c r="J354" s="34">
        <f t="shared" ref="J354:L356" si="137">J355</f>
        <v>79.7</v>
      </c>
      <c r="K354" s="34">
        <f t="shared" si="137"/>
        <v>82.8</v>
      </c>
      <c r="L354" s="34">
        <f t="shared" si="137"/>
        <v>82.8</v>
      </c>
    </row>
    <row r="355" spans="1:12" ht="51">
      <c r="A355" s="180" t="s">
        <v>204</v>
      </c>
      <c r="B355" s="31" t="s">
        <v>173</v>
      </c>
      <c r="C355" s="31" t="s">
        <v>100</v>
      </c>
      <c r="D355" s="31" t="s">
        <v>100</v>
      </c>
      <c r="E355" s="36" t="s">
        <v>99</v>
      </c>
      <c r="F355" s="36" t="s">
        <v>14</v>
      </c>
      <c r="G355" s="36" t="s">
        <v>76</v>
      </c>
      <c r="H355" s="36"/>
      <c r="I355" s="33"/>
      <c r="J355" s="34">
        <f t="shared" si="137"/>
        <v>79.7</v>
      </c>
      <c r="K355" s="34">
        <f t="shared" si="137"/>
        <v>82.8</v>
      </c>
      <c r="L355" s="34">
        <f t="shared" si="137"/>
        <v>82.8</v>
      </c>
    </row>
    <row r="356" spans="1:12" ht="25.5">
      <c r="A356" s="180" t="s">
        <v>205</v>
      </c>
      <c r="B356" s="31" t="s">
        <v>173</v>
      </c>
      <c r="C356" s="31" t="s">
        <v>100</v>
      </c>
      <c r="D356" s="31" t="s">
        <v>100</v>
      </c>
      <c r="E356" s="36" t="s">
        <v>99</v>
      </c>
      <c r="F356" s="36" t="s">
        <v>14</v>
      </c>
      <c r="G356" s="36" t="s">
        <v>76</v>
      </c>
      <c r="H356" s="36" t="s">
        <v>294</v>
      </c>
      <c r="I356" s="33"/>
      <c r="J356" s="34">
        <f t="shared" si="137"/>
        <v>79.7</v>
      </c>
      <c r="K356" s="34">
        <f t="shared" si="137"/>
        <v>82.8</v>
      </c>
      <c r="L356" s="34">
        <f t="shared" si="137"/>
        <v>82.8</v>
      </c>
    </row>
    <row r="357" spans="1:12" ht="38.25">
      <c r="A357" s="180" t="s">
        <v>87</v>
      </c>
      <c r="B357" s="31" t="s">
        <v>173</v>
      </c>
      <c r="C357" s="31" t="s">
        <v>100</v>
      </c>
      <c r="D357" s="31" t="s">
        <v>100</v>
      </c>
      <c r="E357" s="36" t="s">
        <v>99</v>
      </c>
      <c r="F357" s="36" t="s">
        <v>14</v>
      </c>
      <c r="G357" s="36" t="s">
        <v>76</v>
      </c>
      <c r="H357" s="36" t="s">
        <v>294</v>
      </c>
      <c r="I357" s="33" t="s">
        <v>228</v>
      </c>
      <c r="J357" s="34">
        <f>J358</f>
        <v>79.7</v>
      </c>
      <c r="K357" s="34">
        <f>K358</f>
        <v>82.8</v>
      </c>
      <c r="L357" s="34">
        <f>L358</f>
        <v>82.8</v>
      </c>
    </row>
    <row r="358" spans="1:12" ht="38.25">
      <c r="A358" s="180" t="s">
        <v>88</v>
      </c>
      <c r="B358" s="31" t="s">
        <v>173</v>
      </c>
      <c r="C358" s="31" t="s">
        <v>100</v>
      </c>
      <c r="D358" s="31" t="s">
        <v>100</v>
      </c>
      <c r="E358" s="36" t="s">
        <v>99</v>
      </c>
      <c r="F358" s="36" t="s">
        <v>14</v>
      </c>
      <c r="G358" s="36" t="s">
        <v>76</v>
      </c>
      <c r="H358" s="36" t="s">
        <v>294</v>
      </c>
      <c r="I358" s="33" t="s">
        <v>229</v>
      </c>
      <c r="J358" s="34">
        <v>79.7</v>
      </c>
      <c r="K358" s="34">
        <v>82.8</v>
      </c>
      <c r="L358" s="34">
        <v>82.8</v>
      </c>
    </row>
    <row r="359" spans="1:12" ht="25.5">
      <c r="A359" s="180" t="s">
        <v>206</v>
      </c>
      <c r="B359" s="31" t="s">
        <v>173</v>
      </c>
      <c r="C359" s="31" t="s">
        <v>100</v>
      </c>
      <c r="D359" s="31" t="s">
        <v>117</v>
      </c>
      <c r="E359" s="36"/>
      <c r="F359" s="36"/>
      <c r="G359" s="36"/>
      <c r="H359" s="36"/>
      <c r="I359" s="33"/>
      <c r="J359" s="34">
        <f t="shared" ref="J359:L361" si="138">J360</f>
        <v>4152.8</v>
      </c>
      <c r="K359" s="34">
        <f t="shared" si="138"/>
        <v>4180.8</v>
      </c>
      <c r="L359" s="34">
        <f t="shared" si="138"/>
        <v>3580.8</v>
      </c>
    </row>
    <row r="360" spans="1:12" ht="51">
      <c r="A360" s="180" t="s">
        <v>532</v>
      </c>
      <c r="B360" s="31" t="s">
        <v>173</v>
      </c>
      <c r="C360" s="31" t="s">
        <v>100</v>
      </c>
      <c r="D360" s="31" t="s">
        <v>117</v>
      </c>
      <c r="E360" s="36" t="s">
        <v>78</v>
      </c>
      <c r="F360" s="36" t="s">
        <v>259</v>
      </c>
      <c r="G360" s="36"/>
      <c r="H360" s="36"/>
      <c r="I360" s="33"/>
      <c r="J360" s="34">
        <f>J361+J367</f>
        <v>4152.8</v>
      </c>
      <c r="K360" s="34">
        <f>K361+K367</f>
        <v>4180.8</v>
      </c>
      <c r="L360" s="34">
        <f>L361+L367</f>
        <v>3580.8</v>
      </c>
    </row>
    <row r="361" spans="1:12" ht="114.75">
      <c r="A361" s="181" t="s">
        <v>207</v>
      </c>
      <c r="B361" s="31" t="s">
        <v>173</v>
      </c>
      <c r="C361" s="31" t="s">
        <v>100</v>
      </c>
      <c r="D361" s="31" t="s">
        <v>117</v>
      </c>
      <c r="E361" s="36" t="s">
        <v>78</v>
      </c>
      <c r="F361" s="36" t="s">
        <v>259</v>
      </c>
      <c r="G361" s="36" t="s">
        <v>149</v>
      </c>
      <c r="H361" s="36"/>
      <c r="I361" s="33"/>
      <c r="J361" s="34">
        <f t="shared" si="138"/>
        <v>2061.5</v>
      </c>
      <c r="K361" s="34">
        <f t="shared" si="138"/>
        <v>2085</v>
      </c>
      <c r="L361" s="34">
        <f t="shared" si="138"/>
        <v>1485</v>
      </c>
    </row>
    <row r="362" spans="1:12" ht="76.5">
      <c r="A362" s="185" t="s">
        <v>208</v>
      </c>
      <c r="B362" s="31" t="s">
        <v>173</v>
      </c>
      <c r="C362" s="31" t="s">
        <v>100</v>
      </c>
      <c r="D362" s="31" t="s">
        <v>117</v>
      </c>
      <c r="E362" s="36" t="s">
        <v>78</v>
      </c>
      <c r="F362" s="36" t="s">
        <v>259</v>
      </c>
      <c r="G362" s="36" t="s">
        <v>149</v>
      </c>
      <c r="H362" s="36" t="s">
        <v>295</v>
      </c>
      <c r="I362" s="33"/>
      <c r="J362" s="34">
        <f>J363+J365</f>
        <v>2061.5</v>
      </c>
      <c r="K362" s="34">
        <f>K363+K365</f>
        <v>2085</v>
      </c>
      <c r="L362" s="34">
        <f>L363+L365</f>
        <v>1485</v>
      </c>
    </row>
    <row r="363" spans="1:12" ht="89.25">
      <c r="A363" s="180" t="s">
        <v>81</v>
      </c>
      <c r="B363" s="31" t="s">
        <v>173</v>
      </c>
      <c r="C363" s="31" t="s">
        <v>100</v>
      </c>
      <c r="D363" s="31" t="s">
        <v>117</v>
      </c>
      <c r="E363" s="36" t="s">
        <v>78</v>
      </c>
      <c r="F363" s="36" t="s">
        <v>259</v>
      </c>
      <c r="G363" s="36" t="s">
        <v>149</v>
      </c>
      <c r="H363" s="36" t="s">
        <v>295</v>
      </c>
      <c r="I363" s="33" t="s">
        <v>226</v>
      </c>
      <c r="J363" s="34">
        <f>J364</f>
        <v>1763.5</v>
      </c>
      <c r="K363" s="34">
        <f>K364</f>
        <v>1787</v>
      </c>
      <c r="L363" s="34">
        <f>L364</f>
        <v>1287</v>
      </c>
    </row>
    <row r="364" spans="1:12" ht="25.5">
      <c r="A364" s="180" t="s">
        <v>178</v>
      </c>
      <c r="B364" s="31" t="s">
        <v>173</v>
      </c>
      <c r="C364" s="31" t="s">
        <v>100</v>
      </c>
      <c r="D364" s="31" t="s">
        <v>117</v>
      </c>
      <c r="E364" s="36" t="s">
        <v>78</v>
      </c>
      <c r="F364" s="36" t="s">
        <v>259</v>
      </c>
      <c r="G364" s="36" t="s">
        <v>149</v>
      </c>
      <c r="H364" s="36" t="s">
        <v>295</v>
      </c>
      <c r="I364" s="33" t="s">
        <v>246</v>
      </c>
      <c r="J364" s="34">
        <v>1763.5</v>
      </c>
      <c r="K364" s="34">
        <v>1787</v>
      </c>
      <c r="L364" s="34">
        <v>1287</v>
      </c>
    </row>
    <row r="365" spans="1:12" ht="38.25">
      <c r="A365" s="180" t="s">
        <v>87</v>
      </c>
      <c r="B365" s="31" t="s">
        <v>173</v>
      </c>
      <c r="C365" s="31" t="s">
        <v>100</v>
      </c>
      <c r="D365" s="31" t="s">
        <v>117</v>
      </c>
      <c r="E365" s="36" t="s">
        <v>78</v>
      </c>
      <c r="F365" s="36" t="s">
        <v>259</v>
      </c>
      <c r="G365" s="36" t="s">
        <v>149</v>
      </c>
      <c r="H365" s="36" t="s">
        <v>295</v>
      </c>
      <c r="I365" s="33" t="s">
        <v>228</v>
      </c>
      <c r="J365" s="34">
        <f t="shared" ref="J365:L365" si="139">J366</f>
        <v>298</v>
      </c>
      <c r="K365" s="34">
        <f t="shared" si="139"/>
        <v>298</v>
      </c>
      <c r="L365" s="34">
        <f t="shared" si="139"/>
        <v>198</v>
      </c>
    </row>
    <row r="366" spans="1:12" ht="38.25">
      <c r="A366" s="180" t="s">
        <v>88</v>
      </c>
      <c r="B366" s="31" t="s">
        <v>173</v>
      </c>
      <c r="C366" s="31" t="s">
        <v>100</v>
      </c>
      <c r="D366" s="31" t="s">
        <v>117</v>
      </c>
      <c r="E366" s="36" t="s">
        <v>78</v>
      </c>
      <c r="F366" s="36" t="s">
        <v>259</v>
      </c>
      <c r="G366" s="36" t="s">
        <v>149</v>
      </c>
      <c r="H366" s="36" t="s">
        <v>295</v>
      </c>
      <c r="I366" s="33" t="s">
        <v>229</v>
      </c>
      <c r="J366" s="34">
        <v>298</v>
      </c>
      <c r="K366" s="34">
        <v>298</v>
      </c>
      <c r="L366" s="34">
        <v>198</v>
      </c>
    </row>
    <row r="367" spans="1:12" ht="38.25">
      <c r="A367" s="180" t="s">
        <v>201</v>
      </c>
      <c r="B367" s="31" t="s">
        <v>173</v>
      </c>
      <c r="C367" s="31" t="s">
        <v>100</v>
      </c>
      <c r="D367" s="31" t="s">
        <v>117</v>
      </c>
      <c r="E367" s="36" t="s">
        <v>78</v>
      </c>
      <c r="F367" s="36" t="s">
        <v>259</v>
      </c>
      <c r="G367" s="36" t="s">
        <v>100</v>
      </c>
      <c r="H367" s="36"/>
      <c r="I367" s="33"/>
      <c r="J367" s="34">
        <f t="shared" ref="J367" si="140">J368+J371</f>
        <v>2091.3000000000002</v>
      </c>
      <c r="K367" s="34">
        <f t="shared" ref="K367:L367" si="141">K368+K371</f>
        <v>2095.8000000000002</v>
      </c>
      <c r="L367" s="34">
        <f t="shared" si="141"/>
        <v>2095.8000000000002</v>
      </c>
    </row>
    <row r="368" spans="1:12" ht="37.5" customHeight="1">
      <c r="A368" s="196" t="s">
        <v>202</v>
      </c>
      <c r="B368" s="31" t="s">
        <v>173</v>
      </c>
      <c r="C368" s="31" t="s">
        <v>100</v>
      </c>
      <c r="D368" s="31" t="s">
        <v>117</v>
      </c>
      <c r="E368" s="36" t="s">
        <v>78</v>
      </c>
      <c r="F368" s="36" t="s">
        <v>259</v>
      </c>
      <c r="G368" s="36" t="s">
        <v>100</v>
      </c>
      <c r="H368" s="36" t="s">
        <v>292</v>
      </c>
      <c r="I368" s="33"/>
      <c r="J368" s="34">
        <f t="shared" ref="J368:L369" si="142">J369</f>
        <v>113.5</v>
      </c>
      <c r="K368" s="34">
        <f t="shared" si="142"/>
        <v>118</v>
      </c>
      <c r="L368" s="34">
        <f t="shared" si="142"/>
        <v>118</v>
      </c>
    </row>
    <row r="369" spans="1:12" ht="51">
      <c r="A369" s="185" t="s">
        <v>145</v>
      </c>
      <c r="B369" s="31" t="s">
        <v>173</v>
      </c>
      <c r="C369" s="31" t="s">
        <v>100</v>
      </c>
      <c r="D369" s="31" t="s">
        <v>117</v>
      </c>
      <c r="E369" s="36" t="s">
        <v>78</v>
      </c>
      <c r="F369" s="36" t="s">
        <v>259</v>
      </c>
      <c r="G369" s="36" t="s">
        <v>100</v>
      </c>
      <c r="H369" s="36" t="s">
        <v>292</v>
      </c>
      <c r="I369" s="33" t="s">
        <v>239</v>
      </c>
      <c r="J369" s="34">
        <f t="shared" si="142"/>
        <v>113.5</v>
      </c>
      <c r="K369" s="34">
        <f t="shared" si="142"/>
        <v>118</v>
      </c>
      <c r="L369" s="34">
        <f t="shared" si="142"/>
        <v>118</v>
      </c>
    </row>
    <row r="370" spans="1:12">
      <c r="A370" s="180" t="s">
        <v>187</v>
      </c>
      <c r="B370" s="31" t="s">
        <v>173</v>
      </c>
      <c r="C370" s="31" t="s">
        <v>100</v>
      </c>
      <c r="D370" s="31" t="s">
        <v>117</v>
      </c>
      <c r="E370" s="36" t="s">
        <v>78</v>
      </c>
      <c r="F370" s="36" t="s">
        <v>259</v>
      </c>
      <c r="G370" s="36" t="s">
        <v>100</v>
      </c>
      <c r="H370" s="36" t="s">
        <v>292</v>
      </c>
      <c r="I370" s="33" t="s">
        <v>247</v>
      </c>
      <c r="J370" s="34">
        <v>113.5</v>
      </c>
      <c r="K370" s="34">
        <v>118</v>
      </c>
      <c r="L370" s="34">
        <v>118</v>
      </c>
    </row>
    <row r="371" spans="1:12" ht="76.5">
      <c r="A371" s="180" t="s">
        <v>57</v>
      </c>
      <c r="B371" s="31" t="s">
        <v>173</v>
      </c>
      <c r="C371" s="31" t="s">
        <v>100</v>
      </c>
      <c r="D371" s="31" t="s">
        <v>117</v>
      </c>
      <c r="E371" s="36" t="s">
        <v>78</v>
      </c>
      <c r="F371" s="36" t="s">
        <v>259</v>
      </c>
      <c r="G371" s="36" t="s">
        <v>100</v>
      </c>
      <c r="H371" s="36" t="s">
        <v>293</v>
      </c>
      <c r="I371" s="33"/>
      <c r="J371" s="34">
        <f t="shared" ref="J371:L372" si="143">J372</f>
        <v>1977.8</v>
      </c>
      <c r="K371" s="34">
        <f t="shared" si="143"/>
        <v>1977.8</v>
      </c>
      <c r="L371" s="34">
        <f t="shared" si="143"/>
        <v>1977.8</v>
      </c>
    </row>
    <row r="372" spans="1:12" ht="51">
      <c r="A372" s="185" t="s">
        <v>145</v>
      </c>
      <c r="B372" s="31" t="s">
        <v>173</v>
      </c>
      <c r="C372" s="31" t="s">
        <v>100</v>
      </c>
      <c r="D372" s="31" t="s">
        <v>117</v>
      </c>
      <c r="E372" s="36" t="s">
        <v>78</v>
      </c>
      <c r="F372" s="36" t="s">
        <v>259</v>
      </c>
      <c r="G372" s="36" t="s">
        <v>100</v>
      </c>
      <c r="H372" s="36" t="s">
        <v>293</v>
      </c>
      <c r="I372" s="33" t="s">
        <v>239</v>
      </c>
      <c r="J372" s="34">
        <f t="shared" si="143"/>
        <v>1977.8</v>
      </c>
      <c r="K372" s="34">
        <f t="shared" si="143"/>
        <v>1977.8</v>
      </c>
      <c r="L372" s="34">
        <f t="shared" si="143"/>
        <v>1977.8</v>
      </c>
    </row>
    <row r="373" spans="1:12">
      <c r="A373" s="180" t="s">
        <v>187</v>
      </c>
      <c r="B373" s="31" t="s">
        <v>173</v>
      </c>
      <c r="C373" s="31" t="s">
        <v>100</v>
      </c>
      <c r="D373" s="31" t="s">
        <v>117</v>
      </c>
      <c r="E373" s="36" t="s">
        <v>78</v>
      </c>
      <c r="F373" s="36" t="s">
        <v>259</v>
      </c>
      <c r="G373" s="36" t="s">
        <v>100</v>
      </c>
      <c r="H373" s="36" t="s">
        <v>293</v>
      </c>
      <c r="I373" s="33" t="s">
        <v>247</v>
      </c>
      <c r="J373" s="34">
        <v>1977.8</v>
      </c>
      <c r="K373" s="34">
        <v>1977.8</v>
      </c>
      <c r="L373" s="34">
        <v>1977.8</v>
      </c>
    </row>
    <row r="374" spans="1:12">
      <c r="A374" s="180" t="s">
        <v>209</v>
      </c>
      <c r="B374" s="31" t="s">
        <v>173</v>
      </c>
      <c r="C374" s="31" t="s">
        <v>115</v>
      </c>
      <c r="D374" s="31"/>
      <c r="E374" s="36"/>
      <c r="F374" s="36"/>
      <c r="G374" s="36"/>
      <c r="H374" s="36"/>
      <c r="I374" s="33"/>
      <c r="J374" s="34">
        <f>J375+J392</f>
        <v>29915.200000000004</v>
      </c>
      <c r="K374" s="34">
        <f>K375+K392</f>
        <v>30112.7</v>
      </c>
      <c r="L374" s="34">
        <f>L375+L392</f>
        <v>23851.7</v>
      </c>
    </row>
    <row r="375" spans="1:12">
      <c r="A375" s="180" t="s">
        <v>210</v>
      </c>
      <c r="B375" s="31" t="s">
        <v>173</v>
      </c>
      <c r="C375" s="31" t="s">
        <v>115</v>
      </c>
      <c r="D375" s="31" t="s">
        <v>76</v>
      </c>
      <c r="E375" s="36"/>
      <c r="F375" s="36"/>
      <c r="G375" s="36"/>
      <c r="H375" s="36"/>
      <c r="I375" s="33"/>
      <c r="J375" s="34">
        <f t="shared" ref="J375:L375" si="144">J376</f>
        <v>26320.700000000004</v>
      </c>
      <c r="K375" s="34">
        <f t="shared" si="144"/>
        <v>26688.2</v>
      </c>
      <c r="L375" s="34">
        <f t="shared" si="144"/>
        <v>21227.200000000001</v>
      </c>
    </row>
    <row r="376" spans="1:12" ht="51">
      <c r="A376" s="180" t="s">
        <v>157</v>
      </c>
      <c r="B376" s="31" t="s">
        <v>173</v>
      </c>
      <c r="C376" s="31" t="s">
        <v>115</v>
      </c>
      <c r="D376" s="31" t="s">
        <v>76</v>
      </c>
      <c r="E376" s="36" t="s">
        <v>99</v>
      </c>
      <c r="F376" s="36" t="s">
        <v>259</v>
      </c>
      <c r="G376" s="36"/>
      <c r="H376" s="36"/>
      <c r="I376" s="33"/>
      <c r="J376" s="34">
        <f>J377+J387+J382</f>
        <v>26320.700000000004</v>
      </c>
      <c r="K376" s="34">
        <f>K377+K387+K382</f>
        <v>26688.2</v>
      </c>
      <c r="L376" s="34">
        <f>L377+L387+L382</f>
        <v>21227.200000000001</v>
      </c>
    </row>
    <row r="377" spans="1:12" ht="38.25">
      <c r="A377" s="180" t="s">
        <v>211</v>
      </c>
      <c r="B377" s="31" t="s">
        <v>173</v>
      </c>
      <c r="C377" s="31" t="s">
        <v>115</v>
      </c>
      <c r="D377" s="31" t="s">
        <v>76</v>
      </c>
      <c r="E377" s="36" t="s">
        <v>99</v>
      </c>
      <c r="F377" s="36" t="s">
        <v>8</v>
      </c>
      <c r="G377" s="36"/>
      <c r="H377" s="36"/>
      <c r="I377" s="33"/>
      <c r="J377" s="34">
        <f>J378</f>
        <v>402.1</v>
      </c>
      <c r="K377" s="34">
        <f>K378</f>
        <v>436.2</v>
      </c>
      <c r="L377" s="34">
        <f>L378</f>
        <v>475.2</v>
      </c>
    </row>
    <row r="378" spans="1:12" ht="76.5">
      <c r="A378" s="184" t="s">
        <v>212</v>
      </c>
      <c r="B378" s="31" t="s">
        <v>173</v>
      </c>
      <c r="C378" s="31" t="s">
        <v>115</v>
      </c>
      <c r="D378" s="31" t="s">
        <v>76</v>
      </c>
      <c r="E378" s="36" t="s">
        <v>99</v>
      </c>
      <c r="F378" s="36" t="s">
        <v>8</v>
      </c>
      <c r="G378" s="36" t="s">
        <v>76</v>
      </c>
      <c r="H378" s="36"/>
      <c r="I378" s="33"/>
      <c r="J378" s="34">
        <f t="shared" ref="J378:L380" si="145">J379</f>
        <v>402.1</v>
      </c>
      <c r="K378" s="34">
        <f t="shared" si="145"/>
        <v>436.2</v>
      </c>
      <c r="L378" s="34">
        <f t="shared" si="145"/>
        <v>475.2</v>
      </c>
    </row>
    <row r="379" spans="1:12">
      <c r="A379" s="179" t="s">
        <v>213</v>
      </c>
      <c r="B379" s="31" t="s">
        <v>173</v>
      </c>
      <c r="C379" s="31" t="s">
        <v>115</v>
      </c>
      <c r="D379" s="31" t="s">
        <v>76</v>
      </c>
      <c r="E379" s="36" t="s">
        <v>99</v>
      </c>
      <c r="F379" s="36" t="s">
        <v>8</v>
      </c>
      <c r="G379" s="36" t="s">
        <v>76</v>
      </c>
      <c r="H379" s="36" t="s">
        <v>296</v>
      </c>
      <c r="I379" s="33"/>
      <c r="J379" s="34">
        <f t="shared" si="145"/>
        <v>402.1</v>
      </c>
      <c r="K379" s="34">
        <f t="shared" si="145"/>
        <v>436.2</v>
      </c>
      <c r="L379" s="34">
        <f t="shared" si="145"/>
        <v>475.2</v>
      </c>
    </row>
    <row r="380" spans="1:12" ht="51">
      <c r="A380" s="185" t="s">
        <v>145</v>
      </c>
      <c r="B380" s="31" t="s">
        <v>173</v>
      </c>
      <c r="C380" s="31" t="s">
        <v>115</v>
      </c>
      <c r="D380" s="31" t="s">
        <v>76</v>
      </c>
      <c r="E380" s="36" t="s">
        <v>99</v>
      </c>
      <c r="F380" s="36" t="s">
        <v>8</v>
      </c>
      <c r="G380" s="36" t="s">
        <v>76</v>
      </c>
      <c r="H380" s="36" t="s">
        <v>296</v>
      </c>
      <c r="I380" s="33" t="s">
        <v>239</v>
      </c>
      <c r="J380" s="34">
        <f t="shared" si="145"/>
        <v>402.1</v>
      </c>
      <c r="K380" s="34">
        <f t="shared" si="145"/>
        <v>436.2</v>
      </c>
      <c r="L380" s="34">
        <f t="shared" si="145"/>
        <v>475.2</v>
      </c>
    </row>
    <row r="381" spans="1:12">
      <c r="A381" s="180" t="s">
        <v>187</v>
      </c>
      <c r="B381" s="31" t="s">
        <v>173</v>
      </c>
      <c r="C381" s="31" t="s">
        <v>115</v>
      </c>
      <c r="D381" s="31" t="s">
        <v>76</v>
      </c>
      <c r="E381" s="36" t="s">
        <v>99</v>
      </c>
      <c r="F381" s="36" t="s">
        <v>8</v>
      </c>
      <c r="G381" s="36" t="s">
        <v>76</v>
      </c>
      <c r="H381" s="36" t="s">
        <v>296</v>
      </c>
      <c r="I381" s="33" t="s">
        <v>247</v>
      </c>
      <c r="J381" s="34">
        <v>402.1</v>
      </c>
      <c r="K381" s="34">
        <v>436.2</v>
      </c>
      <c r="L381" s="34">
        <v>475.2</v>
      </c>
    </row>
    <row r="382" spans="1:12" ht="63.75">
      <c r="A382" s="180" t="s">
        <v>214</v>
      </c>
      <c r="B382" s="31" t="s">
        <v>173</v>
      </c>
      <c r="C382" s="31" t="s">
        <v>115</v>
      </c>
      <c r="D382" s="31" t="s">
        <v>76</v>
      </c>
      <c r="E382" s="36" t="s">
        <v>99</v>
      </c>
      <c r="F382" s="36" t="s">
        <v>9</v>
      </c>
      <c r="G382" s="36"/>
      <c r="H382" s="36"/>
      <c r="I382" s="33"/>
      <c r="J382" s="34">
        <f t="shared" ref="J382:L383" si="146">J383</f>
        <v>16996.400000000001</v>
      </c>
      <c r="K382" s="34">
        <f t="shared" si="146"/>
        <v>17350</v>
      </c>
      <c r="L382" s="34">
        <f t="shared" si="146"/>
        <v>12850</v>
      </c>
    </row>
    <row r="383" spans="1:12" ht="51">
      <c r="A383" s="180" t="s">
        <v>215</v>
      </c>
      <c r="B383" s="31" t="s">
        <v>173</v>
      </c>
      <c r="C383" s="31" t="s">
        <v>115</v>
      </c>
      <c r="D383" s="31" t="s">
        <v>76</v>
      </c>
      <c r="E383" s="36" t="s">
        <v>99</v>
      </c>
      <c r="F383" s="36" t="s">
        <v>9</v>
      </c>
      <c r="G383" s="36" t="s">
        <v>78</v>
      </c>
      <c r="H383" s="36"/>
      <c r="I383" s="33"/>
      <c r="J383" s="34">
        <f t="shared" si="146"/>
        <v>16996.400000000001</v>
      </c>
      <c r="K383" s="34">
        <f t="shared" si="146"/>
        <v>17350</v>
      </c>
      <c r="L383" s="34">
        <f t="shared" si="146"/>
        <v>12850</v>
      </c>
    </row>
    <row r="384" spans="1:12" ht="38.25">
      <c r="A384" s="180" t="s">
        <v>216</v>
      </c>
      <c r="B384" s="31" t="s">
        <v>173</v>
      </c>
      <c r="C384" s="31" t="s">
        <v>115</v>
      </c>
      <c r="D384" s="31" t="s">
        <v>76</v>
      </c>
      <c r="E384" s="36" t="s">
        <v>99</v>
      </c>
      <c r="F384" s="36" t="s">
        <v>9</v>
      </c>
      <c r="G384" s="36" t="s">
        <v>78</v>
      </c>
      <c r="H384" s="36" t="s">
        <v>297</v>
      </c>
      <c r="I384" s="33"/>
      <c r="J384" s="34">
        <f t="shared" ref="J384:L385" si="147">J385</f>
        <v>16996.400000000001</v>
      </c>
      <c r="K384" s="34">
        <f t="shared" si="147"/>
        <v>17350</v>
      </c>
      <c r="L384" s="34">
        <f t="shared" si="147"/>
        <v>12850</v>
      </c>
    </row>
    <row r="385" spans="1:12" ht="51">
      <c r="A385" s="185" t="s">
        <v>145</v>
      </c>
      <c r="B385" s="31" t="s">
        <v>173</v>
      </c>
      <c r="C385" s="31" t="s">
        <v>115</v>
      </c>
      <c r="D385" s="31" t="s">
        <v>76</v>
      </c>
      <c r="E385" s="36" t="s">
        <v>99</v>
      </c>
      <c r="F385" s="36" t="s">
        <v>9</v>
      </c>
      <c r="G385" s="36" t="s">
        <v>78</v>
      </c>
      <c r="H385" s="36" t="s">
        <v>297</v>
      </c>
      <c r="I385" s="33" t="s">
        <v>239</v>
      </c>
      <c r="J385" s="34">
        <f t="shared" si="147"/>
        <v>16996.400000000001</v>
      </c>
      <c r="K385" s="34">
        <f t="shared" si="147"/>
        <v>17350</v>
      </c>
      <c r="L385" s="34">
        <f t="shared" si="147"/>
        <v>12850</v>
      </c>
    </row>
    <row r="386" spans="1:12">
      <c r="A386" s="180" t="s">
        <v>187</v>
      </c>
      <c r="B386" s="31" t="s">
        <v>173</v>
      </c>
      <c r="C386" s="31" t="s">
        <v>115</v>
      </c>
      <c r="D386" s="31" t="s">
        <v>76</v>
      </c>
      <c r="E386" s="36" t="s">
        <v>99</v>
      </c>
      <c r="F386" s="36" t="s">
        <v>9</v>
      </c>
      <c r="G386" s="36" t="s">
        <v>78</v>
      </c>
      <c r="H386" s="36" t="s">
        <v>297</v>
      </c>
      <c r="I386" s="33" t="s">
        <v>247</v>
      </c>
      <c r="J386" s="34">
        <v>16996.400000000001</v>
      </c>
      <c r="K386" s="34">
        <v>17350</v>
      </c>
      <c r="L386" s="34">
        <v>12850</v>
      </c>
    </row>
    <row r="387" spans="1:12" ht="25.5">
      <c r="A387" s="180" t="s">
        <v>217</v>
      </c>
      <c r="B387" s="31" t="s">
        <v>173</v>
      </c>
      <c r="C387" s="31" t="s">
        <v>115</v>
      </c>
      <c r="D387" s="31" t="s">
        <v>76</v>
      </c>
      <c r="E387" s="36" t="s">
        <v>99</v>
      </c>
      <c r="F387" s="36" t="s">
        <v>10</v>
      </c>
      <c r="G387" s="36"/>
      <c r="H387" s="36"/>
      <c r="I387" s="33"/>
      <c r="J387" s="34">
        <f>J388</f>
        <v>8922.2000000000007</v>
      </c>
      <c r="K387" s="34">
        <f>K388</f>
        <v>8902</v>
      </c>
      <c r="L387" s="34">
        <f>L388</f>
        <v>7902</v>
      </c>
    </row>
    <row r="388" spans="1:12" ht="42.75" customHeight="1">
      <c r="A388" s="179" t="s">
        <v>215</v>
      </c>
      <c r="B388" s="31" t="s">
        <v>173</v>
      </c>
      <c r="C388" s="31" t="s">
        <v>115</v>
      </c>
      <c r="D388" s="31" t="s">
        <v>76</v>
      </c>
      <c r="E388" s="36" t="s">
        <v>99</v>
      </c>
      <c r="F388" s="36" t="s">
        <v>10</v>
      </c>
      <c r="G388" s="36" t="s">
        <v>78</v>
      </c>
      <c r="H388" s="36"/>
      <c r="I388" s="33"/>
      <c r="J388" s="34">
        <f t="shared" ref="J388:L390" si="148">J389</f>
        <v>8922.2000000000007</v>
      </c>
      <c r="K388" s="34">
        <f t="shared" si="148"/>
        <v>8902</v>
      </c>
      <c r="L388" s="34">
        <f t="shared" si="148"/>
        <v>7902</v>
      </c>
    </row>
    <row r="389" spans="1:12">
      <c r="A389" s="180" t="s">
        <v>218</v>
      </c>
      <c r="B389" s="31" t="s">
        <v>173</v>
      </c>
      <c r="C389" s="31" t="s">
        <v>115</v>
      </c>
      <c r="D389" s="31" t="s">
        <v>76</v>
      </c>
      <c r="E389" s="36" t="s">
        <v>99</v>
      </c>
      <c r="F389" s="36" t="s">
        <v>10</v>
      </c>
      <c r="G389" s="36" t="s">
        <v>78</v>
      </c>
      <c r="H389" s="36" t="s">
        <v>298</v>
      </c>
      <c r="I389" s="33"/>
      <c r="J389" s="34">
        <f t="shared" si="148"/>
        <v>8922.2000000000007</v>
      </c>
      <c r="K389" s="34">
        <f t="shared" si="148"/>
        <v>8902</v>
      </c>
      <c r="L389" s="34">
        <f t="shared" si="148"/>
        <v>7902</v>
      </c>
    </row>
    <row r="390" spans="1:12" ht="51">
      <c r="A390" s="185" t="s">
        <v>145</v>
      </c>
      <c r="B390" s="31" t="s">
        <v>173</v>
      </c>
      <c r="C390" s="31" t="s">
        <v>115</v>
      </c>
      <c r="D390" s="31" t="s">
        <v>76</v>
      </c>
      <c r="E390" s="36" t="s">
        <v>99</v>
      </c>
      <c r="F390" s="36" t="s">
        <v>10</v>
      </c>
      <c r="G390" s="36" t="s">
        <v>78</v>
      </c>
      <c r="H390" s="36" t="s">
        <v>298</v>
      </c>
      <c r="I390" s="33" t="s">
        <v>239</v>
      </c>
      <c r="J390" s="34">
        <f t="shared" si="148"/>
        <v>8922.2000000000007</v>
      </c>
      <c r="K390" s="34">
        <f t="shared" si="148"/>
        <v>8902</v>
      </c>
      <c r="L390" s="34">
        <f t="shared" si="148"/>
        <v>7902</v>
      </c>
    </row>
    <row r="391" spans="1:12">
      <c r="A391" s="180" t="s">
        <v>187</v>
      </c>
      <c r="B391" s="31" t="s">
        <v>173</v>
      </c>
      <c r="C391" s="31" t="s">
        <v>115</v>
      </c>
      <c r="D391" s="31" t="s">
        <v>76</v>
      </c>
      <c r="E391" s="36" t="s">
        <v>99</v>
      </c>
      <c r="F391" s="36" t="s">
        <v>10</v>
      </c>
      <c r="G391" s="36" t="s">
        <v>78</v>
      </c>
      <c r="H391" s="36" t="s">
        <v>298</v>
      </c>
      <c r="I391" s="33" t="s">
        <v>247</v>
      </c>
      <c r="J391" s="34">
        <v>8922.2000000000007</v>
      </c>
      <c r="K391" s="34">
        <v>8902</v>
      </c>
      <c r="L391" s="34">
        <v>7902</v>
      </c>
    </row>
    <row r="392" spans="1:12" ht="25.5">
      <c r="A392" s="185" t="s">
        <v>219</v>
      </c>
      <c r="B392" s="31" t="s">
        <v>173</v>
      </c>
      <c r="C392" s="31" t="s">
        <v>115</v>
      </c>
      <c r="D392" s="31" t="s">
        <v>83</v>
      </c>
      <c r="E392" s="36"/>
      <c r="F392" s="36"/>
      <c r="G392" s="36"/>
      <c r="H392" s="36"/>
      <c r="I392" s="33"/>
      <c r="J392" s="34">
        <f t="shared" ref="J392:L395" si="149">J393</f>
        <v>3594.5</v>
      </c>
      <c r="K392" s="34">
        <f t="shared" si="149"/>
        <v>3424.5</v>
      </c>
      <c r="L392" s="34">
        <f t="shared" si="149"/>
        <v>2624.5</v>
      </c>
    </row>
    <row r="393" spans="1:12" ht="51">
      <c r="A393" s="180" t="s">
        <v>157</v>
      </c>
      <c r="B393" s="31" t="s">
        <v>173</v>
      </c>
      <c r="C393" s="31" t="s">
        <v>115</v>
      </c>
      <c r="D393" s="31" t="s">
        <v>83</v>
      </c>
      <c r="E393" s="36" t="s">
        <v>99</v>
      </c>
      <c r="F393" s="36" t="s">
        <v>259</v>
      </c>
      <c r="G393" s="36"/>
      <c r="H393" s="36"/>
      <c r="I393" s="33"/>
      <c r="J393" s="34">
        <f>J394</f>
        <v>3594.5</v>
      </c>
      <c r="K393" s="34">
        <f>K394</f>
        <v>3424.5</v>
      </c>
      <c r="L393" s="34">
        <f>L394</f>
        <v>2624.5</v>
      </c>
    </row>
    <row r="394" spans="1:12" ht="63.75">
      <c r="A394" s="180" t="s">
        <v>214</v>
      </c>
      <c r="B394" s="31" t="s">
        <v>173</v>
      </c>
      <c r="C394" s="31" t="s">
        <v>115</v>
      </c>
      <c r="D394" s="31" t="s">
        <v>83</v>
      </c>
      <c r="E394" s="36" t="s">
        <v>99</v>
      </c>
      <c r="F394" s="36" t="s">
        <v>9</v>
      </c>
      <c r="G394" s="36"/>
      <c r="H394" s="36"/>
      <c r="I394" s="33"/>
      <c r="J394" s="34">
        <f t="shared" si="149"/>
        <v>3594.5</v>
      </c>
      <c r="K394" s="34">
        <f t="shared" si="149"/>
        <v>3424.5</v>
      </c>
      <c r="L394" s="34">
        <f t="shared" si="149"/>
        <v>2624.5</v>
      </c>
    </row>
    <row r="395" spans="1:12" ht="25.5">
      <c r="A395" s="180" t="s">
        <v>220</v>
      </c>
      <c r="B395" s="31" t="s">
        <v>173</v>
      </c>
      <c r="C395" s="31" t="s">
        <v>115</v>
      </c>
      <c r="D395" s="31" t="s">
        <v>83</v>
      </c>
      <c r="E395" s="36" t="s">
        <v>99</v>
      </c>
      <c r="F395" s="36" t="s">
        <v>9</v>
      </c>
      <c r="G395" s="36" t="s">
        <v>78</v>
      </c>
      <c r="H395" s="36"/>
      <c r="I395" s="33"/>
      <c r="J395" s="34">
        <f t="shared" si="149"/>
        <v>3594.5</v>
      </c>
      <c r="K395" s="34">
        <f t="shared" si="149"/>
        <v>3424.5</v>
      </c>
      <c r="L395" s="34">
        <f t="shared" si="149"/>
        <v>2624.5</v>
      </c>
    </row>
    <row r="396" spans="1:12" ht="25.5">
      <c r="A396" s="185" t="s">
        <v>177</v>
      </c>
      <c r="B396" s="31" t="s">
        <v>173</v>
      </c>
      <c r="C396" s="31" t="s">
        <v>115</v>
      </c>
      <c r="D396" s="31" t="s">
        <v>83</v>
      </c>
      <c r="E396" s="36" t="s">
        <v>99</v>
      </c>
      <c r="F396" s="36" t="s">
        <v>9</v>
      </c>
      <c r="G396" s="36" t="s">
        <v>78</v>
      </c>
      <c r="H396" s="36" t="s">
        <v>282</v>
      </c>
      <c r="I396" s="33"/>
      <c r="J396" s="34">
        <f>J397+J399</f>
        <v>3594.5</v>
      </c>
      <c r="K396" s="34">
        <f>K397+K399</f>
        <v>3424.5</v>
      </c>
      <c r="L396" s="34">
        <f>L397+L399</f>
        <v>2624.5</v>
      </c>
    </row>
    <row r="397" spans="1:12" ht="89.25">
      <c r="A397" s="185" t="s">
        <v>81</v>
      </c>
      <c r="B397" s="31" t="s">
        <v>173</v>
      </c>
      <c r="C397" s="31" t="s">
        <v>115</v>
      </c>
      <c r="D397" s="31" t="s">
        <v>83</v>
      </c>
      <c r="E397" s="36" t="s">
        <v>99</v>
      </c>
      <c r="F397" s="36" t="s">
        <v>9</v>
      </c>
      <c r="G397" s="36" t="s">
        <v>78</v>
      </c>
      <c r="H397" s="36" t="s">
        <v>282</v>
      </c>
      <c r="I397" s="33" t="s">
        <v>226</v>
      </c>
      <c r="J397" s="34">
        <f>J398</f>
        <v>3550</v>
      </c>
      <c r="K397" s="34">
        <f>K398</f>
        <v>3380</v>
      </c>
      <c r="L397" s="34">
        <f>L398</f>
        <v>2580</v>
      </c>
    </row>
    <row r="398" spans="1:12" ht="25.5">
      <c r="A398" s="185" t="s">
        <v>178</v>
      </c>
      <c r="B398" s="31" t="s">
        <v>173</v>
      </c>
      <c r="C398" s="31" t="s">
        <v>115</v>
      </c>
      <c r="D398" s="31" t="s">
        <v>83</v>
      </c>
      <c r="E398" s="36" t="s">
        <v>99</v>
      </c>
      <c r="F398" s="36" t="s">
        <v>9</v>
      </c>
      <c r="G398" s="36" t="s">
        <v>78</v>
      </c>
      <c r="H398" s="36" t="s">
        <v>282</v>
      </c>
      <c r="I398" s="33" t="s">
        <v>246</v>
      </c>
      <c r="J398" s="34">
        <v>3550</v>
      </c>
      <c r="K398" s="34">
        <v>3380</v>
      </c>
      <c r="L398" s="34">
        <v>2580</v>
      </c>
    </row>
    <row r="399" spans="1:12" ht="50.25" customHeight="1">
      <c r="A399" s="180" t="s">
        <v>87</v>
      </c>
      <c r="B399" s="31" t="s">
        <v>173</v>
      </c>
      <c r="C399" s="31" t="s">
        <v>115</v>
      </c>
      <c r="D399" s="31" t="s">
        <v>83</v>
      </c>
      <c r="E399" s="36" t="s">
        <v>99</v>
      </c>
      <c r="F399" s="36" t="s">
        <v>9</v>
      </c>
      <c r="G399" s="36" t="s">
        <v>78</v>
      </c>
      <c r="H399" s="36" t="s">
        <v>282</v>
      </c>
      <c r="I399" s="33" t="s">
        <v>228</v>
      </c>
      <c r="J399" s="34">
        <f t="shared" ref="J399:L399" si="150">J400</f>
        <v>44.5</v>
      </c>
      <c r="K399" s="34">
        <f t="shared" si="150"/>
        <v>44.5</v>
      </c>
      <c r="L399" s="34">
        <f t="shared" si="150"/>
        <v>44.5</v>
      </c>
    </row>
    <row r="400" spans="1:12" ht="38.25">
      <c r="A400" s="180" t="s">
        <v>88</v>
      </c>
      <c r="B400" s="31" t="s">
        <v>173</v>
      </c>
      <c r="C400" s="31" t="s">
        <v>115</v>
      </c>
      <c r="D400" s="31" t="s">
        <v>83</v>
      </c>
      <c r="E400" s="36" t="s">
        <v>99</v>
      </c>
      <c r="F400" s="36" t="s">
        <v>9</v>
      </c>
      <c r="G400" s="36" t="s">
        <v>78</v>
      </c>
      <c r="H400" s="36" t="s">
        <v>282</v>
      </c>
      <c r="I400" s="33" t="s">
        <v>229</v>
      </c>
      <c r="J400" s="34">
        <v>44.5</v>
      </c>
      <c r="K400" s="34">
        <v>44.5</v>
      </c>
      <c r="L400" s="34">
        <v>44.5</v>
      </c>
    </row>
    <row r="401" spans="1:12">
      <c r="A401" s="189" t="s">
        <v>130</v>
      </c>
      <c r="B401" s="31" t="s">
        <v>173</v>
      </c>
      <c r="C401" s="31" t="s">
        <v>17</v>
      </c>
      <c r="D401" s="31"/>
      <c r="E401" s="36"/>
      <c r="F401" s="36"/>
      <c r="G401" s="36"/>
      <c r="H401" s="36"/>
      <c r="I401" s="33"/>
      <c r="J401" s="34">
        <f>J402</f>
        <v>6155.1</v>
      </c>
      <c r="K401" s="34">
        <f>K402</f>
        <v>5811.9</v>
      </c>
      <c r="L401" s="34">
        <f>L402</f>
        <v>5604.2999999999993</v>
      </c>
    </row>
    <row r="402" spans="1:12">
      <c r="A402" s="189" t="s">
        <v>134</v>
      </c>
      <c r="B402" s="31" t="s">
        <v>173</v>
      </c>
      <c r="C402" s="31" t="s">
        <v>17</v>
      </c>
      <c r="D402" s="31" t="s">
        <v>107</v>
      </c>
      <c r="E402" s="36"/>
      <c r="F402" s="36"/>
      <c r="G402" s="36"/>
      <c r="H402" s="36"/>
      <c r="I402" s="33"/>
      <c r="J402" s="34">
        <f>J403+J417</f>
        <v>6155.1</v>
      </c>
      <c r="K402" s="34">
        <f>K403+K417</f>
        <v>5811.9</v>
      </c>
      <c r="L402" s="34">
        <f>L403+L417</f>
        <v>5604.2999999999993</v>
      </c>
    </row>
    <row r="403" spans="1:12" ht="51">
      <c r="A403" s="180" t="s">
        <v>532</v>
      </c>
      <c r="B403" s="31" t="s">
        <v>173</v>
      </c>
      <c r="C403" s="31" t="s">
        <v>17</v>
      </c>
      <c r="D403" s="31" t="s">
        <v>107</v>
      </c>
      <c r="E403" s="36" t="s">
        <v>78</v>
      </c>
      <c r="F403" s="36" t="s">
        <v>259</v>
      </c>
      <c r="G403" s="36"/>
      <c r="H403" s="36"/>
      <c r="I403" s="33"/>
      <c r="J403" s="34">
        <f t="shared" ref="J403:L415" si="151">J404</f>
        <v>6150.1</v>
      </c>
      <c r="K403" s="34">
        <f t="shared" si="151"/>
        <v>5806.9</v>
      </c>
      <c r="L403" s="34">
        <f t="shared" si="151"/>
        <v>5599.2999999999993</v>
      </c>
    </row>
    <row r="404" spans="1:12" ht="25.5">
      <c r="A404" s="179" t="s">
        <v>190</v>
      </c>
      <c r="B404" s="31" t="s">
        <v>173</v>
      </c>
      <c r="C404" s="31" t="s">
        <v>17</v>
      </c>
      <c r="D404" s="31" t="s">
        <v>107</v>
      </c>
      <c r="E404" s="36" t="s">
        <v>78</v>
      </c>
      <c r="F404" s="36" t="s">
        <v>259</v>
      </c>
      <c r="G404" s="36" t="s">
        <v>78</v>
      </c>
      <c r="H404" s="36"/>
      <c r="I404" s="33"/>
      <c r="J404" s="34">
        <f>J414+J405+J408+J411</f>
        <v>6150.1</v>
      </c>
      <c r="K404" s="34">
        <f t="shared" ref="K404:L404" si="152">K414+K405+K408+K411</f>
        <v>5806.9</v>
      </c>
      <c r="L404" s="34">
        <f t="shared" si="152"/>
        <v>5599.2999999999993</v>
      </c>
    </row>
    <row r="405" spans="1:12" ht="89.25">
      <c r="A405" s="180" t="s">
        <v>326</v>
      </c>
      <c r="B405" s="31" t="s">
        <v>173</v>
      </c>
      <c r="C405" s="31" t="s">
        <v>17</v>
      </c>
      <c r="D405" s="31" t="s">
        <v>107</v>
      </c>
      <c r="E405" s="36" t="s">
        <v>78</v>
      </c>
      <c r="F405" s="36" t="s">
        <v>259</v>
      </c>
      <c r="G405" s="36" t="s">
        <v>78</v>
      </c>
      <c r="H405" s="36" t="s">
        <v>325</v>
      </c>
      <c r="I405" s="33"/>
      <c r="J405" s="34">
        <f t="shared" ref="J405:L405" si="153">J406</f>
        <v>862.4</v>
      </c>
      <c r="K405" s="34">
        <f t="shared" si="153"/>
        <v>962.4</v>
      </c>
      <c r="L405" s="34">
        <f t="shared" si="153"/>
        <v>562.4</v>
      </c>
    </row>
    <row r="406" spans="1:12" ht="51">
      <c r="A406" s="185" t="s">
        <v>145</v>
      </c>
      <c r="B406" s="31" t="s">
        <v>173</v>
      </c>
      <c r="C406" s="31" t="s">
        <v>17</v>
      </c>
      <c r="D406" s="31" t="s">
        <v>107</v>
      </c>
      <c r="E406" s="36" t="s">
        <v>78</v>
      </c>
      <c r="F406" s="36" t="s">
        <v>259</v>
      </c>
      <c r="G406" s="36" t="s">
        <v>78</v>
      </c>
      <c r="H406" s="36" t="s">
        <v>325</v>
      </c>
      <c r="I406" s="33" t="s">
        <v>239</v>
      </c>
      <c r="J406" s="34">
        <f t="shared" ref="J406:L406" si="154">J407</f>
        <v>862.4</v>
      </c>
      <c r="K406" s="34">
        <f t="shared" si="154"/>
        <v>962.4</v>
      </c>
      <c r="L406" s="34">
        <f t="shared" si="154"/>
        <v>562.4</v>
      </c>
    </row>
    <row r="407" spans="1:12">
      <c r="A407" s="180" t="s">
        <v>187</v>
      </c>
      <c r="B407" s="31" t="s">
        <v>173</v>
      </c>
      <c r="C407" s="31" t="s">
        <v>17</v>
      </c>
      <c r="D407" s="31" t="s">
        <v>107</v>
      </c>
      <c r="E407" s="36" t="s">
        <v>78</v>
      </c>
      <c r="F407" s="36" t="s">
        <v>259</v>
      </c>
      <c r="G407" s="36" t="s">
        <v>78</v>
      </c>
      <c r="H407" s="36" t="s">
        <v>325</v>
      </c>
      <c r="I407" s="33" t="s">
        <v>247</v>
      </c>
      <c r="J407" s="34">
        <v>862.4</v>
      </c>
      <c r="K407" s="34">
        <v>962.4</v>
      </c>
      <c r="L407" s="34">
        <v>562.4</v>
      </c>
    </row>
    <row r="408" spans="1:12" ht="96.75" customHeight="1">
      <c r="A408" s="180" t="s">
        <v>450</v>
      </c>
      <c r="B408" s="31" t="s">
        <v>173</v>
      </c>
      <c r="C408" s="31" t="s">
        <v>17</v>
      </c>
      <c r="D408" s="31" t="s">
        <v>107</v>
      </c>
      <c r="E408" s="36" t="s">
        <v>78</v>
      </c>
      <c r="F408" s="36" t="s">
        <v>259</v>
      </c>
      <c r="G408" s="36" t="s">
        <v>78</v>
      </c>
      <c r="H408" s="36" t="s">
        <v>449</v>
      </c>
      <c r="I408" s="33"/>
      <c r="J408" s="34">
        <f t="shared" ref="J408:L412" si="155">J409</f>
        <v>507</v>
      </c>
      <c r="K408" s="34">
        <f t="shared" si="155"/>
        <v>0</v>
      </c>
      <c r="L408" s="34">
        <f t="shared" si="155"/>
        <v>0</v>
      </c>
    </row>
    <row r="409" spans="1:12" ht="51">
      <c r="A409" s="185" t="s">
        <v>145</v>
      </c>
      <c r="B409" s="31" t="s">
        <v>173</v>
      </c>
      <c r="C409" s="31" t="s">
        <v>17</v>
      </c>
      <c r="D409" s="31" t="s">
        <v>107</v>
      </c>
      <c r="E409" s="36" t="s">
        <v>78</v>
      </c>
      <c r="F409" s="36" t="s">
        <v>259</v>
      </c>
      <c r="G409" s="36" t="s">
        <v>78</v>
      </c>
      <c r="H409" s="36" t="s">
        <v>449</v>
      </c>
      <c r="I409" s="33" t="s">
        <v>239</v>
      </c>
      <c r="J409" s="34">
        <f t="shared" si="155"/>
        <v>507</v>
      </c>
      <c r="K409" s="34">
        <f t="shared" si="155"/>
        <v>0</v>
      </c>
      <c r="L409" s="34">
        <f t="shared" si="155"/>
        <v>0</v>
      </c>
    </row>
    <row r="410" spans="1:12">
      <c r="A410" s="180" t="s">
        <v>187</v>
      </c>
      <c r="B410" s="31" t="s">
        <v>173</v>
      </c>
      <c r="C410" s="31" t="s">
        <v>17</v>
      </c>
      <c r="D410" s="31" t="s">
        <v>107</v>
      </c>
      <c r="E410" s="36" t="s">
        <v>78</v>
      </c>
      <c r="F410" s="36" t="s">
        <v>259</v>
      </c>
      <c r="G410" s="36" t="s">
        <v>78</v>
      </c>
      <c r="H410" s="36" t="s">
        <v>449</v>
      </c>
      <c r="I410" s="33" t="s">
        <v>247</v>
      </c>
      <c r="J410" s="34">
        <v>507</v>
      </c>
      <c r="K410" s="34">
        <v>0</v>
      </c>
      <c r="L410" s="34">
        <v>0</v>
      </c>
    </row>
    <row r="411" spans="1:12" ht="76.5">
      <c r="A411" s="180" t="s">
        <v>451</v>
      </c>
      <c r="B411" s="31" t="s">
        <v>173</v>
      </c>
      <c r="C411" s="31" t="s">
        <v>17</v>
      </c>
      <c r="D411" s="31" t="s">
        <v>107</v>
      </c>
      <c r="E411" s="36" t="s">
        <v>78</v>
      </c>
      <c r="F411" s="36" t="s">
        <v>259</v>
      </c>
      <c r="G411" s="36" t="s">
        <v>78</v>
      </c>
      <c r="H411" s="36" t="s">
        <v>452</v>
      </c>
      <c r="I411" s="33"/>
      <c r="J411" s="34">
        <f t="shared" si="155"/>
        <v>122.1</v>
      </c>
      <c r="K411" s="34">
        <f t="shared" si="155"/>
        <v>0</v>
      </c>
      <c r="L411" s="34">
        <f t="shared" si="155"/>
        <v>0</v>
      </c>
    </row>
    <row r="412" spans="1:12" ht="51">
      <c r="A412" s="185" t="s">
        <v>145</v>
      </c>
      <c r="B412" s="31" t="s">
        <v>173</v>
      </c>
      <c r="C412" s="31" t="s">
        <v>17</v>
      </c>
      <c r="D412" s="31" t="s">
        <v>107</v>
      </c>
      <c r="E412" s="36" t="s">
        <v>78</v>
      </c>
      <c r="F412" s="36" t="s">
        <v>259</v>
      </c>
      <c r="G412" s="36" t="s">
        <v>78</v>
      </c>
      <c r="H412" s="36" t="s">
        <v>452</v>
      </c>
      <c r="I412" s="33" t="s">
        <v>239</v>
      </c>
      <c r="J412" s="34">
        <f t="shared" si="155"/>
        <v>122.1</v>
      </c>
      <c r="K412" s="34">
        <f t="shared" si="155"/>
        <v>0</v>
      </c>
      <c r="L412" s="34">
        <f t="shared" si="155"/>
        <v>0</v>
      </c>
    </row>
    <row r="413" spans="1:12">
      <c r="A413" s="180" t="s">
        <v>187</v>
      </c>
      <c r="B413" s="31" t="s">
        <v>173</v>
      </c>
      <c r="C413" s="31" t="s">
        <v>17</v>
      </c>
      <c r="D413" s="31" t="s">
        <v>107</v>
      </c>
      <c r="E413" s="36" t="s">
        <v>78</v>
      </c>
      <c r="F413" s="36" t="s">
        <v>259</v>
      </c>
      <c r="G413" s="36" t="s">
        <v>78</v>
      </c>
      <c r="H413" s="36" t="s">
        <v>452</v>
      </c>
      <c r="I413" s="33" t="s">
        <v>247</v>
      </c>
      <c r="J413" s="34">
        <v>122.1</v>
      </c>
      <c r="K413" s="34">
        <v>0</v>
      </c>
      <c r="L413" s="34">
        <v>0</v>
      </c>
    </row>
    <row r="414" spans="1:12" ht="109.5" customHeight="1">
      <c r="A414" s="183" t="s">
        <v>51</v>
      </c>
      <c r="B414" s="31" t="s">
        <v>173</v>
      </c>
      <c r="C414" s="31" t="s">
        <v>17</v>
      </c>
      <c r="D414" s="31" t="s">
        <v>107</v>
      </c>
      <c r="E414" s="36" t="s">
        <v>78</v>
      </c>
      <c r="F414" s="36" t="s">
        <v>259</v>
      </c>
      <c r="G414" s="36" t="s">
        <v>78</v>
      </c>
      <c r="H414" s="36" t="s">
        <v>299</v>
      </c>
      <c r="I414" s="33"/>
      <c r="J414" s="34">
        <f>J415</f>
        <v>4658.6000000000004</v>
      </c>
      <c r="K414" s="34">
        <f t="shared" si="151"/>
        <v>4844.5</v>
      </c>
      <c r="L414" s="34">
        <f t="shared" si="151"/>
        <v>5036.8999999999996</v>
      </c>
    </row>
    <row r="415" spans="1:12" ht="51">
      <c r="A415" s="185" t="s">
        <v>145</v>
      </c>
      <c r="B415" s="31" t="s">
        <v>173</v>
      </c>
      <c r="C415" s="31" t="s">
        <v>17</v>
      </c>
      <c r="D415" s="31" t="s">
        <v>107</v>
      </c>
      <c r="E415" s="36" t="s">
        <v>78</v>
      </c>
      <c r="F415" s="36" t="s">
        <v>259</v>
      </c>
      <c r="G415" s="36" t="s">
        <v>78</v>
      </c>
      <c r="H415" s="36" t="s">
        <v>299</v>
      </c>
      <c r="I415" s="33" t="s">
        <v>239</v>
      </c>
      <c r="J415" s="34">
        <f t="shared" si="151"/>
        <v>4658.6000000000004</v>
      </c>
      <c r="K415" s="34">
        <f t="shared" si="151"/>
        <v>4844.5</v>
      </c>
      <c r="L415" s="34">
        <f t="shared" si="151"/>
        <v>5036.8999999999996</v>
      </c>
    </row>
    <row r="416" spans="1:12">
      <c r="A416" s="180" t="s">
        <v>187</v>
      </c>
      <c r="B416" s="31" t="s">
        <v>173</v>
      </c>
      <c r="C416" s="31" t="s">
        <v>17</v>
      </c>
      <c r="D416" s="31" t="s">
        <v>107</v>
      </c>
      <c r="E416" s="36" t="s">
        <v>78</v>
      </c>
      <c r="F416" s="36" t="s">
        <v>259</v>
      </c>
      <c r="G416" s="36" t="s">
        <v>78</v>
      </c>
      <c r="H416" s="36" t="s">
        <v>299</v>
      </c>
      <c r="I416" s="33" t="s">
        <v>247</v>
      </c>
      <c r="J416" s="34">
        <v>4658.6000000000004</v>
      </c>
      <c r="K416" s="34">
        <v>4844.5</v>
      </c>
      <c r="L416" s="34">
        <v>5036.8999999999996</v>
      </c>
    </row>
    <row r="417" spans="1:12" ht="57" customHeight="1">
      <c r="A417" s="182" t="s">
        <v>337</v>
      </c>
      <c r="B417" s="31" t="s">
        <v>173</v>
      </c>
      <c r="C417" s="31" t="s">
        <v>17</v>
      </c>
      <c r="D417" s="31" t="s">
        <v>107</v>
      </c>
      <c r="E417" s="36" t="s">
        <v>255</v>
      </c>
      <c r="F417" s="36" t="s">
        <v>259</v>
      </c>
      <c r="G417" s="36"/>
      <c r="H417" s="36"/>
      <c r="I417" s="33"/>
      <c r="J417" s="34">
        <f t="shared" ref="J417:L417" si="156">J418</f>
        <v>5</v>
      </c>
      <c r="K417" s="34">
        <f t="shared" si="156"/>
        <v>5</v>
      </c>
      <c r="L417" s="34">
        <f t="shared" si="156"/>
        <v>5</v>
      </c>
    </row>
    <row r="418" spans="1:12" ht="63.75">
      <c r="A418" s="180" t="s">
        <v>338</v>
      </c>
      <c r="B418" s="31" t="s">
        <v>173</v>
      </c>
      <c r="C418" s="31" t="s">
        <v>17</v>
      </c>
      <c r="D418" s="31" t="s">
        <v>107</v>
      </c>
      <c r="E418" s="36" t="s">
        <v>255</v>
      </c>
      <c r="F418" s="36" t="s">
        <v>8</v>
      </c>
      <c r="G418" s="36"/>
      <c r="H418" s="36"/>
      <c r="I418" s="33"/>
      <c r="J418" s="34">
        <f t="shared" ref="J418:J420" si="157">J419</f>
        <v>5</v>
      </c>
      <c r="K418" s="34">
        <f t="shared" ref="K418:L420" si="158">K419</f>
        <v>5</v>
      </c>
      <c r="L418" s="34">
        <f t="shared" si="158"/>
        <v>5</v>
      </c>
    </row>
    <row r="419" spans="1:12" ht="38.25">
      <c r="A419" s="189" t="s">
        <v>221</v>
      </c>
      <c r="B419" s="31" t="s">
        <v>173</v>
      </c>
      <c r="C419" s="31" t="s">
        <v>17</v>
      </c>
      <c r="D419" s="31" t="s">
        <v>107</v>
      </c>
      <c r="E419" s="36" t="s">
        <v>255</v>
      </c>
      <c r="F419" s="36" t="s">
        <v>8</v>
      </c>
      <c r="G419" s="36" t="s">
        <v>154</v>
      </c>
      <c r="H419" s="36" t="s">
        <v>300</v>
      </c>
      <c r="I419" s="33"/>
      <c r="J419" s="34">
        <f t="shared" si="157"/>
        <v>5</v>
      </c>
      <c r="K419" s="34">
        <f t="shared" si="158"/>
        <v>5</v>
      </c>
      <c r="L419" s="34">
        <f t="shared" si="158"/>
        <v>5</v>
      </c>
    </row>
    <row r="420" spans="1:12" ht="25.5">
      <c r="A420" s="189" t="s">
        <v>113</v>
      </c>
      <c r="B420" s="31" t="s">
        <v>173</v>
      </c>
      <c r="C420" s="31" t="s">
        <v>17</v>
      </c>
      <c r="D420" s="31" t="s">
        <v>107</v>
      </c>
      <c r="E420" s="36" t="s">
        <v>255</v>
      </c>
      <c r="F420" s="36" t="s">
        <v>8</v>
      </c>
      <c r="G420" s="36" t="s">
        <v>154</v>
      </c>
      <c r="H420" s="36" t="s">
        <v>300</v>
      </c>
      <c r="I420" s="33" t="s">
        <v>233</v>
      </c>
      <c r="J420" s="34">
        <f t="shared" si="157"/>
        <v>5</v>
      </c>
      <c r="K420" s="34">
        <f t="shared" si="158"/>
        <v>5</v>
      </c>
      <c r="L420" s="34">
        <f t="shared" si="158"/>
        <v>5</v>
      </c>
    </row>
    <row r="421" spans="1:12">
      <c r="A421" s="189" t="s">
        <v>114</v>
      </c>
      <c r="B421" s="31" t="s">
        <v>173</v>
      </c>
      <c r="C421" s="31" t="s">
        <v>17</v>
      </c>
      <c r="D421" s="31" t="s">
        <v>107</v>
      </c>
      <c r="E421" s="36" t="s">
        <v>255</v>
      </c>
      <c r="F421" s="36" t="s">
        <v>8</v>
      </c>
      <c r="G421" s="36" t="s">
        <v>154</v>
      </c>
      <c r="H421" s="36" t="s">
        <v>300</v>
      </c>
      <c r="I421" s="33" t="s">
        <v>234</v>
      </c>
      <c r="J421" s="34">
        <v>5</v>
      </c>
      <c r="K421" s="34">
        <v>5</v>
      </c>
      <c r="L421" s="34">
        <v>5</v>
      </c>
    </row>
    <row r="422" spans="1:12">
      <c r="A422" s="180" t="s">
        <v>222</v>
      </c>
      <c r="B422" s="31" t="s">
        <v>173</v>
      </c>
      <c r="C422" s="31" t="s">
        <v>18</v>
      </c>
      <c r="D422" s="31"/>
      <c r="E422" s="36"/>
      <c r="F422" s="36"/>
      <c r="G422" s="36"/>
      <c r="H422" s="36"/>
      <c r="I422" s="33"/>
      <c r="J422" s="34">
        <f t="shared" ref="J422:L425" si="159">J423</f>
        <v>183.3</v>
      </c>
      <c r="K422" s="34">
        <f t="shared" si="159"/>
        <v>190.5</v>
      </c>
      <c r="L422" s="34">
        <f t="shared" si="159"/>
        <v>153.5</v>
      </c>
    </row>
    <row r="423" spans="1:12">
      <c r="A423" s="180" t="s">
        <v>223</v>
      </c>
      <c r="B423" s="31" t="s">
        <v>173</v>
      </c>
      <c r="C423" s="31" t="s">
        <v>18</v>
      </c>
      <c r="D423" s="31" t="s">
        <v>76</v>
      </c>
      <c r="E423" s="36"/>
      <c r="F423" s="36"/>
      <c r="G423" s="36"/>
      <c r="H423" s="36"/>
      <c r="I423" s="33"/>
      <c r="J423" s="34">
        <f t="shared" si="159"/>
        <v>183.3</v>
      </c>
      <c r="K423" s="34">
        <f t="shared" si="159"/>
        <v>190.5</v>
      </c>
      <c r="L423" s="34">
        <f t="shared" si="159"/>
        <v>153.5</v>
      </c>
    </row>
    <row r="424" spans="1:12" ht="63.75">
      <c r="A424" s="180" t="s">
        <v>424</v>
      </c>
      <c r="B424" s="31" t="s">
        <v>173</v>
      </c>
      <c r="C424" s="31" t="s">
        <v>18</v>
      </c>
      <c r="D424" s="31" t="s">
        <v>76</v>
      </c>
      <c r="E424" s="36" t="s">
        <v>149</v>
      </c>
      <c r="F424" s="36" t="s">
        <v>259</v>
      </c>
      <c r="G424" s="36"/>
      <c r="H424" s="36"/>
      <c r="I424" s="33"/>
      <c r="J424" s="34">
        <f t="shared" si="159"/>
        <v>183.3</v>
      </c>
      <c r="K424" s="34">
        <f t="shared" si="159"/>
        <v>190.5</v>
      </c>
      <c r="L424" s="34">
        <f t="shared" si="159"/>
        <v>153.5</v>
      </c>
    </row>
    <row r="425" spans="1:12" ht="63.75">
      <c r="A425" s="180" t="s">
        <v>224</v>
      </c>
      <c r="B425" s="31" t="s">
        <v>173</v>
      </c>
      <c r="C425" s="31" t="s">
        <v>18</v>
      </c>
      <c r="D425" s="31" t="s">
        <v>76</v>
      </c>
      <c r="E425" s="36" t="s">
        <v>149</v>
      </c>
      <c r="F425" s="36" t="s">
        <v>259</v>
      </c>
      <c r="G425" s="36" t="s">
        <v>76</v>
      </c>
      <c r="H425" s="36"/>
      <c r="I425" s="33"/>
      <c r="J425" s="34">
        <f t="shared" si="159"/>
        <v>183.3</v>
      </c>
      <c r="K425" s="34">
        <f t="shared" si="159"/>
        <v>190.5</v>
      </c>
      <c r="L425" s="34">
        <f t="shared" si="159"/>
        <v>153.5</v>
      </c>
    </row>
    <row r="426" spans="1:12" ht="25.5">
      <c r="A426" s="180" t="s">
        <v>225</v>
      </c>
      <c r="B426" s="31" t="s">
        <v>173</v>
      </c>
      <c r="C426" s="31" t="s">
        <v>18</v>
      </c>
      <c r="D426" s="31" t="s">
        <v>76</v>
      </c>
      <c r="E426" s="36" t="s">
        <v>149</v>
      </c>
      <c r="F426" s="36" t="s">
        <v>259</v>
      </c>
      <c r="G426" s="36" t="s">
        <v>76</v>
      </c>
      <c r="H426" s="36" t="s">
        <v>301</v>
      </c>
      <c r="I426" s="33"/>
      <c r="J426" s="34">
        <f t="shared" ref="J426" si="160">J427+J429</f>
        <v>183.3</v>
      </c>
      <c r="K426" s="34">
        <f t="shared" ref="K426:L426" si="161">K427+K429</f>
        <v>190.5</v>
      </c>
      <c r="L426" s="34">
        <f t="shared" si="161"/>
        <v>153.5</v>
      </c>
    </row>
    <row r="427" spans="1:12" ht="89.25">
      <c r="A427" s="189" t="s">
        <v>81</v>
      </c>
      <c r="B427" s="31" t="s">
        <v>173</v>
      </c>
      <c r="C427" s="46" t="s">
        <v>18</v>
      </c>
      <c r="D427" s="46" t="s">
        <v>76</v>
      </c>
      <c r="E427" s="36" t="s">
        <v>149</v>
      </c>
      <c r="F427" s="36" t="s">
        <v>259</v>
      </c>
      <c r="G427" s="36" t="s">
        <v>76</v>
      </c>
      <c r="H427" s="36" t="s">
        <v>301</v>
      </c>
      <c r="I427" s="31" t="s">
        <v>226</v>
      </c>
      <c r="J427" s="34">
        <f t="shared" ref="J427:L427" si="162">J428</f>
        <v>99.6</v>
      </c>
      <c r="K427" s="34">
        <f t="shared" si="162"/>
        <v>106.8</v>
      </c>
      <c r="L427" s="34">
        <f t="shared" si="162"/>
        <v>99.8</v>
      </c>
    </row>
    <row r="428" spans="1:12" ht="25.5">
      <c r="A428" s="185" t="s">
        <v>178</v>
      </c>
      <c r="B428" s="31" t="s">
        <v>173</v>
      </c>
      <c r="C428" s="46" t="s">
        <v>18</v>
      </c>
      <c r="D428" s="46" t="s">
        <v>76</v>
      </c>
      <c r="E428" s="36" t="s">
        <v>149</v>
      </c>
      <c r="F428" s="36" t="s">
        <v>259</v>
      </c>
      <c r="G428" s="36" t="s">
        <v>76</v>
      </c>
      <c r="H428" s="36" t="s">
        <v>301</v>
      </c>
      <c r="I428" s="31" t="s">
        <v>246</v>
      </c>
      <c r="J428" s="34">
        <v>99.6</v>
      </c>
      <c r="K428" s="34">
        <v>106.8</v>
      </c>
      <c r="L428" s="34">
        <v>99.8</v>
      </c>
    </row>
    <row r="429" spans="1:12" ht="51" customHeight="1">
      <c r="A429" s="180" t="s">
        <v>87</v>
      </c>
      <c r="B429" s="31" t="s">
        <v>173</v>
      </c>
      <c r="C429" s="31" t="s">
        <v>18</v>
      </c>
      <c r="D429" s="31" t="s">
        <v>76</v>
      </c>
      <c r="E429" s="36" t="s">
        <v>149</v>
      </c>
      <c r="F429" s="36" t="s">
        <v>259</v>
      </c>
      <c r="G429" s="36" t="s">
        <v>76</v>
      </c>
      <c r="H429" s="36" t="s">
        <v>301</v>
      </c>
      <c r="I429" s="33" t="s">
        <v>228</v>
      </c>
      <c r="J429" s="34">
        <f t="shared" ref="J429:L429" si="163">J430</f>
        <v>83.7</v>
      </c>
      <c r="K429" s="34">
        <f t="shared" si="163"/>
        <v>83.7</v>
      </c>
      <c r="L429" s="34">
        <f t="shared" si="163"/>
        <v>53.7</v>
      </c>
    </row>
    <row r="430" spans="1:12" ht="38.25">
      <c r="A430" s="180" t="s">
        <v>88</v>
      </c>
      <c r="B430" s="31" t="s">
        <v>173</v>
      </c>
      <c r="C430" s="31" t="s">
        <v>18</v>
      </c>
      <c r="D430" s="31" t="s">
        <v>76</v>
      </c>
      <c r="E430" s="36" t="s">
        <v>149</v>
      </c>
      <c r="F430" s="36" t="s">
        <v>259</v>
      </c>
      <c r="G430" s="36" t="s">
        <v>76</v>
      </c>
      <c r="H430" s="36" t="s">
        <v>301</v>
      </c>
      <c r="I430" s="33" t="s">
        <v>229</v>
      </c>
      <c r="J430" s="34">
        <v>83.7</v>
      </c>
      <c r="K430" s="34">
        <v>83.7</v>
      </c>
      <c r="L430" s="34">
        <v>53.7</v>
      </c>
    </row>
    <row r="431" spans="1:12">
      <c r="E431" s="18"/>
      <c r="F431" s="18"/>
      <c r="G431" s="18"/>
      <c r="H431" s="18"/>
      <c r="I431" s="18"/>
    </row>
    <row r="432" spans="1:12">
      <c r="E432" s="18"/>
      <c r="F432" s="18"/>
      <c r="G432" s="18"/>
      <c r="H432" s="18"/>
      <c r="I432" s="18"/>
    </row>
    <row r="433" spans="5:9">
      <c r="E433" s="18"/>
      <c r="F433" s="18"/>
      <c r="G433" s="18"/>
      <c r="H433" s="18"/>
      <c r="I433" s="18"/>
    </row>
    <row r="434" spans="5:9">
      <c r="E434" s="18"/>
      <c r="F434" s="18"/>
      <c r="G434" s="18"/>
      <c r="H434" s="18"/>
      <c r="I434" s="18"/>
    </row>
    <row r="435" spans="5:9">
      <c r="E435" s="18"/>
      <c r="F435" s="18"/>
      <c r="G435" s="18"/>
      <c r="H435" s="18"/>
      <c r="I435" s="18"/>
    </row>
    <row r="436" spans="5:9">
      <c r="E436" s="18"/>
      <c r="F436" s="18"/>
      <c r="G436" s="18"/>
      <c r="H436" s="18"/>
      <c r="I436" s="18"/>
    </row>
    <row r="437" spans="5:9">
      <c r="E437" s="18"/>
      <c r="F437" s="18"/>
      <c r="G437" s="18"/>
      <c r="H437" s="18"/>
      <c r="I437" s="18"/>
    </row>
    <row r="438" spans="5:9">
      <c r="E438" s="18"/>
      <c r="F438" s="18"/>
      <c r="G438" s="18"/>
      <c r="H438" s="18"/>
      <c r="I438" s="18"/>
    </row>
    <row r="439" spans="5:9">
      <c r="E439" s="18"/>
      <c r="F439" s="18"/>
      <c r="G439" s="18"/>
      <c r="H439" s="18"/>
      <c r="I439" s="18"/>
    </row>
    <row r="440" spans="5:9">
      <c r="E440" s="18"/>
      <c r="F440" s="18"/>
      <c r="G440" s="18"/>
      <c r="H440" s="18"/>
      <c r="I440" s="18"/>
    </row>
    <row r="441" spans="5:9">
      <c r="E441" s="18"/>
      <c r="F441" s="18"/>
      <c r="G441" s="18"/>
      <c r="H441" s="18"/>
      <c r="I441" s="18"/>
    </row>
    <row r="442" spans="5:9">
      <c r="E442" s="18"/>
      <c r="F442" s="18"/>
      <c r="G442" s="18"/>
      <c r="H442" s="18"/>
      <c r="I442" s="18"/>
    </row>
    <row r="443" spans="5:9">
      <c r="E443" s="18"/>
      <c r="F443" s="18"/>
      <c r="G443" s="18"/>
      <c r="H443" s="18"/>
      <c r="I443" s="18"/>
    </row>
    <row r="444" spans="5:9">
      <c r="E444" s="18"/>
      <c r="F444" s="18"/>
      <c r="G444" s="18"/>
      <c r="H444" s="18"/>
      <c r="I444" s="18"/>
    </row>
    <row r="445" spans="5:9">
      <c r="E445" s="18"/>
      <c r="F445" s="18"/>
      <c r="G445" s="18"/>
      <c r="H445" s="18"/>
      <c r="I445" s="18"/>
    </row>
    <row r="446" spans="5:9">
      <c r="E446" s="18"/>
      <c r="F446" s="18"/>
      <c r="G446" s="18"/>
      <c r="H446" s="18"/>
      <c r="I446" s="18"/>
    </row>
    <row r="447" spans="5:9">
      <c r="E447" s="18"/>
      <c r="F447" s="18"/>
      <c r="G447" s="18"/>
      <c r="H447" s="18"/>
      <c r="I447" s="18"/>
    </row>
    <row r="448" spans="5:9">
      <c r="E448" s="18"/>
      <c r="F448" s="18"/>
      <c r="G448" s="18"/>
      <c r="H448" s="18"/>
      <c r="I448" s="18"/>
    </row>
    <row r="449" spans="5:9">
      <c r="E449" s="18"/>
      <c r="F449" s="18"/>
      <c r="G449" s="18"/>
      <c r="H449" s="18"/>
      <c r="I449" s="18"/>
    </row>
    <row r="450" spans="5:9">
      <c r="E450" s="18"/>
      <c r="F450" s="18"/>
      <c r="G450" s="18"/>
      <c r="H450" s="18"/>
      <c r="I450" s="18"/>
    </row>
    <row r="451" spans="5:9">
      <c r="E451" s="18"/>
      <c r="F451" s="18"/>
      <c r="G451" s="18"/>
      <c r="H451" s="18"/>
      <c r="I451" s="18"/>
    </row>
    <row r="452" spans="5:9">
      <c r="E452" s="18"/>
      <c r="F452" s="18"/>
      <c r="G452" s="18"/>
      <c r="H452" s="18"/>
      <c r="I452" s="18"/>
    </row>
    <row r="453" spans="5:9">
      <c r="E453" s="18"/>
      <c r="F453" s="18"/>
      <c r="G453" s="18"/>
      <c r="H453" s="18"/>
      <c r="I453" s="18"/>
    </row>
    <row r="454" spans="5:9">
      <c r="E454" s="18"/>
      <c r="F454" s="18"/>
      <c r="G454" s="18"/>
      <c r="H454" s="18"/>
      <c r="I454" s="18"/>
    </row>
    <row r="455" spans="5:9">
      <c r="E455" s="18"/>
      <c r="F455" s="18"/>
      <c r="G455" s="18"/>
      <c r="H455" s="18"/>
      <c r="I455" s="18"/>
    </row>
    <row r="456" spans="5:9">
      <c r="E456" s="18"/>
      <c r="F456" s="18"/>
      <c r="G456" s="18"/>
      <c r="H456" s="18"/>
      <c r="I456" s="18"/>
    </row>
    <row r="457" spans="5:9">
      <c r="E457" s="18"/>
      <c r="F457" s="18"/>
      <c r="G457" s="18"/>
      <c r="H457" s="18"/>
      <c r="I457" s="18"/>
    </row>
    <row r="458" spans="5:9">
      <c r="E458" s="18"/>
      <c r="F458" s="18"/>
      <c r="G458" s="18"/>
      <c r="H458" s="18"/>
      <c r="I458" s="18"/>
    </row>
    <row r="459" spans="5:9">
      <c r="E459" s="18"/>
      <c r="F459" s="18"/>
      <c r="G459" s="18"/>
      <c r="H459" s="18"/>
      <c r="I459" s="18"/>
    </row>
    <row r="460" spans="5:9">
      <c r="E460" s="18"/>
      <c r="F460" s="18"/>
      <c r="G460" s="18"/>
      <c r="H460" s="18"/>
      <c r="I460" s="18"/>
    </row>
    <row r="461" spans="5:9">
      <c r="E461" s="18"/>
      <c r="F461" s="18"/>
      <c r="G461" s="18"/>
      <c r="H461" s="18"/>
      <c r="I461" s="18"/>
    </row>
    <row r="462" spans="5:9">
      <c r="E462" s="18"/>
      <c r="F462" s="18"/>
      <c r="G462" s="18"/>
      <c r="H462" s="18"/>
      <c r="I462" s="18"/>
    </row>
    <row r="463" spans="5:9">
      <c r="E463" s="18"/>
      <c r="F463" s="18"/>
      <c r="G463" s="18"/>
      <c r="H463" s="18"/>
      <c r="I463" s="18"/>
    </row>
    <row r="464" spans="5:9">
      <c r="E464" s="18"/>
      <c r="F464" s="18"/>
      <c r="G464" s="18"/>
      <c r="H464" s="18"/>
      <c r="I464" s="18"/>
    </row>
  </sheetData>
  <autoFilter ref="A6:L430">
    <filterColumn colId="1"/>
    <filterColumn colId="2"/>
    <filterColumn colId="3"/>
    <filterColumn colId="4"/>
    <filterColumn colId="7"/>
    <filterColumn colId="8"/>
  </autoFilter>
  <customSheetViews>
    <customSheetView guid="{93647347-303F-4616-81B1-B2831F654BDA}" showPageBreaks="1" printArea="1" showAutoFilter="1" view="pageBreakPreview">
      <selection activeCell="A143" sqref="A143"/>
      <pageMargins left="0.43307086614173229" right="0.23622047244094491" top="0.51181102362204722" bottom="0.11811023622047245" header="0.31496062992125984" footer="0.31496062992125984"/>
      <pageSetup paperSize="9" scale="89" orientation="portrait" r:id="rId1"/>
      <headerFooter>
        <oddHeader>&amp;C&amp;P</oddHeader>
      </headerFooter>
      <autoFilter ref="A6:L430">
        <filterColumn colId="1"/>
        <filterColumn colId="2"/>
        <filterColumn colId="3"/>
        <filterColumn colId="4"/>
        <filterColumn colId="7"/>
        <filterColumn colId="8"/>
      </autoFilter>
    </customSheetView>
    <customSheetView guid="{D2A2E364-7F41-4DF0-B445-F266635B8190}" showPageBreaks="1" printArea="1" showAutoFilter="1" view="pageBreakPreview">
      <selection activeCell="J8" sqref="J8"/>
      <pageMargins left="0.43307086614173229" right="0.23622047244094491" top="0.51181102362204722" bottom="0.11811023622047245" header="0.31496062992125984" footer="0.31496062992125984"/>
      <pageSetup paperSize="9" scale="89" orientation="portrait" r:id="rId2"/>
      <headerFooter>
        <oddHeader>&amp;C&amp;P</oddHeader>
      </headerFooter>
      <autoFilter ref="A6:L430">
        <filterColumn colId="1"/>
        <filterColumn colId="2"/>
        <filterColumn colId="3"/>
        <filterColumn colId="4"/>
        <filterColumn colId="7"/>
        <filterColumn colId="8"/>
      </autoFilter>
    </customSheetView>
    <customSheetView guid="{D7437CF1-D31F-4DF2-9399-AF82B3DFFC54}" showPageBreaks="1" printArea="1" showAutoFilter="1" view="pageBreakPreview" topLeftCell="A52">
      <selection activeCell="A59" sqref="A59"/>
      <pageMargins left="0.43307086614173229" right="0.23622047244094491" top="0.51181102362204722" bottom="0.11811023622047245" header="0.31496062992125984" footer="0.31496062992125984"/>
      <pageSetup paperSize="9" scale="89" orientation="portrait" r:id="rId3"/>
      <headerFooter>
        <oddHeader>&amp;C&amp;P</oddHeader>
      </headerFooter>
      <autoFilter ref="A6:L432">
        <filterColumn colId="1"/>
        <filterColumn colId="2"/>
        <filterColumn colId="3"/>
        <filterColumn colId="4"/>
        <filterColumn colId="7"/>
        <filterColumn colId="8"/>
      </autoFilter>
    </customSheetView>
    <customSheetView guid="{146E8F15-80AC-4549-8E02-D6058BD21F29}" showPageBreaks="1" showAutoFilter="1" view="pageBreakPreview" topLeftCell="A280">
      <selection activeCell="J283" sqref="J283"/>
      <pageMargins left="0.43307089999999998" right="0.2362205" top="0.70275589999999999" bottom="1.220866" header="0.3" footer="0.3"/>
      <pageSetup paperSize="9" scale="91" orientation="portrait" r:id="rId4"/>
      <headerFooter>
        <oddHeader>&amp;C&amp;P</oddHeader>
      </headerFooter>
      <autoFilter ref="A1:L540">
        <filterColumn colId="8" showButton="0"/>
        <filterColumn colId="9" showButton="0"/>
        <filterColumn colId="10" showButton="0"/>
      </autoFilter>
    </customSheetView>
    <customSheetView guid="{2EE6EB00-C2BB-404A-98A6-E66B3D281ECF}" showPageBreaks="1" view="pageBreakPreview" topLeftCell="A545">
      <selection activeCell="E543" sqref="E543:H546"/>
      <pageMargins left="0.43307089999999998" right="0.2362205" top="0.70275589999999999" bottom="1.220866" header="0.3" footer="0.3"/>
      <pageSetup paperSize="9" scale="91" orientation="portrait" r:id="rId5"/>
      <headerFooter>
        <oddHeader>&amp;C&amp;P</oddHeader>
      </headerFooter>
    </customSheetView>
    <customSheetView guid="{81558BDF-55DB-4F10-A797-FD06B4DBF865}" showPageBreaks="1" printArea="1" showAutoFilter="1" view="pageBreakPreview">
      <selection activeCell="A143" sqref="A143"/>
      <pageMargins left="0.43307086614173229" right="0.23622047244094491" top="0.51181102362204722" bottom="0.11811023622047245" header="0.31496062992125984" footer="0.31496062992125984"/>
      <pageSetup paperSize="9" scale="89" orientation="portrait" r:id="rId6"/>
      <headerFooter>
        <oddHeader>&amp;C&amp;P</oddHeader>
      </headerFooter>
      <autoFilter ref="A6:L430">
        <filterColumn colId="1"/>
        <filterColumn colId="2"/>
        <filterColumn colId="3"/>
        <filterColumn colId="4"/>
        <filterColumn colId="7"/>
        <filterColumn colId="8"/>
      </autoFilter>
    </customSheetView>
  </customSheetViews>
  <mergeCells count="10">
    <mergeCell ref="I1:L1"/>
    <mergeCell ref="A2:L2"/>
    <mergeCell ref="I3:L3"/>
    <mergeCell ref="A4:A5"/>
    <mergeCell ref="B4:B5"/>
    <mergeCell ref="C4:C5"/>
    <mergeCell ref="D4:D5"/>
    <mergeCell ref="E4:H5"/>
    <mergeCell ref="I4:I5"/>
    <mergeCell ref="J4:L4"/>
  </mergeCells>
  <conditionalFormatting sqref="A359 C17:D17 A404:A405 A69:A70">
    <cfRule type="expression" dxfId="56" priority="61" stopIfTrue="1">
      <formula>$F17=""</formula>
    </cfRule>
    <cfRule type="expression" dxfId="55" priority="62" stopIfTrue="1">
      <formula>#REF!&lt;&gt;""</formula>
    </cfRule>
    <cfRule type="expression" dxfId="54" priority="63" stopIfTrue="1">
      <formula>AND($G17="",$F17&lt;&gt;"")</formula>
    </cfRule>
  </conditionalFormatting>
  <conditionalFormatting sqref="A300:A301">
    <cfRule type="expression" dxfId="53" priority="58" stopIfTrue="1">
      <formula>$F300=""</formula>
    </cfRule>
    <cfRule type="expression" dxfId="52" priority="59" stopIfTrue="1">
      <formula>#REF!&lt;&gt;""</formula>
    </cfRule>
    <cfRule type="expression" dxfId="51" priority="60" stopIfTrue="1">
      <formula>AND($G300="",$F300&lt;&gt;"")</formula>
    </cfRule>
  </conditionalFormatting>
  <conditionalFormatting sqref="A352 A374:A375">
    <cfRule type="expression" dxfId="50" priority="55" stopIfTrue="1">
      <formula>$F352=""</formula>
    </cfRule>
    <cfRule type="expression" dxfId="49" priority="56" stopIfTrue="1">
      <formula>#REF!&lt;&gt;""</formula>
    </cfRule>
    <cfRule type="expression" dxfId="48" priority="57" stopIfTrue="1">
      <formula>AND($G352="",$F352&lt;&gt;"")</formula>
    </cfRule>
  </conditionalFormatting>
  <conditionalFormatting sqref="A319">
    <cfRule type="expression" dxfId="47" priority="52" stopIfTrue="1">
      <formula>$F319=""</formula>
    </cfRule>
    <cfRule type="expression" dxfId="46" priority="53" stopIfTrue="1">
      <formula>#REF!&lt;&gt;""</formula>
    </cfRule>
    <cfRule type="expression" dxfId="45" priority="54" stopIfTrue="1">
      <formula>AND($G319="",$F319&lt;&gt;"")</formula>
    </cfRule>
  </conditionalFormatting>
  <conditionalFormatting sqref="A299:A300 A387:A388 A367:A368 A69:A70">
    <cfRule type="expression" dxfId="44" priority="49" stopIfTrue="1">
      <formula>$F69=""</formula>
    </cfRule>
    <cfRule type="expression" dxfId="43" priority="50" stopIfTrue="1">
      <formula>$J69&lt;&gt;""</formula>
    </cfRule>
    <cfRule type="expression" dxfId="42" priority="51" stopIfTrue="1">
      <formula>AND($G69="",$F69&lt;&gt;"")</formula>
    </cfRule>
  </conditionalFormatting>
  <conditionalFormatting sqref="A222">
    <cfRule type="expression" dxfId="41" priority="46" stopIfTrue="1">
      <formula>$F222=""</formula>
    </cfRule>
    <cfRule type="expression" dxfId="40" priority="47" stopIfTrue="1">
      <formula>#REF!&lt;&gt;""</formula>
    </cfRule>
    <cfRule type="expression" dxfId="39" priority="48" stopIfTrue="1">
      <formula>AND($G222="",$F222&lt;&gt;"")</formula>
    </cfRule>
  </conditionalFormatting>
  <conditionalFormatting sqref="A223">
    <cfRule type="expression" dxfId="38" priority="43" stopIfTrue="1">
      <formula>$F223=""</formula>
    </cfRule>
    <cfRule type="expression" dxfId="37" priority="44" stopIfTrue="1">
      <formula>#REF!&lt;&gt;""</formula>
    </cfRule>
    <cfRule type="expression" dxfId="36" priority="45" stopIfTrue="1">
      <formula>AND($G223="",$F223&lt;&gt;"")</formula>
    </cfRule>
  </conditionalFormatting>
  <conditionalFormatting sqref="A229">
    <cfRule type="expression" dxfId="35" priority="40" stopIfTrue="1">
      <formula>#REF!=""</formula>
    </cfRule>
    <cfRule type="expression" dxfId="34" priority="41" stopIfTrue="1">
      <formula>#REF!&lt;&gt;""</formula>
    </cfRule>
    <cfRule type="expression" dxfId="33" priority="42" stopIfTrue="1">
      <formula>AND(#REF!="",#REF!&lt;&gt;"")</formula>
    </cfRule>
  </conditionalFormatting>
  <conditionalFormatting sqref="A228">
    <cfRule type="expression" dxfId="32" priority="37" stopIfTrue="1">
      <formula>$F228=""</formula>
    </cfRule>
    <cfRule type="expression" dxfId="31" priority="38" stopIfTrue="1">
      <formula>#REF!&lt;&gt;""</formula>
    </cfRule>
    <cfRule type="expression" dxfId="30" priority="39" stopIfTrue="1">
      <formula>AND($G228="",$F228&lt;&gt;"")</formula>
    </cfRule>
  </conditionalFormatting>
  <conditionalFormatting sqref="A379">
    <cfRule type="expression" dxfId="29" priority="31" stopIfTrue="1">
      <formula>$F379=""</formula>
    </cfRule>
    <cfRule type="expression" dxfId="28" priority="32" stopIfTrue="1">
      <formula>#REF!&lt;&gt;""</formula>
    </cfRule>
    <cfRule type="expression" dxfId="27" priority="33" stopIfTrue="1">
      <formula>AND($G379="",$F379&lt;&gt;"")</formula>
    </cfRule>
  </conditionalFormatting>
  <conditionalFormatting sqref="A355">
    <cfRule type="expression" dxfId="26" priority="28" stopIfTrue="1">
      <formula>$F355=""</formula>
    </cfRule>
    <cfRule type="expression" dxfId="25" priority="29" stopIfTrue="1">
      <formula>$J355&lt;&gt;""</formula>
    </cfRule>
    <cfRule type="expression" dxfId="24" priority="30" stopIfTrue="1">
      <formula>AND($G355="",$F355&lt;&gt;"")</formula>
    </cfRule>
  </conditionalFormatting>
  <conditionalFormatting sqref="A106">
    <cfRule type="expression" dxfId="23" priority="91" stopIfTrue="1">
      <formula>$F106=""</formula>
    </cfRule>
    <cfRule type="expression" dxfId="22" priority="92" stopIfTrue="1">
      <formula>#REF!&lt;&gt;""</formula>
    </cfRule>
    <cfRule type="expression" dxfId="21" priority="93" stopIfTrue="1">
      <formula>AND($G106="",$F106&lt;&gt;"")</formula>
    </cfRule>
  </conditionalFormatting>
  <conditionalFormatting sqref="A169">
    <cfRule type="expression" dxfId="20" priority="10" stopIfTrue="1">
      <formula>$F169=""</formula>
    </cfRule>
    <cfRule type="expression" dxfId="19" priority="11" stopIfTrue="1">
      <formula>#REF!&lt;&gt;""</formula>
    </cfRule>
    <cfRule type="expression" dxfId="18" priority="12" stopIfTrue="1">
      <formula>AND($G169="",$F169&lt;&gt;"")</formula>
    </cfRule>
  </conditionalFormatting>
  <conditionalFormatting sqref="A57">
    <cfRule type="expression" dxfId="17" priority="4" stopIfTrue="1">
      <formula>$F57=""</formula>
    </cfRule>
    <cfRule type="expression" dxfId="16" priority="5" stopIfTrue="1">
      <formula>#REF!&lt;&gt;""</formula>
    </cfRule>
    <cfRule type="expression" dxfId="15" priority="6" stopIfTrue="1">
      <formula>AND($G57="",$F57&lt;&gt;"")</formula>
    </cfRule>
  </conditionalFormatting>
  <conditionalFormatting sqref="A57">
    <cfRule type="expression" dxfId="14" priority="1" stopIfTrue="1">
      <formula>$F57=""</formula>
    </cfRule>
    <cfRule type="expression" dxfId="13" priority="2" stopIfTrue="1">
      <formula>$J57&lt;&gt;""</formula>
    </cfRule>
    <cfRule type="expression" dxfId="12" priority="3" stopIfTrue="1">
      <formula>AND($G57="",$F57&lt;&gt;"")</formula>
    </cfRule>
  </conditionalFormatting>
  <pageMargins left="0.43307086614173229" right="0.23622047244094491" top="0.51181102362204722" bottom="0.11811023622047245" header="0.31496062992125984" footer="0.31496062992125984"/>
  <pageSetup paperSize="9" scale="89" orientation="portrait" r:id="rId7"/>
  <headerFooter>
    <oddHeader>&amp;C&amp;P</oddHeader>
  </headerFooter>
</worksheet>
</file>

<file path=xl/worksheets/sheet4.xml><?xml version="1.0" encoding="utf-8"?>
<worksheet xmlns="http://schemas.openxmlformats.org/spreadsheetml/2006/main" xmlns:r="http://schemas.openxmlformats.org/officeDocument/2006/relationships">
  <dimension ref="A1:L410"/>
  <sheetViews>
    <sheetView view="pageBreakPreview" zoomScaleNormal="110" zoomScaleSheetLayoutView="100" workbookViewId="0">
      <selection activeCell="A209" sqref="A209"/>
    </sheetView>
  </sheetViews>
  <sheetFormatPr defaultRowHeight="15.75"/>
  <cols>
    <col min="1" max="1" width="43" customWidth="1"/>
    <col min="2" max="2" width="4.1640625" customWidth="1"/>
    <col min="3" max="3" width="5.5" customWidth="1"/>
    <col min="4" max="6" width="4.1640625" customWidth="1"/>
    <col min="7" max="7" width="7.83203125" customWidth="1"/>
    <col min="8" max="8" width="5" customWidth="1"/>
    <col min="9" max="11" width="14" customWidth="1"/>
    <col min="12" max="12" width="74.83203125" style="25" customWidth="1"/>
  </cols>
  <sheetData>
    <row r="1" spans="1:12" ht="92.25" customHeight="1">
      <c r="A1" s="386"/>
      <c r="B1" s="386"/>
      <c r="C1" s="388"/>
      <c r="D1" s="388"/>
      <c r="E1" s="388"/>
      <c r="F1" s="388"/>
      <c r="G1" s="388"/>
      <c r="H1" s="437" t="s">
        <v>484</v>
      </c>
      <c r="I1" s="443"/>
      <c r="J1" s="443"/>
      <c r="K1" s="443"/>
      <c r="L1" s="21"/>
    </row>
    <row r="2" spans="1:12" ht="111" customHeight="1">
      <c r="A2" s="444" t="s">
        <v>485</v>
      </c>
      <c r="B2" s="444"/>
      <c r="C2" s="444"/>
      <c r="D2" s="444"/>
      <c r="E2" s="444"/>
      <c r="F2" s="444"/>
      <c r="G2" s="444"/>
      <c r="H2" s="444"/>
      <c r="I2" s="444"/>
      <c r="J2" s="444"/>
      <c r="K2" s="444"/>
    </row>
    <row r="3" spans="1:12" ht="15" customHeight="1">
      <c r="A3" s="265" t="s">
        <v>0</v>
      </c>
      <c r="B3" s="265" t="s">
        <v>0</v>
      </c>
      <c r="C3" s="265" t="s">
        <v>0</v>
      </c>
      <c r="D3" s="265" t="s">
        <v>0</v>
      </c>
      <c r="E3" s="265" t="s">
        <v>0</v>
      </c>
      <c r="F3" s="265" t="s">
        <v>0</v>
      </c>
      <c r="G3" s="265" t="s">
        <v>0</v>
      </c>
      <c r="H3" s="441" t="s">
        <v>1</v>
      </c>
      <c r="I3" s="441"/>
      <c r="J3" s="441"/>
      <c r="K3" s="441"/>
    </row>
    <row r="4" spans="1:12" ht="20.45" customHeight="1">
      <c r="A4" s="442" t="s">
        <v>2</v>
      </c>
      <c r="B4" s="442" t="s">
        <v>3</v>
      </c>
      <c r="C4" s="442" t="s">
        <v>4</v>
      </c>
      <c r="D4" s="442" t="s">
        <v>5</v>
      </c>
      <c r="E4" s="442"/>
      <c r="F4" s="442"/>
      <c r="G4" s="442"/>
      <c r="H4" s="442" t="s">
        <v>6</v>
      </c>
      <c r="I4" s="442" t="s">
        <v>7</v>
      </c>
      <c r="J4" s="442"/>
      <c r="K4" s="442"/>
    </row>
    <row r="5" spans="1:12" ht="16.7" customHeight="1">
      <c r="A5" s="442" t="s">
        <v>0</v>
      </c>
      <c r="B5" s="442" t="s">
        <v>0</v>
      </c>
      <c r="C5" s="442" t="s">
        <v>0</v>
      </c>
      <c r="D5" s="442" t="s">
        <v>0</v>
      </c>
      <c r="E5" s="442"/>
      <c r="F5" s="442"/>
      <c r="G5" s="442"/>
      <c r="H5" s="442" t="s">
        <v>0</v>
      </c>
      <c r="I5" s="392" t="s">
        <v>24</v>
      </c>
      <c r="J5" s="392" t="s">
        <v>420</v>
      </c>
      <c r="K5" s="392" t="s">
        <v>477</v>
      </c>
    </row>
    <row r="6" spans="1:12" ht="13.7" customHeight="1">
      <c r="A6" s="15" t="s">
        <v>8</v>
      </c>
      <c r="B6" s="15" t="s">
        <v>9</v>
      </c>
      <c r="C6" s="15" t="s">
        <v>10</v>
      </c>
      <c r="D6" s="15" t="s">
        <v>11</v>
      </c>
      <c r="E6" s="15" t="s">
        <v>12</v>
      </c>
      <c r="F6" s="15" t="s">
        <v>13</v>
      </c>
      <c r="G6" s="15" t="s">
        <v>14</v>
      </c>
      <c r="H6" s="15" t="s">
        <v>15</v>
      </c>
      <c r="I6" s="15" t="s">
        <v>16</v>
      </c>
      <c r="J6" s="15">
        <v>10</v>
      </c>
      <c r="K6" s="15" t="s">
        <v>18</v>
      </c>
    </row>
    <row r="7" spans="1:12" ht="14.45" customHeight="1">
      <c r="A7" s="1" t="s">
        <v>19</v>
      </c>
      <c r="B7" s="123"/>
      <c r="C7" s="123"/>
      <c r="D7" s="2" t="s">
        <v>0</v>
      </c>
      <c r="E7" s="2" t="s">
        <v>0</v>
      </c>
      <c r="F7" s="2" t="s">
        <v>0</v>
      </c>
      <c r="G7" s="2" t="s">
        <v>0</v>
      </c>
      <c r="H7" s="123" t="s">
        <v>0</v>
      </c>
      <c r="I7" s="124">
        <f>I8+I148+I166+I220+I287+I314+I372+I381+I388+I396+I404+I213+I206</f>
        <v>454627.9</v>
      </c>
      <c r="J7" s="124">
        <f>J8+J148+J166+J220+J287+J314+J372+J381+J388+J396+J404+J213+J206</f>
        <v>373623.7</v>
      </c>
      <c r="K7" s="124">
        <f>K8+K148+K166+K220+K287+K314+K372+K381+K388+K396+K404+K213+K206</f>
        <v>345172.60000000003</v>
      </c>
    </row>
    <row r="8" spans="1:12">
      <c r="A8" s="125" t="s">
        <v>75</v>
      </c>
      <c r="B8" s="126" t="s">
        <v>76</v>
      </c>
      <c r="C8" s="52"/>
      <c r="D8" s="17"/>
      <c r="E8" s="17"/>
      <c r="F8" s="17"/>
      <c r="G8" s="17"/>
      <c r="H8" s="53"/>
      <c r="I8" s="55">
        <f>I9+I15+I83+I95+I101+I77</f>
        <v>60088.399999999994</v>
      </c>
      <c r="J8" s="55">
        <f t="shared" ref="J8:K8" si="0">J9+J15+J83+J95+J101+J77</f>
        <v>61293.299999999988</v>
      </c>
      <c r="K8" s="55">
        <f t="shared" si="0"/>
        <v>50928.999999999993</v>
      </c>
    </row>
    <row r="9" spans="1:12" ht="36">
      <c r="A9" s="50" t="s">
        <v>77</v>
      </c>
      <c r="B9" s="52" t="s">
        <v>76</v>
      </c>
      <c r="C9" s="52" t="s">
        <v>78</v>
      </c>
      <c r="D9" s="17"/>
      <c r="E9" s="17"/>
      <c r="F9" s="17"/>
      <c r="G9" s="17"/>
      <c r="H9" s="52"/>
      <c r="I9" s="55">
        <f>I10</f>
        <v>2198</v>
      </c>
      <c r="J9" s="55">
        <f>J10</f>
        <v>2143.9</v>
      </c>
      <c r="K9" s="55">
        <f>K10</f>
        <v>1843.1</v>
      </c>
    </row>
    <row r="10" spans="1:12" ht="51">
      <c r="A10" s="35" t="s">
        <v>316</v>
      </c>
      <c r="B10" s="52" t="s">
        <v>76</v>
      </c>
      <c r="C10" s="52" t="s">
        <v>78</v>
      </c>
      <c r="D10" s="16">
        <v>65</v>
      </c>
      <c r="E10" s="16">
        <v>0</v>
      </c>
      <c r="F10" s="16"/>
      <c r="G10" s="16"/>
      <c r="H10" s="52"/>
      <c r="I10" s="55">
        <f t="shared" ref="I10:K12" si="1">I11</f>
        <v>2198</v>
      </c>
      <c r="J10" s="55">
        <f t="shared" si="1"/>
        <v>2143.9</v>
      </c>
      <c r="K10" s="55">
        <f t="shared" si="1"/>
        <v>1843.1</v>
      </c>
    </row>
    <row r="11" spans="1:12">
      <c r="A11" s="50" t="s">
        <v>79</v>
      </c>
      <c r="B11" s="52" t="s">
        <v>76</v>
      </c>
      <c r="C11" s="52" t="s">
        <v>78</v>
      </c>
      <c r="D11" s="16">
        <v>65</v>
      </c>
      <c r="E11" s="16">
        <v>1</v>
      </c>
      <c r="F11" s="16"/>
      <c r="G11" s="16"/>
      <c r="H11" s="52"/>
      <c r="I11" s="55">
        <f>I12</f>
        <v>2198</v>
      </c>
      <c r="J11" s="55">
        <f t="shared" si="1"/>
        <v>2143.9</v>
      </c>
      <c r="K11" s="55">
        <f t="shared" si="1"/>
        <v>1843.1</v>
      </c>
    </row>
    <row r="12" spans="1:12" ht="24">
      <c r="A12" s="50" t="s">
        <v>80</v>
      </c>
      <c r="B12" s="52" t="s">
        <v>76</v>
      </c>
      <c r="C12" s="52" t="s">
        <v>78</v>
      </c>
      <c r="D12" s="16">
        <v>65</v>
      </c>
      <c r="E12" s="16">
        <v>1</v>
      </c>
      <c r="F12" s="16" t="s">
        <v>154</v>
      </c>
      <c r="G12" s="16" t="s">
        <v>248</v>
      </c>
      <c r="H12" s="52"/>
      <c r="I12" s="55">
        <f t="shared" si="1"/>
        <v>2198</v>
      </c>
      <c r="J12" s="55">
        <f t="shared" si="1"/>
        <v>2143.9</v>
      </c>
      <c r="K12" s="55">
        <f t="shared" si="1"/>
        <v>1843.1</v>
      </c>
    </row>
    <row r="13" spans="1:12" ht="72">
      <c r="A13" s="50" t="s">
        <v>81</v>
      </c>
      <c r="B13" s="52" t="s">
        <v>76</v>
      </c>
      <c r="C13" s="52" t="s">
        <v>78</v>
      </c>
      <c r="D13" s="16">
        <v>65</v>
      </c>
      <c r="E13" s="16">
        <v>1</v>
      </c>
      <c r="F13" s="16" t="s">
        <v>154</v>
      </c>
      <c r="G13" s="16" t="s">
        <v>248</v>
      </c>
      <c r="H13" s="52" t="s">
        <v>226</v>
      </c>
      <c r="I13" s="55">
        <f>I14</f>
        <v>2198</v>
      </c>
      <c r="J13" s="55">
        <f>J14</f>
        <v>2143.9</v>
      </c>
      <c r="K13" s="55">
        <f>K14</f>
        <v>1843.1</v>
      </c>
    </row>
    <row r="14" spans="1:12" ht="24">
      <c r="A14" s="50" t="s">
        <v>82</v>
      </c>
      <c r="B14" s="52" t="s">
        <v>76</v>
      </c>
      <c r="C14" s="52" t="s">
        <v>78</v>
      </c>
      <c r="D14" s="16">
        <v>65</v>
      </c>
      <c r="E14" s="16">
        <v>1</v>
      </c>
      <c r="F14" s="16" t="s">
        <v>154</v>
      </c>
      <c r="G14" s="16" t="s">
        <v>248</v>
      </c>
      <c r="H14" s="52" t="s">
        <v>227</v>
      </c>
      <c r="I14" s="55">
        <f>'Приложение 3'!J15</f>
        <v>2198</v>
      </c>
      <c r="J14" s="55">
        <f>'Приложение 3'!K15</f>
        <v>2143.9</v>
      </c>
      <c r="K14" s="55">
        <f>'Приложение 3'!L15</f>
        <v>1843.1</v>
      </c>
    </row>
    <row r="15" spans="1:12" ht="48">
      <c r="A15" s="50" t="s">
        <v>529</v>
      </c>
      <c r="B15" s="52" t="s">
        <v>76</v>
      </c>
      <c r="C15" s="52" t="s">
        <v>83</v>
      </c>
      <c r="D15" s="16"/>
      <c r="E15" s="16"/>
      <c r="F15" s="16"/>
      <c r="G15" s="16"/>
      <c r="H15" s="53"/>
      <c r="I15" s="55">
        <f>I16+I21+I29+I50</f>
        <v>28086.1</v>
      </c>
      <c r="J15" s="55">
        <f>J16+J21+J29+J50</f>
        <v>28852.199999999993</v>
      </c>
      <c r="K15" s="55">
        <f>K16+K21+K29+K50</f>
        <v>25299.899999999994</v>
      </c>
    </row>
    <row r="16" spans="1:12" ht="36">
      <c r="A16" s="50" t="s">
        <v>531</v>
      </c>
      <c r="B16" s="52" t="s">
        <v>76</v>
      </c>
      <c r="C16" s="52" t="s">
        <v>83</v>
      </c>
      <c r="D16" s="16" t="s">
        <v>78</v>
      </c>
      <c r="E16" s="16" t="s">
        <v>259</v>
      </c>
      <c r="F16" s="16"/>
      <c r="G16" s="16"/>
      <c r="H16" s="53"/>
      <c r="I16" s="55">
        <f t="shared" ref="I16:K19" si="2">I17</f>
        <v>272.5</v>
      </c>
      <c r="J16" s="55">
        <f t="shared" si="2"/>
        <v>287.39999999999998</v>
      </c>
      <c r="K16" s="55">
        <f t="shared" si="2"/>
        <v>298.89999999999998</v>
      </c>
    </row>
    <row r="17" spans="1:11" ht="48">
      <c r="A17" s="54" t="s">
        <v>174</v>
      </c>
      <c r="B17" s="52" t="s">
        <v>76</v>
      </c>
      <c r="C17" s="52" t="s">
        <v>83</v>
      </c>
      <c r="D17" s="16" t="s">
        <v>78</v>
      </c>
      <c r="E17" s="16" t="s">
        <v>259</v>
      </c>
      <c r="F17" s="16" t="s">
        <v>115</v>
      </c>
      <c r="G17" s="16"/>
      <c r="H17" s="53"/>
      <c r="I17" s="55">
        <f t="shared" si="2"/>
        <v>272.5</v>
      </c>
      <c r="J17" s="55">
        <f t="shared" si="2"/>
        <v>287.39999999999998</v>
      </c>
      <c r="K17" s="55">
        <f t="shared" si="2"/>
        <v>298.89999999999998</v>
      </c>
    </row>
    <row r="18" spans="1:11" ht="72">
      <c r="A18" s="127" t="s">
        <v>175</v>
      </c>
      <c r="B18" s="52" t="s">
        <v>76</v>
      </c>
      <c r="C18" s="52" t="s">
        <v>83</v>
      </c>
      <c r="D18" s="16" t="s">
        <v>78</v>
      </c>
      <c r="E18" s="16" t="s">
        <v>259</v>
      </c>
      <c r="F18" s="16" t="s">
        <v>115</v>
      </c>
      <c r="G18" s="16" t="s">
        <v>280</v>
      </c>
      <c r="H18" s="53"/>
      <c r="I18" s="55">
        <f t="shared" si="2"/>
        <v>272.5</v>
      </c>
      <c r="J18" s="55">
        <f t="shared" si="2"/>
        <v>287.39999999999998</v>
      </c>
      <c r="K18" s="55">
        <f t="shared" si="2"/>
        <v>298.89999999999998</v>
      </c>
    </row>
    <row r="19" spans="1:11" ht="72">
      <c r="A19" s="50" t="s">
        <v>81</v>
      </c>
      <c r="B19" s="52" t="s">
        <v>76</v>
      </c>
      <c r="C19" s="52" t="s">
        <v>83</v>
      </c>
      <c r="D19" s="16" t="s">
        <v>78</v>
      </c>
      <c r="E19" s="16" t="s">
        <v>259</v>
      </c>
      <c r="F19" s="16" t="s">
        <v>115</v>
      </c>
      <c r="G19" s="16" t="s">
        <v>280</v>
      </c>
      <c r="H19" s="53" t="s">
        <v>226</v>
      </c>
      <c r="I19" s="55">
        <f t="shared" si="2"/>
        <v>272.5</v>
      </c>
      <c r="J19" s="55">
        <f>J20</f>
        <v>287.39999999999998</v>
      </c>
      <c r="K19" s="55">
        <f>K20</f>
        <v>298.89999999999998</v>
      </c>
    </row>
    <row r="20" spans="1:11" ht="24">
      <c r="A20" s="50" t="s">
        <v>82</v>
      </c>
      <c r="B20" s="52" t="s">
        <v>76</v>
      </c>
      <c r="C20" s="52" t="s">
        <v>83</v>
      </c>
      <c r="D20" s="16" t="s">
        <v>78</v>
      </c>
      <c r="E20" s="16" t="s">
        <v>259</v>
      </c>
      <c r="F20" s="16" t="s">
        <v>115</v>
      </c>
      <c r="G20" s="16" t="s">
        <v>280</v>
      </c>
      <c r="H20" s="53" t="s">
        <v>227</v>
      </c>
      <c r="I20" s="55">
        <f>'Приложение 3'!J252</f>
        <v>272.5</v>
      </c>
      <c r="J20" s="55">
        <f>'Приложение 3'!K252</f>
        <v>287.39999999999998</v>
      </c>
      <c r="K20" s="55">
        <f>'Приложение 3'!L252</f>
        <v>298.89999999999998</v>
      </c>
    </row>
    <row r="21" spans="1:11" ht="36">
      <c r="A21" s="56" t="s">
        <v>475</v>
      </c>
      <c r="B21" s="128" t="s">
        <v>76</v>
      </c>
      <c r="C21" s="128" t="s">
        <v>83</v>
      </c>
      <c r="D21" s="16" t="s">
        <v>83</v>
      </c>
      <c r="E21" s="16" t="s">
        <v>259</v>
      </c>
      <c r="F21" s="16"/>
      <c r="G21" s="16"/>
      <c r="H21" s="53"/>
      <c r="I21" s="55">
        <f t="shared" ref="I21:K25" si="3">I22</f>
        <v>59.5</v>
      </c>
      <c r="J21" s="55">
        <f t="shared" si="3"/>
        <v>62.7</v>
      </c>
      <c r="K21" s="55">
        <f t="shared" si="3"/>
        <v>48.900000000000006</v>
      </c>
    </row>
    <row r="22" spans="1:11" ht="34.5" customHeight="1">
      <c r="A22" s="56" t="s">
        <v>421</v>
      </c>
      <c r="B22" s="128" t="s">
        <v>76</v>
      </c>
      <c r="C22" s="128" t="s">
        <v>83</v>
      </c>
      <c r="D22" s="16" t="s">
        <v>83</v>
      </c>
      <c r="E22" s="16" t="s">
        <v>9</v>
      </c>
      <c r="F22" s="16"/>
      <c r="G22" s="16"/>
      <c r="H22" s="53"/>
      <c r="I22" s="55">
        <f t="shared" si="3"/>
        <v>59.5</v>
      </c>
      <c r="J22" s="55">
        <f t="shared" si="3"/>
        <v>62.7</v>
      </c>
      <c r="K22" s="55">
        <f t="shared" si="3"/>
        <v>48.900000000000006</v>
      </c>
    </row>
    <row r="23" spans="1:11" ht="36">
      <c r="A23" s="129" t="s">
        <v>423</v>
      </c>
      <c r="B23" s="128" t="s">
        <v>76</v>
      </c>
      <c r="C23" s="128" t="s">
        <v>83</v>
      </c>
      <c r="D23" s="16" t="s">
        <v>83</v>
      </c>
      <c r="E23" s="16" t="s">
        <v>9</v>
      </c>
      <c r="F23" s="16" t="s">
        <v>99</v>
      </c>
      <c r="G23" s="16"/>
      <c r="H23" s="53"/>
      <c r="I23" s="55">
        <f t="shared" si="3"/>
        <v>59.5</v>
      </c>
      <c r="J23" s="55">
        <f t="shared" si="3"/>
        <v>62.7</v>
      </c>
      <c r="K23" s="55">
        <f t="shared" si="3"/>
        <v>48.900000000000006</v>
      </c>
    </row>
    <row r="24" spans="1:11" ht="84">
      <c r="A24" s="130" t="s">
        <v>140</v>
      </c>
      <c r="B24" s="128" t="s">
        <v>76</v>
      </c>
      <c r="C24" s="128" t="s">
        <v>83</v>
      </c>
      <c r="D24" s="16" t="s">
        <v>83</v>
      </c>
      <c r="E24" s="16" t="s">
        <v>9</v>
      </c>
      <c r="F24" s="16" t="s">
        <v>99</v>
      </c>
      <c r="G24" s="16" t="s">
        <v>476</v>
      </c>
      <c r="H24" s="53"/>
      <c r="I24" s="55">
        <f>I25+I27</f>
        <v>59.5</v>
      </c>
      <c r="J24" s="55">
        <f>J25+J27</f>
        <v>62.7</v>
      </c>
      <c r="K24" s="55">
        <f>K25+K27</f>
        <v>48.900000000000006</v>
      </c>
    </row>
    <row r="25" spans="1:11" ht="72">
      <c r="A25" s="50" t="s">
        <v>81</v>
      </c>
      <c r="B25" s="128" t="s">
        <v>76</v>
      </c>
      <c r="C25" s="128" t="s">
        <v>83</v>
      </c>
      <c r="D25" s="16" t="s">
        <v>83</v>
      </c>
      <c r="E25" s="16" t="s">
        <v>9</v>
      </c>
      <c r="F25" s="16" t="s">
        <v>99</v>
      </c>
      <c r="G25" s="16" t="s">
        <v>476</v>
      </c>
      <c r="H25" s="53" t="s">
        <v>226</v>
      </c>
      <c r="I25" s="55">
        <f t="shared" si="3"/>
        <v>58.3</v>
      </c>
      <c r="J25" s="55">
        <f t="shared" si="3"/>
        <v>61.5</v>
      </c>
      <c r="K25" s="55">
        <f t="shared" si="3"/>
        <v>47.7</v>
      </c>
    </row>
    <row r="26" spans="1:11" ht="24">
      <c r="A26" s="50" t="s">
        <v>82</v>
      </c>
      <c r="B26" s="128" t="s">
        <v>76</v>
      </c>
      <c r="C26" s="128" t="s">
        <v>83</v>
      </c>
      <c r="D26" s="16" t="s">
        <v>83</v>
      </c>
      <c r="E26" s="16" t="s">
        <v>9</v>
      </c>
      <c r="F26" s="16" t="s">
        <v>99</v>
      </c>
      <c r="G26" s="16" t="s">
        <v>476</v>
      </c>
      <c r="H26" s="53" t="s">
        <v>227</v>
      </c>
      <c r="I26" s="55">
        <f>'Приложение 3'!J258</f>
        <v>58.3</v>
      </c>
      <c r="J26" s="55">
        <f>'Приложение 3'!K258</f>
        <v>61.5</v>
      </c>
      <c r="K26" s="55">
        <f>'Приложение 3'!L258</f>
        <v>47.7</v>
      </c>
    </row>
    <row r="27" spans="1:11" ht="36">
      <c r="A27" s="50" t="s">
        <v>87</v>
      </c>
      <c r="B27" s="128" t="s">
        <v>76</v>
      </c>
      <c r="C27" s="128" t="s">
        <v>83</v>
      </c>
      <c r="D27" s="16" t="s">
        <v>83</v>
      </c>
      <c r="E27" s="16" t="s">
        <v>9</v>
      </c>
      <c r="F27" s="16" t="s">
        <v>99</v>
      </c>
      <c r="G27" s="16" t="s">
        <v>476</v>
      </c>
      <c r="H27" s="53" t="s">
        <v>228</v>
      </c>
      <c r="I27" s="55">
        <f t="shared" ref="I27:K27" si="4">I28</f>
        <v>1.2</v>
      </c>
      <c r="J27" s="55">
        <f t="shared" si="4"/>
        <v>1.2</v>
      </c>
      <c r="K27" s="55">
        <f t="shared" si="4"/>
        <v>1.2</v>
      </c>
    </row>
    <row r="28" spans="1:11" ht="36">
      <c r="A28" s="50" t="s">
        <v>88</v>
      </c>
      <c r="B28" s="128" t="s">
        <v>76</v>
      </c>
      <c r="C28" s="128" t="s">
        <v>83</v>
      </c>
      <c r="D28" s="16" t="s">
        <v>83</v>
      </c>
      <c r="E28" s="16" t="s">
        <v>9</v>
      </c>
      <c r="F28" s="16" t="s">
        <v>99</v>
      </c>
      <c r="G28" s="16" t="s">
        <v>476</v>
      </c>
      <c r="H28" s="53" t="s">
        <v>229</v>
      </c>
      <c r="I28" s="55">
        <f>'Приложение 3'!J260</f>
        <v>1.2</v>
      </c>
      <c r="J28" s="55">
        <f>'Приложение 3'!K260</f>
        <v>1.2</v>
      </c>
      <c r="K28" s="55">
        <f>'Приложение 3'!L260</f>
        <v>1.2</v>
      </c>
    </row>
    <row r="29" spans="1:11" ht="51">
      <c r="A29" s="35" t="s">
        <v>316</v>
      </c>
      <c r="B29" s="131" t="s">
        <v>76</v>
      </c>
      <c r="C29" s="131" t="s">
        <v>83</v>
      </c>
      <c r="D29" s="16">
        <v>65</v>
      </c>
      <c r="E29" s="16">
        <v>0</v>
      </c>
      <c r="F29" s="16"/>
      <c r="G29" s="16"/>
      <c r="H29" s="53"/>
      <c r="I29" s="55">
        <f>I30+I41</f>
        <v>26708.1</v>
      </c>
      <c r="J29" s="55">
        <f>J30+J41</f>
        <v>27400.499999999996</v>
      </c>
      <c r="K29" s="55">
        <f>K30+K41</f>
        <v>23807.999999999996</v>
      </c>
    </row>
    <row r="30" spans="1:11" ht="24">
      <c r="A30" s="50" t="s">
        <v>91</v>
      </c>
      <c r="B30" s="52" t="s">
        <v>76</v>
      </c>
      <c r="C30" s="52" t="s">
        <v>83</v>
      </c>
      <c r="D30" s="16">
        <v>65</v>
      </c>
      <c r="E30" s="16">
        <v>2</v>
      </c>
      <c r="F30" s="16"/>
      <c r="G30" s="16"/>
      <c r="H30" s="53"/>
      <c r="I30" s="55">
        <f>I31+I34</f>
        <v>22674</v>
      </c>
      <c r="J30" s="55">
        <f t="shared" ref="J30:K30" si="5">J31+J34</f>
        <v>23066.399999999998</v>
      </c>
      <c r="K30" s="55">
        <f t="shared" si="5"/>
        <v>20473.899999999998</v>
      </c>
    </row>
    <row r="31" spans="1:11" ht="24">
      <c r="A31" s="50" t="s">
        <v>92</v>
      </c>
      <c r="B31" s="52" t="s">
        <v>76</v>
      </c>
      <c r="C31" s="52" t="s">
        <v>83</v>
      </c>
      <c r="D31" s="16">
        <v>65</v>
      </c>
      <c r="E31" s="16">
        <v>2</v>
      </c>
      <c r="F31" s="16" t="s">
        <v>154</v>
      </c>
      <c r="G31" s="16" t="s">
        <v>250</v>
      </c>
      <c r="H31" s="53"/>
      <c r="I31" s="55">
        <f t="shared" ref="I31:K32" si="6">I32</f>
        <v>20043.599999999999</v>
      </c>
      <c r="J31" s="55">
        <f t="shared" si="6"/>
        <v>20070.3</v>
      </c>
      <c r="K31" s="55">
        <f t="shared" si="6"/>
        <v>18070.3</v>
      </c>
    </row>
    <row r="32" spans="1:11" ht="72">
      <c r="A32" s="50" t="s">
        <v>81</v>
      </c>
      <c r="B32" s="52" t="s">
        <v>76</v>
      </c>
      <c r="C32" s="52" t="s">
        <v>83</v>
      </c>
      <c r="D32" s="16">
        <v>65</v>
      </c>
      <c r="E32" s="16">
        <v>2</v>
      </c>
      <c r="F32" s="16" t="s">
        <v>154</v>
      </c>
      <c r="G32" s="16" t="s">
        <v>250</v>
      </c>
      <c r="H32" s="53" t="s">
        <v>226</v>
      </c>
      <c r="I32" s="55">
        <f t="shared" si="6"/>
        <v>20043.599999999999</v>
      </c>
      <c r="J32" s="55">
        <f t="shared" si="6"/>
        <v>20070.3</v>
      </c>
      <c r="K32" s="55">
        <f t="shared" si="6"/>
        <v>18070.3</v>
      </c>
    </row>
    <row r="33" spans="1:11" ht="24">
      <c r="A33" s="50" t="s">
        <v>82</v>
      </c>
      <c r="B33" s="52" t="s">
        <v>76</v>
      </c>
      <c r="C33" s="52" t="s">
        <v>83</v>
      </c>
      <c r="D33" s="16">
        <v>65</v>
      </c>
      <c r="E33" s="16">
        <v>2</v>
      </c>
      <c r="F33" s="16" t="s">
        <v>154</v>
      </c>
      <c r="G33" s="16" t="s">
        <v>250</v>
      </c>
      <c r="H33" s="53" t="s">
        <v>227</v>
      </c>
      <c r="I33" s="55">
        <f>'Приложение 3'!J21</f>
        <v>20043.599999999999</v>
      </c>
      <c r="J33" s="55">
        <f>'Приложение 3'!K21</f>
        <v>20070.3</v>
      </c>
      <c r="K33" s="55">
        <f>'Приложение 3'!L21</f>
        <v>18070.3</v>
      </c>
    </row>
    <row r="34" spans="1:11" ht="24">
      <c r="A34" s="50" t="s">
        <v>93</v>
      </c>
      <c r="B34" s="52" t="s">
        <v>76</v>
      </c>
      <c r="C34" s="52" t="s">
        <v>83</v>
      </c>
      <c r="D34" s="16">
        <v>65</v>
      </c>
      <c r="E34" s="16">
        <v>2</v>
      </c>
      <c r="F34" s="16" t="s">
        <v>154</v>
      </c>
      <c r="G34" s="16" t="s">
        <v>251</v>
      </c>
      <c r="H34" s="53"/>
      <c r="I34" s="55">
        <f t="shared" ref="I34:K34" si="7">+I37+I39+I35</f>
        <v>2630.3999999999996</v>
      </c>
      <c r="J34" s="55">
        <f t="shared" si="7"/>
        <v>2996.1</v>
      </c>
      <c r="K34" s="55">
        <f t="shared" si="7"/>
        <v>2403.6</v>
      </c>
    </row>
    <row r="35" spans="1:11" ht="72">
      <c r="A35" s="50" t="s">
        <v>81</v>
      </c>
      <c r="B35" s="52" t="s">
        <v>76</v>
      </c>
      <c r="C35" s="52" t="s">
        <v>83</v>
      </c>
      <c r="D35" s="16">
        <v>65</v>
      </c>
      <c r="E35" s="16">
        <v>2</v>
      </c>
      <c r="F35" s="16" t="s">
        <v>154</v>
      </c>
      <c r="G35" s="16" t="s">
        <v>251</v>
      </c>
      <c r="H35" s="53" t="s">
        <v>226</v>
      </c>
      <c r="I35" s="55">
        <f>I36</f>
        <v>72.2</v>
      </c>
      <c r="J35" s="55">
        <f>J36</f>
        <v>60.9</v>
      </c>
      <c r="K35" s="55">
        <f>K36</f>
        <v>63.7</v>
      </c>
    </row>
    <row r="36" spans="1:11" ht="24">
      <c r="A36" s="50" t="s">
        <v>82</v>
      </c>
      <c r="B36" s="52" t="s">
        <v>76</v>
      </c>
      <c r="C36" s="52" t="s">
        <v>83</v>
      </c>
      <c r="D36" s="16">
        <v>65</v>
      </c>
      <c r="E36" s="16">
        <v>2</v>
      </c>
      <c r="F36" s="16" t="s">
        <v>154</v>
      </c>
      <c r="G36" s="16" t="s">
        <v>251</v>
      </c>
      <c r="H36" s="53" t="s">
        <v>227</v>
      </c>
      <c r="I36" s="55">
        <f>'Приложение 3'!J24</f>
        <v>72.2</v>
      </c>
      <c r="J36" s="55">
        <f>'Приложение 3'!K24</f>
        <v>60.9</v>
      </c>
      <c r="K36" s="55">
        <f>'Приложение 3'!L24</f>
        <v>63.7</v>
      </c>
    </row>
    <row r="37" spans="1:11" ht="36">
      <c r="A37" s="50" t="s">
        <v>87</v>
      </c>
      <c r="B37" s="52" t="s">
        <v>76</v>
      </c>
      <c r="C37" s="52" t="s">
        <v>83</v>
      </c>
      <c r="D37" s="16">
        <v>65</v>
      </c>
      <c r="E37" s="16">
        <v>2</v>
      </c>
      <c r="F37" s="16" t="s">
        <v>154</v>
      </c>
      <c r="G37" s="16" t="s">
        <v>251</v>
      </c>
      <c r="H37" s="53" t="s">
        <v>228</v>
      </c>
      <c r="I37" s="55">
        <f t="shared" ref="I37:K37" si="8">I38</f>
        <v>2363.1999999999998</v>
      </c>
      <c r="J37" s="55">
        <f t="shared" si="8"/>
        <v>2740.2</v>
      </c>
      <c r="K37" s="55">
        <f t="shared" si="8"/>
        <v>2339.9</v>
      </c>
    </row>
    <row r="38" spans="1:11" ht="36">
      <c r="A38" s="50" t="s">
        <v>88</v>
      </c>
      <c r="B38" s="52" t="s">
        <v>76</v>
      </c>
      <c r="C38" s="52" t="s">
        <v>83</v>
      </c>
      <c r="D38" s="16">
        <v>65</v>
      </c>
      <c r="E38" s="16">
        <v>2</v>
      </c>
      <c r="F38" s="16" t="s">
        <v>154</v>
      </c>
      <c r="G38" s="16" t="s">
        <v>251</v>
      </c>
      <c r="H38" s="53" t="s">
        <v>229</v>
      </c>
      <c r="I38" s="55">
        <f>'Приложение 3'!J26</f>
        <v>2363.1999999999998</v>
      </c>
      <c r="J38" s="55">
        <f>'Приложение 3'!K26</f>
        <v>2740.2</v>
      </c>
      <c r="K38" s="55">
        <f>'Приложение 3'!L26</f>
        <v>2339.9</v>
      </c>
    </row>
    <row r="39" spans="1:11">
      <c r="A39" s="50" t="s">
        <v>94</v>
      </c>
      <c r="B39" s="52" t="s">
        <v>76</v>
      </c>
      <c r="C39" s="52" t="s">
        <v>83</v>
      </c>
      <c r="D39" s="16">
        <v>65</v>
      </c>
      <c r="E39" s="16">
        <v>2</v>
      </c>
      <c r="F39" s="16" t="s">
        <v>154</v>
      </c>
      <c r="G39" s="16" t="s">
        <v>251</v>
      </c>
      <c r="H39" s="53" t="s">
        <v>230</v>
      </c>
      <c r="I39" s="55">
        <f t="shared" ref="I39" si="9">I40</f>
        <v>195</v>
      </c>
      <c r="J39" s="55">
        <f>J40</f>
        <v>195</v>
      </c>
      <c r="K39" s="55">
        <f>K40</f>
        <v>0</v>
      </c>
    </row>
    <row r="40" spans="1:11">
      <c r="A40" s="50" t="s">
        <v>95</v>
      </c>
      <c r="B40" s="52" t="s">
        <v>76</v>
      </c>
      <c r="C40" s="52" t="s">
        <v>83</v>
      </c>
      <c r="D40" s="16">
        <v>65</v>
      </c>
      <c r="E40" s="16">
        <v>2</v>
      </c>
      <c r="F40" s="16" t="s">
        <v>154</v>
      </c>
      <c r="G40" s="16" t="s">
        <v>251</v>
      </c>
      <c r="H40" s="53" t="s">
        <v>231</v>
      </c>
      <c r="I40" s="55">
        <f>'Приложение 3'!J28</f>
        <v>195</v>
      </c>
      <c r="J40" s="55">
        <f>'Приложение 3'!K28</f>
        <v>195</v>
      </c>
      <c r="K40" s="55">
        <f>'Приложение 3'!L28</f>
        <v>0</v>
      </c>
    </row>
    <row r="41" spans="1:11" ht="24">
      <c r="A41" s="50" t="s">
        <v>176</v>
      </c>
      <c r="B41" s="52" t="s">
        <v>76</v>
      </c>
      <c r="C41" s="52" t="s">
        <v>83</v>
      </c>
      <c r="D41" s="16" t="s">
        <v>281</v>
      </c>
      <c r="E41" s="16" t="s">
        <v>10</v>
      </c>
      <c r="F41" s="16"/>
      <c r="G41" s="16"/>
      <c r="H41" s="53"/>
      <c r="I41" s="55">
        <f>I42+I45</f>
        <v>4034.1</v>
      </c>
      <c r="J41" s="55">
        <f>J42+J45</f>
        <v>4334.0999999999995</v>
      </c>
      <c r="K41" s="55">
        <f>K42+K45</f>
        <v>3334.1</v>
      </c>
    </row>
    <row r="42" spans="1:11" ht="24">
      <c r="A42" s="50" t="s">
        <v>153</v>
      </c>
      <c r="B42" s="52" t="s">
        <v>76</v>
      </c>
      <c r="C42" s="52" t="s">
        <v>83</v>
      </c>
      <c r="D42" s="16" t="s">
        <v>281</v>
      </c>
      <c r="E42" s="16" t="s">
        <v>10</v>
      </c>
      <c r="F42" s="16" t="s">
        <v>154</v>
      </c>
      <c r="G42" s="16" t="s">
        <v>250</v>
      </c>
      <c r="H42" s="53"/>
      <c r="I42" s="55">
        <f t="shared" ref="I42:K43" si="10">I43</f>
        <v>3877.4</v>
      </c>
      <c r="J42" s="55">
        <f t="shared" si="10"/>
        <v>4177.3999999999996</v>
      </c>
      <c r="K42" s="55">
        <f t="shared" si="10"/>
        <v>3177.4</v>
      </c>
    </row>
    <row r="43" spans="1:11" ht="72">
      <c r="A43" s="50" t="s">
        <v>81</v>
      </c>
      <c r="B43" s="52" t="s">
        <v>76</v>
      </c>
      <c r="C43" s="52" t="s">
        <v>83</v>
      </c>
      <c r="D43" s="16" t="s">
        <v>281</v>
      </c>
      <c r="E43" s="16" t="s">
        <v>10</v>
      </c>
      <c r="F43" s="16" t="s">
        <v>154</v>
      </c>
      <c r="G43" s="16" t="s">
        <v>250</v>
      </c>
      <c r="H43" s="53" t="s">
        <v>226</v>
      </c>
      <c r="I43" s="55">
        <f t="shared" si="10"/>
        <v>3877.4</v>
      </c>
      <c r="J43" s="55">
        <f t="shared" si="10"/>
        <v>4177.3999999999996</v>
      </c>
      <c r="K43" s="55">
        <f t="shared" si="10"/>
        <v>3177.4</v>
      </c>
    </row>
    <row r="44" spans="1:11" ht="24">
      <c r="A44" s="50" t="s">
        <v>82</v>
      </c>
      <c r="B44" s="52" t="s">
        <v>76</v>
      </c>
      <c r="C44" s="52" t="s">
        <v>83</v>
      </c>
      <c r="D44" s="16" t="s">
        <v>281</v>
      </c>
      <c r="E44" s="16" t="s">
        <v>10</v>
      </c>
      <c r="F44" s="16" t="s">
        <v>154</v>
      </c>
      <c r="G44" s="16" t="s">
        <v>250</v>
      </c>
      <c r="H44" s="53" t="s">
        <v>227</v>
      </c>
      <c r="I44" s="55">
        <f>'Приложение 3'!J265</f>
        <v>3877.4</v>
      </c>
      <c r="J44" s="55">
        <f>'Приложение 3'!K265</f>
        <v>4177.3999999999996</v>
      </c>
      <c r="K44" s="55">
        <f>'Приложение 3'!L265</f>
        <v>3177.4</v>
      </c>
    </row>
    <row r="45" spans="1:11" ht="24">
      <c r="A45" s="50" t="s">
        <v>302</v>
      </c>
      <c r="B45" s="52" t="s">
        <v>76</v>
      </c>
      <c r="C45" s="52" t="s">
        <v>83</v>
      </c>
      <c r="D45" s="16" t="s">
        <v>281</v>
      </c>
      <c r="E45" s="16" t="s">
        <v>10</v>
      </c>
      <c r="F45" s="16" t="s">
        <v>154</v>
      </c>
      <c r="G45" s="16" t="s">
        <v>251</v>
      </c>
      <c r="H45" s="53"/>
      <c r="I45" s="55">
        <f t="shared" ref="I45:K45" si="11">I46+I48</f>
        <v>156.69999999999999</v>
      </c>
      <c r="J45" s="55">
        <f t="shared" si="11"/>
        <v>156.69999999999999</v>
      </c>
      <c r="K45" s="55">
        <f t="shared" si="11"/>
        <v>156.69999999999999</v>
      </c>
    </row>
    <row r="46" spans="1:11" ht="36">
      <c r="A46" s="50" t="s">
        <v>87</v>
      </c>
      <c r="B46" s="52" t="s">
        <v>76</v>
      </c>
      <c r="C46" s="52" t="s">
        <v>83</v>
      </c>
      <c r="D46" s="16" t="s">
        <v>281</v>
      </c>
      <c r="E46" s="16" t="s">
        <v>10</v>
      </c>
      <c r="F46" s="16" t="s">
        <v>154</v>
      </c>
      <c r="G46" s="16" t="s">
        <v>251</v>
      </c>
      <c r="H46" s="53" t="s">
        <v>228</v>
      </c>
      <c r="I46" s="55">
        <f t="shared" ref="I46:K46" si="12">I47</f>
        <v>115</v>
      </c>
      <c r="J46" s="55">
        <f t="shared" si="12"/>
        <v>115</v>
      </c>
      <c r="K46" s="55">
        <f t="shared" si="12"/>
        <v>115</v>
      </c>
    </row>
    <row r="47" spans="1:11" ht="36">
      <c r="A47" s="50" t="s">
        <v>88</v>
      </c>
      <c r="B47" s="52" t="s">
        <v>76</v>
      </c>
      <c r="C47" s="52" t="s">
        <v>83</v>
      </c>
      <c r="D47" s="16" t="s">
        <v>281</v>
      </c>
      <c r="E47" s="16" t="s">
        <v>10</v>
      </c>
      <c r="F47" s="16" t="s">
        <v>154</v>
      </c>
      <c r="G47" s="16" t="s">
        <v>251</v>
      </c>
      <c r="H47" s="53" t="s">
        <v>229</v>
      </c>
      <c r="I47" s="55">
        <f>'Приложение 3'!J268</f>
        <v>115</v>
      </c>
      <c r="J47" s="55">
        <f>'Приложение 3'!K268</f>
        <v>115</v>
      </c>
      <c r="K47" s="55">
        <f>'Приложение 3'!L268</f>
        <v>115</v>
      </c>
    </row>
    <row r="48" spans="1:11">
      <c r="A48" s="50" t="s">
        <v>94</v>
      </c>
      <c r="B48" s="52" t="s">
        <v>76</v>
      </c>
      <c r="C48" s="52" t="s">
        <v>83</v>
      </c>
      <c r="D48" s="16" t="s">
        <v>281</v>
      </c>
      <c r="E48" s="16" t="s">
        <v>10</v>
      </c>
      <c r="F48" s="16" t="s">
        <v>154</v>
      </c>
      <c r="G48" s="16" t="s">
        <v>251</v>
      </c>
      <c r="H48" s="53" t="s">
        <v>230</v>
      </c>
      <c r="I48" s="55">
        <f>I49</f>
        <v>41.7</v>
      </c>
      <c r="J48" s="55">
        <f>J49</f>
        <v>41.7</v>
      </c>
      <c r="K48" s="55">
        <f>K49</f>
        <v>41.7</v>
      </c>
    </row>
    <row r="49" spans="1:11">
      <c r="A49" s="50" t="s">
        <v>95</v>
      </c>
      <c r="B49" s="52" t="s">
        <v>76</v>
      </c>
      <c r="C49" s="52" t="s">
        <v>83</v>
      </c>
      <c r="D49" s="16" t="s">
        <v>281</v>
      </c>
      <c r="E49" s="16" t="s">
        <v>10</v>
      </c>
      <c r="F49" s="16" t="s">
        <v>154</v>
      </c>
      <c r="G49" s="16" t="s">
        <v>251</v>
      </c>
      <c r="H49" s="53" t="s">
        <v>231</v>
      </c>
      <c r="I49" s="55">
        <f>'Приложение 3'!J270</f>
        <v>41.7</v>
      </c>
      <c r="J49" s="55">
        <f>'Приложение 3'!K270</f>
        <v>41.7</v>
      </c>
      <c r="K49" s="55">
        <f>'Приложение 3'!L270</f>
        <v>41.7</v>
      </c>
    </row>
    <row r="50" spans="1:11" ht="49.5" customHeight="1">
      <c r="A50" s="50" t="s">
        <v>337</v>
      </c>
      <c r="B50" s="52" t="s">
        <v>76</v>
      </c>
      <c r="C50" s="52" t="s">
        <v>83</v>
      </c>
      <c r="D50" s="16">
        <v>89</v>
      </c>
      <c r="E50" s="16">
        <v>0</v>
      </c>
      <c r="F50" s="16"/>
      <c r="G50" s="16"/>
      <c r="H50" s="53"/>
      <c r="I50" s="55">
        <f t="shared" ref="I50:K50" si="13">I51</f>
        <v>1046</v>
      </c>
      <c r="J50" s="55">
        <f t="shared" si="13"/>
        <v>1101.6000000000001</v>
      </c>
      <c r="K50" s="55">
        <f t="shared" si="13"/>
        <v>1144.1000000000001</v>
      </c>
    </row>
    <row r="51" spans="1:11" ht="45">
      <c r="A51" s="107" t="s">
        <v>338</v>
      </c>
      <c r="B51" s="52" t="s">
        <v>76</v>
      </c>
      <c r="C51" s="52" t="s">
        <v>83</v>
      </c>
      <c r="D51" s="16">
        <v>89</v>
      </c>
      <c r="E51" s="16">
        <v>1</v>
      </c>
      <c r="F51" s="16"/>
      <c r="G51" s="16"/>
      <c r="H51" s="53"/>
      <c r="I51" s="55">
        <f>I52+I55+I60+I63+I66+I69+I72</f>
        <v>1046</v>
      </c>
      <c r="J51" s="55">
        <f t="shared" ref="J51:K51" si="14">J52+J55+J60+J63+J66+J69+J72</f>
        <v>1101.6000000000001</v>
      </c>
      <c r="K51" s="55">
        <f t="shared" si="14"/>
        <v>1144.1000000000001</v>
      </c>
    </row>
    <row r="52" spans="1:11" ht="60">
      <c r="A52" s="50" t="s">
        <v>58</v>
      </c>
      <c r="B52" s="52" t="s">
        <v>76</v>
      </c>
      <c r="C52" s="52" t="s">
        <v>83</v>
      </c>
      <c r="D52" s="16">
        <v>89</v>
      </c>
      <c r="E52" s="16">
        <v>1</v>
      </c>
      <c r="F52" s="16" t="s">
        <v>154</v>
      </c>
      <c r="G52" s="16" t="s">
        <v>252</v>
      </c>
      <c r="H52" s="53"/>
      <c r="I52" s="55">
        <f t="shared" ref="I52:K53" si="15">I53</f>
        <v>226.2</v>
      </c>
      <c r="J52" s="55">
        <f t="shared" si="15"/>
        <v>238.6</v>
      </c>
      <c r="K52" s="55">
        <f t="shared" si="15"/>
        <v>248.1</v>
      </c>
    </row>
    <row r="53" spans="1:11" ht="72">
      <c r="A53" s="50" t="s">
        <v>81</v>
      </c>
      <c r="B53" s="52" t="s">
        <v>76</v>
      </c>
      <c r="C53" s="52" t="s">
        <v>83</v>
      </c>
      <c r="D53" s="16">
        <v>89</v>
      </c>
      <c r="E53" s="16">
        <v>1</v>
      </c>
      <c r="F53" s="16" t="s">
        <v>154</v>
      </c>
      <c r="G53" s="16" t="s">
        <v>252</v>
      </c>
      <c r="H53" s="53" t="s">
        <v>226</v>
      </c>
      <c r="I53" s="55">
        <f t="shared" si="15"/>
        <v>226.2</v>
      </c>
      <c r="J53" s="55">
        <f>J54</f>
        <v>238.6</v>
      </c>
      <c r="K53" s="55">
        <f>K54</f>
        <v>248.1</v>
      </c>
    </row>
    <row r="54" spans="1:11" ht="24">
      <c r="A54" s="50" t="s">
        <v>82</v>
      </c>
      <c r="B54" s="52" t="s">
        <v>76</v>
      </c>
      <c r="C54" s="52" t="s">
        <v>83</v>
      </c>
      <c r="D54" s="16">
        <v>89</v>
      </c>
      <c r="E54" s="16">
        <v>1</v>
      </c>
      <c r="F54" s="16" t="s">
        <v>154</v>
      </c>
      <c r="G54" s="16" t="s">
        <v>252</v>
      </c>
      <c r="H54" s="53" t="s">
        <v>227</v>
      </c>
      <c r="I54" s="55">
        <f>'Приложение 3'!J33</f>
        <v>226.2</v>
      </c>
      <c r="J54" s="55">
        <f>'Приложение 3'!K33</f>
        <v>238.6</v>
      </c>
      <c r="K54" s="55">
        <f>'Приложение 3'!L33</f>
        <v>248.1</v>
      </c>
    </row>
    <row r="55" spans="1:11" ht="120">
      <c r="A55" s="50" t="s">
        <v>59</v>
      </c>
      <c r="B55" s="131" t="s">
        <v>76</v>
      </c>
      <c r="C55" s="52" t="s">
        <v>83</v>
      </c>
      <c r="D55" s="16">
        <v>89</v>
      </c>
      <c r="E55" s="16">
        <v>1</v>
      </c>
      <c r="F55" s="16" t="s">
        <v>154</v>
      </c>
      <c r="G55" s="16" t="s">
        <v>253</v>
      </c>
      <c r="H55" s="53"/>
      <c r="I55" s="132">
        <f>I56+I58</f>
        <v>403.9</v>
      </c>
      <c r="J55" s="132">
        <f>J56+J58</f>
        <v>426.3</v>
      </c>
      <c r="K55" s="132">
        <f>K56+K58</f>
        <v>443.40000000000003</v>
      </c>
    </row>
    <row r="56" spans="1:11" ht="72">
      <c r="A56" s="50" t="s">
        <v>81</v>
      </c>
      <c r="B56" s="131" t="s">
        <v>76</v>
      </c>
      <c r="C56" s="52" t="s">
        <v>83</v>
      </c>
      <c r="D56" s="16">
        <v>89</v>
      </c>
      <c r="E56" s="16">
        <v>1</v>
      </c>
      <c r="F56" s="16" t="s">
        <v>154</v>
      </c>
      <c r="G56" s="16" t="s">
        <v>253</v>
      </c>
      <c r="H56" s="53" t="s">
        <v>226</v>
      </c>
      <c r="I56" s="132">
        <f t="shared" ref="I56:K56" si="16">I57</f>
        <v>348.7</v>
      </c>
      <c r="J56" s="132">
        <f t="shared" si="16"/>
        <v>368.1</v>
      </c>
      <c r="K56" s="132">
        <f t="shared" si="16"/>
        <v>382.8</v>
      </c>
    </row>
    <row r="57" spans="1:11" ht="24">
      <c r="A57" s="50" t="s">
        <v>82</v>
      </c>
      <c r="B57" s="131" t="s">
        <v>76</v>
      </c>
      <c r="C57" s="52" t="s">
        <v>83</v>
      </c>
      <c r="D57" s="16">
        <v>89</v>
      </c>
      <c r="E57" s="16">
        <v>1</v>
      </c>
      <c r="F57" s="16" t="s">
        <v>154</v>
      </c>
      <c r="G57" s="16" t="s">
        <v>253</v>
      </c>
      <c r="H57" s="53" t="s">
        <v>227</v>
      </c>
      <c r="I57" s="132">
        <f>'Приложение 3'!J36</f>
        <v>348.7</v>
      </c>
      <c r="J57" s="132">
        <f>'Приложение 3'!K36</f>
        <v>368.1</v>
      </c>
      <c r="K57" s="132">
        <f>'Приложение 3'!L36</f>
        <v>382.8</v>
      </c>
    </row>
    <row r="58" spans="1:11" ht="36">
      <c r="A58" s="50" t="s">
        <v>87</v>
      </c>
      <c r="B58" s="131" t="s">
        <v>76</v>
      </c>
      <c r="C58" s="52" t="s">
        <v>83</v>
      </c>
      <c r="D58" s="16">
        <v>89</v>
      </c>
      <c r="E58" s="16">
        <v>1</v>
      </c>
      <c r="F58" s="16" t="s">
        <v>154</v>
      </c>
      <c r="G58" s="16" t="s">
        <v>253</v>
      </c>
      <c r="H58" s="53" t="s">
        <v>228</v>
      </c>
      <c r="I58" s="55">
        <f>I59</f>
        <v>55.2</v>
      </c>
      <c r="J58" s="55">
        <f>J59</f>
        <v>58.2</v>
      </c>
      <c r="K58" s="55">
        <f>K59</f>
        <v>60.6</v>
      </c>
    </row>
    <row r="59" spans="1:11" ht="36">
      <c r="A59" s="50" t="s">
        <v>88</v>
      </c>
      <c r="B59" s="131" t="s">
        <v>76</v>
      </c>
      <c r="C59" s="52" t="s">
        <v>83</v>
      </c>
      <c r="D59" s="16">
        <v>89</v>
      </c>
      <c r="E59" s="16">
        <v>1</v>
      </c>
      <c r="F59" s="16" t="s">
        <v>154</v>
      </c>
      <c r="G59" s="16" t="s">
        <v>253</v>
      </c>
      <c r="H59" s="53" t="s">
        <v>229</v>
      </c>
      <c r="I59" s="55">
        <f>'Приложение 3'!J38</f>
        <v>55.2</v>
      </c>
      <c r="J59" s="55">
        <f>'Приложение 3'!K38</f>
        <v>58.2</v>
      </c>
      <c r="K59" s="55">
        <f>'Приложение 3'!L38</f>
        <v>60.6</v>
      </c>
    </row>
    <row r="60" spans="1:11" ht="96">
      <c r="A60" s="50" t="s">
        <v>52</v>
      </c>
      <c r="B60" s="52" t="s">
        <v>76</v>
      </c>
      <c r="C60" s="52" t="s">
        <v>83</v>
      </c>
      <c r="D60" s="16">
        <v>89</v>
      </c>
      <c r="E60" s="16">
        <v>1</v>
      </c>
      <c r="F60" s="16" t="s">
        <v>154</v>
      </c>
      <c r="G60" s="16" t="s">
        <v>254</v>
      </c>
      <c r="H60" s="53"/>
      <c r="I60" s="132">
        <f t="shared" ref="I60:K61" si="17">I61</f>
        <v>4.3</v>
      </c>
      <c r="J60" s="132">
        <f t="shared" si="17"/>
        <v>4.5999999999999996</v>
      </c>
      <c r="K60" s="132">
        <f t="shared" si="17"/>
        <v>4.7</v>
      </c>
    </row>
    <row r="61" spans="1:11" ht="36">
      <c r="A61" s="50" t="s">
        <v>87</v>
      </c>
      <c r="B61" s="52" t="s">
        <v>76</v>
      </c>
      <c r="C61" s="52" t="s">
        <v>83</v>
      </c>
      <c r="D61" s="16">
        <v>89</v>
      </c>
      <c r="E61" s="16">
        <v>1</v>
      </c>
      <c r="F61" s="16" t="s">
        <v>154</v>
      </c>
      <c r="G61" s="16" t="s">
        <v>254</v>
      </c>
      <c r="H61" s="53" t="s">
        <v>228</v>
      </c>
      <c r="I61" s="132">
        <f t="shared" si="17"/>
        <v>4.3</v>
      </c>
      <c r="J61" s="132">
        <f t="shared" si="17"/>
        <v>4.5999999999999996</v>
      </c>
      <c r="K61" s="132">
        <f t="shared" si="17"/>
        <v>4.7</v>
      </c>
    </row>
    <row r="62" spans="1:11" ht="36">
      <c r="A62" s="50" t="s">
        <v>88</v>
      </c>
      <c r="B62" s="52" t="s">
        <v>76</v>
      </c>
      <c r="C62" s="52" t="s">
        <v>83</v>
      </c>
      <c r="D62" s="16">
        <v>89</v>
      </c>
      <c r="E62" s="16">
        <v>1</v>
      </c>
      <c r="F62" s="16" t="s">
        <v>154</v>
      </c>
      <c r="G62" s="16" t="s">
        <v>254</v>
      </c>
      <c r="H62" s="53" t="s">
        <v>229</v>
      </c>
      <c r="I62" s="132">
        <f>'Приложение 3'!J41</f>
        <v>4.3</v>
      </c>
      <c r="J62" s="132">
        <f>'Приложение 3'!K41</f>
        <v>4.5999999999999996</v>
      </c>
      <c r="K62" s="132">
        <f>'Приложение 3'!L41</f>
        <v>4.7</v>
      </c>
    </row>
    <row r="63" spans="1:11" ht="72">
      <c r="A63" s="50" t="s">
        <v>96</v>
      </c>
      <c r="B63" s="52" t="s">
        <v>76</v>
      </c>
      <c r="C63" s="52" t="s">
        <v>83</v>
      </c>
      <c r="D63" s="16" t="s">
        <v>255</v>
      </c>
      <c r="E63" s="16" t="s">
        <v>8</v>
      </c>
      <c r="F63" s="16" t="s">
        <v>154</v>
      </c>
      <c r="G63" s="16" t="s">
        <v>256</v>
      </c>
      <c r="H63" s="53"/>
      <c r="I63" s="55">
        <f t="shared" ref="I63:K64" si="18">I64</f>
        <v>109.1</v>
      </c>
      <c r="J63" s="55">
        <f t="shared" si="18"/>
        <v>114.7</v>
      </c>
      <c r="K63" s="55">
        <f t="shared" si="18"/>
        <v>119</v>
      </c>
    </row>
    <row r="64" spans="1:11" ht="72">
      <c r="A64" s="50" t="s">
        <v>81</v>
      </c>
      <c r="B64" s="52" t="s">
        <v>76</v>
      </c>
      <c r="C64" s="52" t="s">
        <v>83</v>
      </c>
      <c r="D64" s="16" t="s">
        <v>255</v>
      </c>
      <c r="E64" s="16" t="s">
        <v>8</v>
      </c>
      <c r="F64" s="16" t="s">
        <v>154</v>
      </c>
      <c r="G64" s="16" t="s">
        <v>256</v>
      </c>
      <c r="H64" s="53" t="s">
        <v>226</v>
      </c>
      <c r="I64" s="55">
        <f t="shared" si="18"/>
        <v>109.1</v>
      </c>
      <c r="J64" s="55">
        <f t="shared" si="18"/>
        <v>114.7</v>
      </c>
      <c r="K64" s="55">
        <f t="shared" si="18"/>
        <v>119</v>
      </c>
    </row>
    <row r="65" spans="1:11" ht="24">
      <c r="A65" s="50" t="s">
        <v>82</v>
      </c>
      <c r="B65" s="52" t="s">
        <v>76</v>
      </c>
      <c r="C65" s="52" t="s">
        <v>83</v>
      </c>
      <c r="D65" s="16" t="s">
        <v>255</v>
      </c>
      <c r="E65" s="16" t="s">
        <v>8</v>
      </c>
      <c r="F65" s="16" t="s">
        <v>154</v>
      </c>
      <c r="G65" s="16" t="s">
        <v>256</v>
      </c>
      <c r="H65" s="53" t="s">
        <v>227</v>
      </c>
      <c r="I65" s="55">
        <f>'Приложение 3'!J44</f>
        <v>109.1</v>
      </c>
      <c r="J65" s="55">
        <f>'Приложение 3'!K44</f>
        <v>114.7</v>
      </c>
      <c r="K65" s="55">
        <f>'Приложение 3'!L44</f>
        <v>119</v>
      </c>
    </row>
    <row r="66" spans="1:11" ht="84">
      <c r="A66" s="50" t="s">
        <v>97</v>
      </c>
      <c r="B66" s="131" t="s">
        <v>76</v>
      </c>
      <c r="C66" s="131" t="s">
        <v>83</v>
      </c>
      <c r="D66" s="16" t="s">
        <v>255</v>
      </c>
      <c r="E66" s="16" t="s">
        <v>8</v>
      </c>
      <c r="F66" s="16" t="s">
        <v>154</v>
      </c>
      <c r="G66" s="16" t="s">
        <v>257</v>
      </c>
      <c r="H66" s="53"/>
      <c r="I66" s="132">
        <f t="shared" ref="I66:K67" si="19">I67</f>
        <v>271.39999999999998</v>
      </c>
      <c r="J66" s="132">
        <f t="shared" si="19"/>
        <v>286.3</v>
      </c>
      <c r="K66" s="132">
        <f t="shared" si="19"/>
        <v>297.8</v>
      </c>
    </row>
    <row r="67" spans="1:11" ht="72">
      <c r="A67" s="50" t="s">
        <v>81</v>
      </c>
      <c r="B67" s="131" t="s">
        <v>76</v>
      </c>
      <c r="C67" s="131" t="s">
        <v>83</v>
      </c>
      <c r="D67" s="16" t="s">
        <v>255</v>
      </c>
      <c r="E67" s="16" t="s">
        <v>8</v>
      </c>
      <c r="F67" s="16" t="s">
        <v>154</v>
      </c>
      <c r="G67" s="16" t="s">
        <v>257</v>
      </c>
      <c r="H67" s="53" t="s">
        <v>226</v>
      </c>
      <c r="I67" s="132">
        <f t="shared" si="19"/>
        <v>271.39999999999998</v>
      </c>
      <c r="J67" s="132">
        <f t="shared" si="19"/>
        <v>286.3</v>
      </c>
      <c r="K67" s="132">
        <f t="shared" si="19"/>
        <v>297.8</v>
      </c>
    </row>
    <row r="68" spans="1:11" ht="24">
      <c r="A68" s="50" t="s">
        <v>82</v>
      </c>
      <c r="B68" s="131" t="s">
        <v>76</v>
      </c>
      <c r="C68" s="131" t="s">
        <v>83</v>
      </c>
      <c r="D68" s="16" t="s">
        <v>255</v>
      </c>
      <c r="E68" s="16" t="s">
        <v>8</v>
      </c>
      <c r="F68" s="16" t="s">
        <v>154</v>
      </c>
      <c r="G68" s="16" t="s">
        <v>257</v>
      </c>
      <c r="H68" s="53" t="s">
        <v>227</v>
      </c>
      <c r="I68" s="132">
        <f>'Приложение 3'!J47</f>
        <v>271.39999999999998</v>
      </c>
      <c r="J68" s="132">
        <f>'Приложение 3'!K47</f>
        <v>286.3</v>
      </c>
      <c r="K68" s="132">
        <f>'Приложение 3'!L47</f>
        <v>297.8</v>
      </c>
    </row>
    <row r="69" spans="1:11" ht="48">
      <c r="A69" s="127" t="s">
        <v>98</v>
      </c>
      <c r="B69" s="52" t="s">
        <v>76</v>
      </c>
      <c r="C69" s="52" t="s">
        <v>83</v>
      </c>
      <c r="D69" s="16" t="s">
        <v>255</v>
      </c>
      <c r="E69" s="16" t="s">
        <v>8</v>
      </c>
      <c r="F69" s="16" t="s">
        <v>154</v>
      </c>
      <c r="G69" s="16" t="s">
        <v>258</v>
      </c>
      <c r="H69" s="53"/>
      <c r="I69" s="132">
        <f t="shared" ref="I69:K70" si="20">I70</f>
        <v>2.2000000000000002</v>
      </c>
      <c r="J69" s="132">
        <f t="shared" si="20"/>
        <v>2.2000000000000002</v>
      </c>
      <c r="K69" s="132">
        <f t="shared" si="20"/>
        <v>2.2000000000000002</v>
      </c>
    </row>
    <row r="70" spans="1:11" ht="36">
      <c r="A70" s="50" t="s">
        <v>87</v>
      </c>
      <c r="B70" s="52" t="s">
        <v>76</v>
      </c>
      <c r="C70" s="52" t="s">
        <v>83</v>
      </c>
      <c r="D70" s="16" t="s">
        <v>255</v>
      </c>
      <c r="E70" s="16" t="s">
        <v>8</v>
      </c>
      <c r="F70" s="16" t="s">
        <v>154</v>
      </c>
      <c r="G70" s="16" t="s">
        <v>258</v>
      </c>
      <c r="H70" s="53" t="s">
        <v>228</v>
      </c>
      <c r="I70" s="132">
        <f t="shared" si="20"/>
        <v>2.2000000000000002</v>
      </c>
      <c r="J70" s="132">
        <f t="shared" si="20"/>
        <v>2.2000000000000002</v>
      </c>
      <c r="K70" s="132">
        <f t="shared" si="20"/>
        <v>2.2000000000000002</v>
      </c>
    </row>
    <row r="71" spans="1:11" ht="36">
      <c r="A71" s="50" t="s">
        <v>88</v>
      </c>
      <c r="B71" s="52" t="s">
        <v>76</v>
      </c>
      <c r="C71" s="52" t="s">
        <v>83</v>
      </c>
      <c r="D71" s="16" t="s">
        <v>255</v>
      </c>
      <c r="E71" s="16" t="s">
        <v>8</v>
      </c>
      <c r="F71" s="16" t="s">
        <v>154</v>
      </c>
      <c r="G71" s="16" t="s">
        <v>258</v>
      </c>
      <c r="H71" s="53" t="s">
        <v>229</v>
      </c>
      <c r="I71" s="132">
        <f>'Приложение 3'!J50</f>
        <v>2.2000000000000002</v>
      </c>
      <c r="J71" s="132">
        <f>'Приложение 3'!K50</f>
        <v>2.2000000000000002</v>
      </c>
      <c r="K71" s="132">
        <f>'Приложение 3'!L50</f>
        <v>2.2000000000000002</v>
      </c>
    </row>
    <row r="72" spans="1:11" ht="108">
      <c r="A72" s="51" t="s">
        <v>60</v>
      </c>
      <c r="B72" s="52" t="s">
        <v>76</v>
      </c>
      <c r="C72" s="52" t="s">
        <v>83</v>
      </c>
      <c r="D72" s="16" t="s">
        <v>255</v>
      </c>
      <c r="E72" s="16" t="s">
        <v>8</v>
      </c>
      <c r="F72" s="16" t="s">
        <v>154</v>
      </c>
      <c r="G72" s="16" t="s">
        <v>305</v>
      </c>
      <c r="H72" s="53"/>
      <c r="I72" s="132">
        <f>I73+I75</f>
        <v>28.9</v>
      </c>
      <c r="J72" s="132">
        <f t="shared" ref="J72:K72" si="21">J73+J75</f>
        <v>28.9</v>
      </c>
      <c r="K72" s="132">
        <f t="shared" si="21"/>
        <v>28.9</v>
      </c>
    </row>
    <row r="73" spans="1:11" ht="72">
      <c r="A73" s="50" t="s">
        <v>81</v>
      </c>
      <c r="B73" s="52" t="s">
        <v>76</v>
      </c>
      <c r="C73" s="52" t="s">
        <v>83</v>
      </c>
      <c r="D73" s="16" t="s">
        <v>255</v>
      </c>
      <c r="E73" s="16" t="s">
        <v>8</v>
      </c>
      <c r="F73" s="16" t="s">
        <v>154</v>
      </c>
      <c r="G73" s="16" t="s">
        <v>305</v>
      </c>
      <c r="H73" s="53" t="s">
        <v>226</v>
      </c>
      <c r="I73" s="132">
        <f>I74</f>
        <v>27</v>
      </c>
      <c r="J73" s="132">
        <f t="shared" ref="J73:K73" si="22">J74</f>
        <v>27</v>
      </c>
      <c r="K73" s="132">
        <f t="shared" si="22"/>
        <v>27</v>
      </c>
    </row>
    <row r="74" spans="1:11" ht="24">
      <c r="A74" s="50" t="s">
        <v>82</v>
      </c>
      <c r="B74" s="52" t="s">
        <v>76</v>
      </c>
      <c r="C74" s="52" t="s">
        <v>83</v>
      </c>
      <c r="D74" s="16" t="s">
        <v>255</v>
      </c>
      <c r="E74" s="16" t="s">
        <v>8</v>
      </c>
      <c r="F74" s="16" t="s">
        <v>154</v>
      </c>
      <c r="G74" s="16" t="s">
        <v>305</v>
      </c>
      <c r="H74" s="53" t="s">
        <v>227</v>
      </c>
      <c r="I74" s="132">
        <f>'Приложение 3'!J53</f>
        <v>27</v>
      </c>
      <c r="J74" s="132">
        <f>'Приложение 3'!K53</f>
        <v>27</v>
      </c>
      <c r="K74" s="132">
        <f>'Приложение 3'!L53</f>
        <v>27</v>
      </c>
    </row>
    <row r="75" spans="1:11" ht="36">
      <c r="A75" s="50" t="s">
        <v>87</v>
      </c>
      <c r="B75" s="52" t="s">
        <v>76</v>
      </c>
      <c r="C75" s="52" t="s">
        <v>83</v>
      </c>
      <c r="D75" s="16" t="s">
        <v>255</v>
      </c>
      <c r="E75" s="16" t="s">
        <v>8</v>
      </c>
      <c r="F75" s="16" t="s">
        <v>154</v>
      </c>
      <c r="G75" s="16" t="s">
        <v>305</v>
      </c>
      <c r="H75" s="53" t="s">
        <v>228</v>
      </c>
      <c r="I75" s="132">
        <f>I76</f>
        <v>1.9</v>
      </c>
      <c r="J75" s="132">
        <f t="shared" ref="J75:K75" si="23">J76</f>
        <v>1.9</v>
      </c>
      <c r="K75" s="132">
        <f t="shared" si="23"/>
        <v>1.9</v>
      </c>
    </row>
    <row r="76" spans="1:11" ht="36">
      <c r="A76" s="50" t="s">
        <v>88</v>
      </c>
      <c r="B76" s="52" t="s">
        <v>76</v>
      </c>
      <c r="C76" s="52" t="s">
        <v>83</v>
      </c>
      <c r="D76" s="16" t="s">
        <v>255</v>
      </c>
      <c r="E76" s="16" t="s">
        <v>8</v>
      </c>
      <c r="F76" s="16" t="s">
        <v>154</v>
      </c>
      <c r="G76" s="16" t="s">
        <v>305</v>
      </c>
      <c r="H76" s="53" t="s">
        <v>229</v>
      </c>
      <c r="I76" s="132">
        <f>'Приложение 3'!J55</f>
        <v>1.9</v>
      </c>
      <c r="J76" s="132">
        <f>'Приложение 3'!K55</f>
        <v>1.9</v>
      </c>
      <c r="K76" s="132">
        <f>'Приложение 3'!L55</f>
        <v>1.9</v>
      </c>
    </row>
    <row r="77" spans="1:11">
      <c r="A77" s="329" t="s">
        <v>478</v>
      </c>
      <c r="B77" s="312" t="s">
        <v>76</v>
      </c>
      <c r="C77" s="312" t="s">
        <v>99</v>
      </c>
      <c r="D77" s="313"/>
      <c r="E77" s="313"/>
      <c r="F77" s="313"/>
      <c r="G77" s="313"/>
      <c r="H77" s="314"/>
      <c r="I77" s="391">
        <f t="shared" ref="I77:K81" si="24">I78</f>
        <v>0</v>
      </c>
      <c r="J77" s="391">
        <f t="shared" si="24"/>
        <v>0</v>
      </c>
      <c r="K77" s="391">
        <f t="shared" si="24"/>
        <v>36</v>
      </c>
    </row>
    <row r="78" spans="1:11" ht="51">
      <c r="A78" s="390" t="s">
        <v>84</v>
      </c>
      <c r="B78" s="312" t="s">
        <v>76</v>
      </c>
      <c r="C78" s="312" t="s">
        <v>99</v>
      </c>
      <c r="D78" s="313" t="s">
        <v>115</v>
      </c>
      <c r="E78" s="313" t="s">
        <v>259</v>
      </c>
      <c r="F78" s="313"/>
      <c r="G78" s="313"/>
      <c r="H78" s="314"/>
      <c r="I78" s="391">
        <f t="shared" si="24"/>
        <v>0</v>
      </c>
      <c r="J78" s="391">
        <f t="shared" si="24"/>
        <v>0</v>
      </c>
      <c r="K78" s="391">
        <f t="shared" si="24"/>
        <v>36</v>
      </c>
    </row>
    <row r="79" spans="1:11" ht="25.5">
      <c r="A79" s="329" t="s">
        <v>479</v>
      </c>
      <c r="B79" s="312" t="s">
        <v>76</v>
      </c>
      <c r="C79" s="312" t="s">
        <v>99</v>
      </c>
      <c r="D79" s="313" t="s">
        <v>115</v>
      </c>
      <c r="E79" s="313" t="s">
        <v>259</v>
      </c>
      <c r="F79" s="313" t="s">
        <v>76</v>
      </c>
      <c r="G79" s="313"/>
      <c r="H79" s="314"/>
      <c r="I79" s="391">
        <f t="shared" si="24"/>
        <v>0</v>
      </c>
      <c r="J79" s="391">
        <f t="shared" si="24"/>
        <v>0</v>
      </c>
      <c r="K79" s="391">
        <f t="shared" si="24"/>
        <v>36</v>
      </c>
    </row>
    <row r="80" spans="1:11" ht="76.5">
      <c r="A80" s="329" t="s">
        <v>480</v>
      </c>
      <c r="B80" s="312" t="s">
        <v>76</v>
      </c>
      <c r="C80" s="312" t="s">
        <v>99</v>
      </c>
      <c r="D80" s="313" t="s">
        <v>115</v>
      </c>
      <c r="E80" s="313" t="s">
        <v>259</v>
      </c>
      <c r="F80" s="313" t="s">
        <v>76</v>
      </c>
      <c r="G80" s="313" t="s">
        <v>481</v>
      </c>
      <c r="H80" s="314"/>
      <c r="I80" s="391">
        <f t="shared" si="24"/>
        <v>0</v>
      </c>
      <c r="J80" s="391">
        <f t="shared" si="24"/>
        <v>0</v>
      </c>
      <c r="K80" s="391">
        <f t="shared" si="24"/>
        <v>36</v>
      </c>
    </row>
    <row r="81" spans="1:11" ht="38.25">
      <c r="A81" s="311" t="s">
        <v>87</v>
      </c>
      <c r="B81" s="312" t="s">
        <v>76</v>
      </c>
      <c r="C81" s="312" t="s">
        <v>99</v>
      </c>
      <c r="D81" s="313" t="s">
        <v>115</v>
      </c>
      <c r="E81" s="313" t="s">
        <v>259</v>
      </c>
      <c r="F81" s="313" t="s">
        <v>76</v>
      </c>
      <c r="G81" s="313" t="s">
        <v>481</v>
      </c>
      <c r="H81" s="314" t="s">
        <v>228</v>
      </c>
      <c r="I81" s="391">
        <f t="shared" si="24"/>
        <v>0</v>
      </c>
      <c r="J81" s="391">
        <f t="shared" si="24"/>
        <v>0</v>
      </c>
      <c r="K81" s="391">
        <f t="shared" si="24"/>
        <v>36</v>
      </c>
    </row>
    <row r="82" spans="1:11" ht="38.25">
      <c r="A82" s="311" t="s">
        <v>88</v>
      </c>
      <c r="B82" s="312" t="s">
        <v>76</v>
      </c>
      <c r="C82" s="312" t="s">
        <v>99</v>
      </c>
      <c r="D82" s="313" t="s">
        <v>115</v>
      </c>
      <c r="E82" s="313" t="s">
        <v>259</v>
      </c>
      <c r="F82" s="313" t="s">
        <v>76</v>
      </c>
      <c r="G82" s="313" t="s">
        <v>481</v>
      </c>
      <c r="H82" s="314" t="s">
        <v>229</v>
      </c>
      <c r="I82" s="391">
        <f>'Приложение 3'!J61</f>
        <v>0</v>
      </c>
      <c r="J82" s="391">
        <f>'Приложение 3'!K61</f>
        <v>0</v>
      </c>
      <c r="K82" s="391">
        <f>'Приложение 3'!L61</f>
        <v>36</v>
      </c>
    </row>
    <row r="83" spans="1:11" ht="36">
      <c r="A83" s="50" t="s">
        <v>148</v>
      </c>
      <c r="B83" s="52" t="s">
        <v>76</v>
      </c>
      <c r="C83" s="52" t="s">
        <v>149</v>
      </c>
      <c r="D83" s="16"/>
      <c r="E83" s="16"/>
      <c r="F83" s="16"/>
      <c r="G83" s="16"/>
      <c r="H83" s="53"/>
      <c r="I83" s="55">
        <f t="shared" ref="I83:K83" si="25">I85</f>
        <v>6609.5</v>
      </c>
      <c r="J83" s="55">
        <f t="shared" si="25"/>
        <v>6366.5</v>
      </c>
      <c r="K83" s="55">
        <f t="shared" si="25"/>
        <v>5773.8</v>
      </c>
    </row>
    <row r="84" spans="1:11" ht="48">
      <c r="A84" s="50" t="s">
        <v>150</v>
      </c>
      <c r="B84" s="52" t="s">
        <v>76</v>
      </c>
      <c r="C84" s="52" t="s">
        <v>149</v>
      </c>
      <c r="D84" s="16" t="s">
        <v>275</v>
      </c>
      <c r="E84" s="16" t="s">
        <v>259</v>
      </c>
      <c r="F84" s="16"/>
      <c r="G84" s="16"/>
      <c r="H84" s="53"/>
      <c r="I84" s="55">
        <f t="shared" ref="I84:K88" si="26">I85</f>
        <v>6609.5</v>
      </c>
      <c r="J84" s="55">
        <f t="shared" si="26"/>
        <v>6366.5</v>
      </c>
      <c r="K84" s="55">
        <f t="shared" si="26"/>
        <v>5773.8</v>
      </c>
    </row>
    <row r="85" spans="1:11" ht="24">
      <c r="A85" s="50" t="s">
        <v>151</v>
      </c>
      <c r="B85" s="52" t="s">
        <v>76</v>
      </c>
      <c r="C85" s="52" t="s">
        <v>149</v>
      </c>
      <c r="D85" s="16" t="s">
        <v>275</v>
      </c>
      <c r="E85" s="16" t="s">
        <v>8</v>
      </c>
      <c r="F85" s="16"/>
      <c r="G85" s="16"/>
      <c r="H85" s="53"/>
      <c r="I85" s="55">
        <f t="shared" si="26"/>
        <v>6609.5</v>
      </c>
      <c r="J85" s="55">
        <f t="shared" si="26"/>
        <v>6366.5</v>
      </c>
      <c r="K85" s="55">
        <f t="shared" si="26"/>
        <v>5773.8</v>
      </c>
    </row>
    <row r="86" spans="1:11" ht="60">
      <c r="A86" s="50" t="s">
        <v>152</v>
      </c>
      <c r="B86" s="52" t="s">
        <v>76</v>
      </c>
      <c r="C86" s="52" t="s">
        <v>149</v>
      </c>
      <c r="D86" s="16" t="s">
        <v>275</v>
      </c>
      <c r="E86" s="16" t="s">
        <v>8</v>
      </c>
      <c r="F86" s="16" t="s">
        <v>76</v>
      </c>
      <c r="G86" s="16"/>
      <c r="H86" s="53"/>
      <c r="I86" s="55">
        <f>I87+I90</f>
        <v>6609.5</v>
      </c>
      <c r="J86" s="55">
        <f t="shared" ref="J86:K86" si="27">J87+J90</f>
        <v>6366.5</v>
      </c>
      <c r="K86" s="55">
        <f t="shared" si="27"/>
        <v>5773.8</v>
      </c>
    </row>
    <row r="87" spans="1:11" ht="24">
      <c r="A87" s="50" t="s">
        <v>153</v>
      </c>
      <c r="B87" s="52" t="s">
        <v>76</v>
      </c>
      <c r="C87" s="52" t="s">
        <v>149</v>
      </c>
      <c r="D87" s="16" t="s">
        <v>275</v>
      </c>
      <c r="E87" s="16" t="s">
        <v>8</v>
      </c>
      <c r="F87" s="16" t="s">
        <v>76</v>
      </c>
      <c r="G87" s="16" t="s">
        <v>250</v>
      </c>
      <c r="H87" s="53"/>
      <c r="I87" s="55">
        <f t="shared" si="26"/>
        <v>6098.5</v>
      </c>
      <c r="J87" s="55">
        <f t="shared" si="26"/>
        <v>5899.2</v>
      </c>
      <c r="K87" s="55">
        <f t="shared" si="26"/>
        <v>5449.2</v>
      </c>
    </row>
    <row r="88" spans="1:11" ht="72">
      <c r="A88" s="50" t="s">
        <v>81</v>
      </c>
      <c r="B88" s="52" t="s">
        <v>76</v>
      </c>
      <c r="C88" s="52" t="s">
        <v>149</v>
      </c>
      <c r="D88" s="16" t="s">
        <v>275</v>
      </c>
      <c r="E88" s="16" t="s">
        <v>8</v>
      </c>
      <c r="F88" s="16" t="s">
        <v>76</v>
      </c>
      <c r="G88" s="16" t="s">
        <v>250</v>
      </c>
      <c r="H88" s="53" t="s">
        <v>226</v>
      </c>
      <c r="I88" s="55">
        <f t="shared" si="26"/>
        <v>6098.5</v>
      </c>
      <c r="J88" s="55">
        <f t="shared" si="26"/>
        <v>5899.2</v>
      </c>
      <c r="K88" s="55">
        <f t="shared" si="26"/>
        <v>5449.2</v>
      </c>
    </row>
    <row r="89" spans="1:11" ht="30" customHeight="1">
      <c r="A89" s="50" t="s">
        <v>82</v>
      </c>
      <c r="B89" s="52" t="s">
        <v>76</v>
      </c>
      <c r="C89" s="52" t="s">
        <v>149</v>
      </c>
      <c r="D89" s="16" t="s">
        <v>275</v>
      </c>
      <c r="E89" s="16" t="s">
        <v>8</v>
      </c>
      <c r="F89" s="16" t="s">
        <v>76</v>
      </c>
      <c r="G89" s="16" t="s">
        <v>250</v>
      </c>
      <c r="H89" s="53" t="s">
        <v>227</v>
      </c>
      <c r="I89" s="55">
        <f>'Приложение 3'!J209</f>
        <v>6098.5</v>
      </c>
      <c r="J89" s="55">
        <f>'Приложение 3'!K209</f>
        <v>5899.2</v>
      </c>
      <c r="K89" s="55">
        <f>'Приложение 3'!L209</f>
        <v>5449.2</v>
      </c>
    </row>
    <row r="90" spans="1:11" ht="30" customHeight="1">
      <c r="A90" s="50" t="s">
        <v>93</v>
      </c>
      <c r="B90" s="52" t="s">
        <v>76</v>
      </c>
      <c r="C90" s="52" t="s">
        <v>149</v>
      </c>
      <c r="D90" s="16" t="s">
        <v>275</v>
      </c>
      <c r="E90" s="16" t="s">
        <v>8</v>
      </c>
      <c r="F90" s="16" t="s">
        <v>76</v>
      </c>
      <c r="G90" s="16" t="s">
        <v>251</v>
      </c>
      <c r="H90" s="53"/>
      <c r="I90" s="55">
        <f>I93+I91</f>
        <v>511</v>
      </c>
      <c r="J90" s="55">
        <f t="shared" ref="J90:K90" si="28">J93+J91</f>
        <v>467.3</v>
      </c>
      <c r="K90" s="55">
        <f t="shared" si="28"/>
        <v>324.60000000000002</v>
      </c>
    </row>
    <row r="91" spans="1:11" ht="65.25" customHeight="1">
      <c r="A91" s="50" t="s">
        <v>81</v>
      </c>
      <c r="B91" s="52" t="s">
        <v>76</v>
      </c>
      <c r="C91" s="52" t="s">
        <v>149</v>
      </c>
      <c r="D91" s="16" t="s">
        <v>275</v>
      </c>
      <c r="E91" s="16" t="s">
        <v>8</v>
      </c>
      <c r="F91" s="16" t="s">
        <v>76</v>
      </c>
      <c r="G91" s="16" t="s">
        <v>251</v>
      </c>
      <c r="H91" s="53" t="s">
        <v>226</v>
      </c>
      <c r="I91" s="55">
        <f>I92</f>
        <v>1.5</v>
      </c>
      <c r="J91" s="55">
        <f t="shared" ref="J91:K91" si="29">J92</f>
        <v>0</v>
      </c>
      <c r="K91" s="55">
        <f t="shared" si="29"/>
        <v>0</v>
      </c>
    </row>
    <row r="92" spans="1:11" ht="30" customHeight="1">
      <c r="A92" s="50" t="s">
        <v>82</v>
      </c>
      <c r="B92" s="52" t="s">
        <v>76</v>
      </c>
      <c r="C92" s="52" t="s">
        <v>149</v>
      </c>
      <c r="D92" s="16" t="s">
        <v>275</v>
      </c>
      <c r="E92" s="16" t="s">
        <v>8</v>
      </c>
      <c r="F92" s="16" t="s">
        <v>76</v>
      </c>
      <c r="G92" s="16" t="s">
        <v>251</v>
      </c>
      <c r="H92" s="53" t="s">
        <v>227</v>
      </c>
      <c r="I92" s="55">
        <f>'Приложение 3'!J212</f>
        <v>1.5</v>
      </c>
      <c r="J92" s="55"/>
      <c r="K92" s="55"/>
    </row>
    <row r="93" spans="1:11" ht="36">
      <c r="A93" s="50" t="s">
        <v>87</v>
      </c>
      <c r="B93" s="52" t="s">
        <v>76</v>
      </c>
      <c r="C93" s="52" t="s">
        <v>149</v>
      </c>
      <c r="D93" s="16" t="s">
        <v>275</v>
      </c>
      <c r="E93" s="16" t="s">
        <v>8</v>
      </c>
      <c r="F93" s="16" t="s">
        <v>76</v>
      </c>
      <c r="G93" s="16" t="s">
        <v>251</v>
      </c>
      <c r="H93" s="53" t="s">
        <v>228</v>
      </c>
      <c r="I93" s="55">
        <f t="shared" ref="I93:K93" si="30">I94</f>
        <v>509.5</v>
      </c>
      <c r="J93" s="55">
        <f t="shared" si="30"/>
        <v>467.3</v>
      </c>
      <c r="K93" s="55">
        <f t="shared" si="30"/>
        <v>324.60000000000002</v>
      </c>
    </row>
    <row r="94" spans="1:11" ht="41.25" customHeight="1">
      <c r="A94" s="50" t="s">
        <v>88</v>
      </c>
      <c r="B94" s="52" t="s">
        <v>76</v>
      </c>
      <c r="C94" s="52" t="s">
        <v>149</v>
      </c>
      <c r="D94" s="16" t="s">
        <v>275</v>
      </c>
      <c r="E94" s="16" t="s">
        <v>8</v>
      </c>
      <c r="F94" s="16" t="s">
        <v>76</v>
      </c>
      <c r="G94" s="16" t="s">
        <v>251</v>
      </c>
      <c r="H94" s="53" t="s">
        <v>229</v>
      </c>
      <c r="I94" s="55">
        <f>'Приложение 3'!J214</f>
        <v>509.5</v>
      </c>
      <c r="J94" s="55">
        <f>'Приложение 3'!K214</f>
        <v>467.3</v>
      </c>
      <c r="K94" s="55">
        <f>'Приложение 3'!L214</f>
        <v>324.60000000000002</v>
      </c>
    </row>
    <row r="95" spans="1:11" ht="23.25" customHeight="1">
      <c r="A95" s="50" t="s">
        <v>101</v>
      </c>
      <c r="B95" s="52" t="s">
        <v>76</v>
      </c>
      <c r="C95" s="52" t="s">
        <v>18</v>
      </c>
      <c r="D95" s="16"/>
      <c r="E95" s="16"/>
      <c r="F95" s="16"/>
      <c r="G95" s="16"/>
      <c r="H95" s="53"/>
      <c r="I95" s="55">
        <f t="shared" ref="I95:K97" si="31">I96</f>
        <v>150</v>
      </c>
      <c r="J95" s="55">
        <f t="shared" si="31"/>
        <v>150</v>
      </c>
      <c r="K95" s="55">
        <f t="shared" si="31"/>
        <v>150</v>
      </c>
    </row>
    <row r="96" spans="1:11" ht="48">
      <c r="A96" s="50" t="s">
        <v>337</v>
      </c>
      <c r="B96" s="52" t="s">
        <v>76</v>
      </c>
      <c r="C96" s="52" t="s">
        <v>18</v>
      </c>
      <c r="D96" s="16" t="s">
        <v>255</v>
      </c>
      <c r="E96" s="16" t="s">
        <v>259</v>
      </c>
      <c r="F96" s="16"/>
      <c r="G96" s="16"/>
      <c r="H96" s="53"/>
      <c r="I96" s="55">
        <f t="shared" si="31"/>
        <v>150</v>
      </c>
      <c r="J96" s="55">
        <f t="shared" si="31"/>
        <v>150</v>
      </c>
      <c r="K96" s="55">
        <f t="shared" si="31"/>
        <v>150</v>
      </c>
    </row>
    <row r="97" spans="1:11" ht="53.25" customHeight="1">
      <c r="A97" s="107" t="s">
        <v>338</v>
      </c>
      <c r="B97" s="52" t="s">
        <v>76</v>
      </c>
      <c r="C97" s="52" t="s">
        <v>18</v>
      </c>
      <c r="D97" s="16" t="s">
        <v>255</v>
      </c>
      <c r="E97" s="16" t="s">
        <v>8</v>
      </c>
      <c r="F97" s="16"/>
      <c r="G97" s="16"/>
      <c r="H97" s="53"/>
      <c r="I97" s="55">
        <f t="shared" si="31"/>
        <v>150</v>
      </c>
      <c r="J97" s="55">
        <f t="shared" si="31"/>
        <v>150</v>
      </c>
      <c r="K97" s="55">
        <f t="shared" si="31"/>
        <v>150</v>
      </c>
    </row>
    <row r="98" spans="1:11" ht="36">
      <c r="A98" s="50" t="s">
        <v>311</v>
      </c>
      <c r="B98" s="52" t="s">
        <v>76</v>
      </c>
      <c r="C98" s="52" t="s">
        <v>18</v>
      </c>
      <c r="D98" s="16" t="s">
        <v>255</v>
      </c>
      <c r="E98" s="16" t="s">
        <v>8</v>
      </c>
      <c r="F98" s="16" t="s">
        <v>154</v>
      </c>
      <c r="G98" s="16" t="s">
        <v>260</v>
      </c>
      <c r="H98" s="53"/>
      <c r="I98" s="55">
        <f>I100</f>
        <v>150</v>
      </c>
      <c r="J98" s="55">
        <f>J100</f>
        <v>150</v>
      </c>
      <c r="K98" s="55">
        <f>K100</f>
        <v>150</v>
      </c>
    </row>
    <row r="99" spans="1:11" ht="19.5" customHeight="1">
      <c r="A99" s="50" t="s">
        <v>94</v>
      </c>
      <c r="B99" s="52" t="s">
        <v>76</v>
      </c>
      <c r="C99" s="52" t="s">
        <v>18</v>
      </c>
      <c r="D99" s="16" t="s">
        <v>255</v>
      </c>
      <c r="E99" s="16" t="s">
        <v>8</v>
      </c>
      <c r="F99" s="16" t="s">
        <v>154</v>
      </c>
      <c r="G99" s="16" t="s">
        <v>260</v>
      </c>
      <c r="H99" s="53" t="s">
        <v>230</v>
      </c>
      <c r="I99" s="55">
        <f>I100</f>
        <v>150</v>
      </c>
      <c r="J99" s="55">
        <f>J100</f>
        <v>150</v>
      </c>
      <c r="K99" s="55">
        <f>K100</f>
        <v>150</v>
      </c>
    </row>
    <row r="100" spans="1:11" ht="21.75" customHeight="1">
      <c r="A100" s="50" t="s">
        <v>102</v>
      </c>
      <c r="B100" s="52" t="s">
        <v>76</v>
      </c>
      <c r="C100" s="52" t="s">
        <v>103</v>
      </c>
      <c r="D100" s="16" t="s">
        <v>255</v>
      </c>
      <c r="E100" s="16" t="s">
        <v>8</v>
      </c>
      <c r="F100" s="16" t="s">
        <v>154</v>
      </c>
      <c r="G100" s="16" t="s">
        <v>260</v>
      </c>
      <c r="H100" s="53" t="s">
        <v>232</v>
      </c>
      <c r="I100" s="55">
        <f>'Приложение 3'!J67</f>
        <v>150</v>
      </c>
      <c r="J100" s="55">
        <f>'Приложение 3'!K67</f>
        <v>150</v>
      </c>
      <c r="K100" s="55">
        <f>'Приложение 3'!L67</f>
        <v>150</v>
      </c>
    </row>
    <row r="101" spans="1:11" ht="22.5" customHeight="1">
      <c r="A101" s="50" t="s">
        <v>104</v>
      </c>
      <c r="B101" s="52" t="s">
        <v>76</v>
      </c>
      <c r="C101" s="52" t="s">
        <v>105</v>
      </c>
      <c r="D101" s="16"/>
      <c r="E101" s="16"/>
      <c r="F101" s="16"/>
      <c r="G101" s="16"/>
      <c r="H101" s="53"/>
      <c r="I101" s="55">
        <f>I119+I102</f>
        <v>23044.799999999999</v>
      </c>
      <c r="J101" s="55">
        <f t="shared" ref="J101:K101" si="32">J119+J102</f>
        <v>23780.699999999997</v>
      </c>
      <c r="K101" s="55">
        <f t="shared" si="32"/>
        <v>17826.199999999997</v>
      </c>
    </row>
    <row r="102" spans="1:11" ht="22.5" customHeight="1">
      <c r="A102" s="56" t="s">
        <v>84</v>
      </c>
      <c r="B102" s="52" t="s">
        <v>76</v>
      </c>
      <c r="C102" s="52" t="s">
        <v>105</v>
      </c>
      <c r="D102" s="16" t="s">
        <v>115</v>
      </c>
      <c r="E102" s="16">
        <v>0</v>
      </c>
      <c r="F102" s="16"/>
      <c r="G102" s="16"/>
      <c r="H102" s="53"/>
      <c r="I102" s="55">
        <f>I107+I111+I115+I103</f>
        <v>156</v>
      </c>
      <c r="J102" s="55">
        <f t="shared" ref="J102:K102" si="33">J107+J111+J115+J103</f>
        <v>6</v>
      </c>
      <c r="K102" s="55">
        <f t="shared" si="33"/>
        <v>6</v>
      </c>
    </row>
    <row r="103" spans="1:11" ht="22.5" customHeight="1">
      <c r="A103" s="50" t="s">
        <v>427</v>
      </c>
      <c r="B103" s="52" t="s">
        <v>76</v>
      </c>
      <c r="C103" s="52" t="s">
        <v>105</v>
      </c>
      <c r="D103" s="16" t="s">
        <v>115</v>
      </c>
      <c r="E103" s="16">
        <v>0</v>
      </c>
      <c r="F103" s="16" t="s">
        <v>78</v>
      </c>
      <c r="G103" s="16"/>
      <c r="H103" s="53"/>
      <c r="I103" s="55">
        <f t="shared" ref="I103:K105" si="34">I104</f>
        <v>147</v>
      </c>
      <c r="J103" s="55">
        <f t="shared" si="34"/>
        <v>0</v>
      </c>
      <c r="K103" s="55">
        <f t="shared" si="34"/>
        <v>0</v>
      </c>
    </row>
    <row r="104" spans="1:11" ht="22.5" customHeight="1">
      <c r="A104" s="50" t="s">
        <v>86</v>
      </c>
      <c r="B104" s="52" t="s">
        <v>76</v>
      </c>
      <c r="C104" s="52" t="s">
        <v>105</v>
      </c>
      <c r="D104" s="16" t="s">
        <v>115</v>
      </c>
      <c r="E104" s="16">
        <v>0</v>
      </c>
      <c r="F104" s="16" t="s">
        <v>78</v>
      </c>
      <c r="G104" s="16" t="s">
        <v>249</v>
      </c>
      <c r="H104" s="53"/>
      <c r="I104" s="55">
        <f t="shared" si="34"/>
        <v>147</v>
      </c>
      <c r="J104" s="55">
        <f t="shared" si="34"/>
        <v>0</v>
      </c>
      <c r="K104" s="55">
        <f t="shared" si="34"/>
        <v>0</v>
      </c>
    </row>
    <row r="105" spans="1:11" ht="22.5" customHeight="1">
      <c r="A105" s="50" t="s">
        <v>87</v>
      </c>
      <c r="B105" s="52" t="s">
        <v>76</v>
      </c>
      <c r="C105" s="52" t="s">
        <v>105</v>
      </c>
      <c r="D105" s="16" t="s">
        <v>115</v>
      </c>
      <c r="E105" s="16">
        <v>0</v>
      </c>
      <c r="F105" s="16" t="s">
        <v>78</v>
      </c>
      <c r="G105" s="16" t="s">
        <v>249</v>
      </c>
      <c r="H105" s="53" t="s">
        <v>228</v>
      </c>
      <c r="I105" s="55">
        <f t="shared" si="34"/>
        <v>147</v>
      </c>
      <c r="J105" s="55">
        <f t="shared" si="34"/>
        <v>0</v>
      </c>
      <c r="K105" s="55">
        <f t="shared" si="34"/>
        <v>0</v>
      </c>
    </row>
    <row r="106" spans="1:11" ht="22.5" customHeight="1">
      <c r="A106" s="50" t="s">
        <v>88</v>
      </c>
      <c r="B106" s="52" t="s">
        <v>76</v>
      </c>
      <c r="C106" s="52" t="s">
        <v>105</v>
      </c>
      <c r="D106" s="16" t="s">
        <v>115</v>
      </c>
      <c r="E106" s="16">
        <v>0</v>
      </c>
      <c r="F106" s="16" t="s">
        <v>78</v>
      </c>
      <c r="G106" s="16" t="s">
        <v>249</v>
      </c>
      <c r="H106" s="53" t="s">
        <v>229</v>
      </c>
      <c r="I106" s="55">
        <f>'Приложение 3'!J73</f>
        <v>147</v>
      </c>
      <c r="J106" s="55">
        <v>0</v>
      </c>
      <c r="K106" s="55">
        <v>0</v>
      </c>
    </row>
    <row r="107" spans="1:11" ht="22.5" customHeight="1">
      <c r="A107" s="50" t="s">
        <v>85</v>
      </c>
      <c r="B107" s="52" t="s">
        <v>76</v>
      </c>
      <c r="C107" s="52" t="s">
        <v>105</v>
      </c>
      <c r="D107" s="16" t="s">
        <v>115</v>
      </c>
      <c r="E107" s="16">
        <v>0</v>
      </c>
      <c r="F107" s="16" t="s">
        <v>99</v>
      </c>
      <c r="G107" s="16"/>
      <c r="H107" s="53"/>
      <c r="I107" s="55">
        <f t="shared" ref="I107:K109" si="35">I108</f>
        <v>2</v>
      </c>
      <c r="J107" s="55">
        <f t="shared" si="35"/>
        <v>2</v>
      </c>
      <c r="K107" s="55">
        <f t="shared" si="35"/>
        <v>2</v>
      </c>
    </row>
    <row r="108" spans="1:11" ht="22.5" customHeight="1">
      <c r="A108" s="50" t="s">
        <v>86</v>
      </c>
      <c r="B108" s="52" t="s">
        <v>76</v>
      </c>
      <c r="C108" s="52" t="s">
        <v>105</v>
      </c>
      <c r="D108" s="16" t="s">
        <v>115</v>
      </c>
      <c r="E108" s="16">
        <v>0</v>
      </c>
      <c r="F108" s="16" t="s">
        <v>99</v>
      </c>
      <c r="G108" s="16" t="s">
        <v>249</v>
      </c>
      <c r="H108" s="53"/>
      <c r="I108" s="55">
        <f t="shared" si="35"/>
        <v>2</v>
      </c>
      <c r="J108" s="55">
        <f t="shared" si="35"/>
        <v>2</v>
      </c>
      <c r="K108" s="55">
        <f t="shared" si="35"/>
        <v>2</v>
      </c>
    </row>
    <row r="109" spans="1:11" ht="22.5" customHeight="1">
      <c r="A109" s="50" t="s">
        <v>87</v>
      </c>
      <c r="B109" s="52" t="s">
        <v>76</v>
      </c>
      <c r="C109" s="52" t="s">
        <v>105</v>
      </c>
      <c r="D109" s="16" t="s">
        <v>115</v>
      </c>
      <c r="E109" s="16">
        <v>0</v>
      </c>
      <c r="F109" s="16" t="s">
        <v>99</v>
      </c>
      <c r="G109" s="16" t="s">
        <v>249</v>
      </c>
      <c r="H109" s="53" t="s">
        <v>228</v>
      </c>
      <c r="I109" s="55">
        <f t="shared" si="35"/>
        <v>2</v>
      </c>
      <c r="J109" s="55">
        <f t="shared" si="35"/>
        <v>2</v>
      </c>
      <c r="K109" s="55">
        <f t="shared" si="35"/>
        <v>2</v>
      </c>
    </row>
    <row r="110" spans="1:11" ht="22.5" customHeight="1">
      <c r="A110" s="50" t="s">
        <v>88</v>
      </c>
      <c r="B110" s="52" t="s">
        <v>76</v>
      </c>
      <c r="C110" s="52" t="s">
        <v>105</v>
      </c>
      <c r="D110" s="16" t="s">
        <v>115</v>
      </c>
      <c r="E110" s="16">
        <v>0</v>
      </c>
      <c r="F110" s="16" t="s">
        <v>99</v>
      </c>
      <c r="G110" s="16" t="s">
        <v>249</v>
      </c>
      <c r="H110" s="53" t="s">
        <v>229</v>
      </c>
      <c r="I110" s="55">
        <f>'Приложение 3'!J77</f>
        <v>2</v>
      </c>
      <c r="J110" s="55">
        <f>'Приложение 3'!K77</f>
        <v>2</v>
      </c>
      <c r="K110" s="55">
        <f>'Приложение 3'!L77</f>
        <v>2</v>
      </c>
    </row>
    <row r="111" spans="1:11" ht="22.5" customHeight="1">
      <c r="A111" s="50" t="s">
        <v>89</v>
      </c>
      <c r="B111" s="52" t="s">
        <v>76</v>
      </c>
      <c r="C111" s="52" t="s">
        <v>105</v>
      </c>
      <c r="D111" s="16" t="s">
        <v>115</v>
      </c>
      <c r="E111" s="16">
        <v>0</v>
      </c>
      <c r="F111" s="16" t="s">
        <v>100</v>
      </c>
      <c r="G111" s="16"/>
      <c r="H111" s="53"/>
      <c r="I111" s="55">
        <f t="shared" ref="I111:K113" si="36">I112</f>
        <v>5</v>
      </c>
      <c r="J111" s="55">
        <f t="shared" si="36"/>
        <v>2</v>
      </c>
      <c r="K111" s="55">
        <f t="shared" si="36"/>
        <v>2</v>
      </c>
    </row>
    <row r="112" spans="1:11" ht="22.5" customHeight="1">
      <c r="A112" s="50" t="s">
        <v>86</v>
      </c>
      <c r="B112" s="52" t="s">
        <v>76</v>
      </c>
      <c r="C112" s="52" t="s">
        <v>105</v>
      </c>
      <c r="D112" s="16" t="s">
        <v>115</v>
      </c>
      <c r="E112" s="16">
        <v>0</v>
      </c>
      <c r="F112" s="16" t="s">
        <v>100</v>
      </c>
      <c r="G112" s="16" t="s">
        <v>249</v>
      </c>
      <c r="H112" s="53"/>
      <c r="I112" s="55">
        <f t="shared" si="36"/>
        <v>5</v>
      </c>
      <c r="J112" s="55">
        <f t="shared" si="36"/>
        <v>2</v>
      </c>
      <c r="K112" s="55">
        <f t="shared" si="36"/>
        <v>2</v>
      </c>
    </row>
    <row r="113" spans="1:11" ht="22.5" customHeight="1">
      <c r="A113" s="50" t="s">
        <v>87</v>
      </c>
      <c r="B113" s="52" t="s">
        <v>76</v>
      </c>
      <c r="C113" s="52" t="s">
        <v>105</v>
      </c>
      <c r="D113" s="16" t="s">
        <v>115</v>
      </c>
      <c r="E113" s="16">
        <v>0</v>
      </c>
      <c r="F113" s="16" t="s">
        <v>100</v>
      </c>
      <c r="G113" s="16" t="s">
        <v>249</v>
      </c>
      <c r="H113" s="53" t="s">
        <v>228</v>
      </c>
      <c r="I113" s="55">
        <f t="shared" si="36"/>
        <v>5</v>
      </c>
      <c r="J113" s="55">
        <f t="shared" si="36"/>
        <v>2</v>
      </c>
      <c r="K113" s="55">
        <f t="shared" si="36"/>
        <v>2</v>
      </c>
    </row>
    <row r="114" spans="1:11" ht="22.5" customHeight="1">
      <c r="A114" s="50" t="s">
        <v>88</v>
      </c>
      <c r="B114" s="52" t="s">
        <v>76</v>
      </c>
      <c r="C114" s="52" t="s">
        <v>105</v>
      </c>
      <c r="D114" s="16" t="s">
        <v>115</v>
      </c>
      <c r="E114" s="16">
        <v>0</v>
      </c>
      <c r="F114" s="16" t="s">
        <v>100</v>
      </c>
      <c r="G114" s="16" t="s">
        <v>249</v>
      </c>
      <c r="H114" s="53" t="s">
        <v>229</v>
      </c>
      <c r="I114" s="55">
        <f>'Приложение 3'!J81</f>
        <v>5</v>
      </c>
      <c r="J114" s="55">
        <f>'Приложение 3'!K81</f>
        <v>2</v>
      </c>
      <c r="K114" s="55">
        <f>'Приложение 3'!L81</f>
        <v>2</v>
      </c>
    </row>
    <row r="115" spans="1:11" ht="22.5" customHeight="1">
      <c r="A115" s="50" t="s">
        <v>90</v>
      </c>
      <c r="B115" s="52" t="s">
        <v>76</v>
      </c>
      <c r="C115" s="52" t="s">
        <v>105</v>
      </c>
      <c r="D115" s="16" t="s">
        <v>115</v>
      </c>
      <c r="E115" s="16">
        <v>0</v>
      </c>
      <c r="F115" s="16" t="s">
        <v>115</v>
      </c>
      <c r="G115" s="16"/>
      <c r="H115" s="53"/>
      <c r="I115" s="55">
        <f t="shared" ref="I115:K117" si="37">I116</f>
        <v>2</v>
      </c>
      <c r="J115" s="55">
        <f t="shared" si="37"/>
        <v>2</v>
      </c>
      <c r="K115" s="55">
        <f t="shared" si="37"/>
        <v>2</v>
      </c>
    </row>
    <row r="116" spans="1:11" ht="22.5" customHeight="1">
      <c r="A116" s="50" t="s">
        <v>86</v>
      </c>
      <c r="B116" s="52" t="s">
        <v>76</v>
      </c>
      <c r="C116" s="52" t="s">
        <v>105</v>
      </c>
      <c r="D116" s="16" t="s">
        <v>115</v>
      </c>
      <c r="E116" s="17">
        <v>0</v>
      </c>
      <c r="F116" s="17" t="s">
        <v>115</v>
      </c>
      <c r="G116" s="16" t="s">
        <v>249</v>
      </c>
      <c r="H116" s="53"/>
      <c r="I116" s="55">
        <f t="shared" si="37"/>
        <v>2</v>
      </c>
      <c r="J116" s="55">
        <f t="shared" si="37"/>
        <v>2</v>
      </c>
      <c r="K116" s="55">
        <f t="shared" si="37"/>
        <v>2</v>
      </c>
    </row>
    <row r="117" spans="1:11" ht="22.5" customHeight="1">
      <c r="A117" s="50" t="s">
        <v>87</v>
      </c>
      <c r="B117" s="52" t="s">
        <v>76</v>
      </c>
      <c r="C117" s="52" t="s">
        <v>105</v>
      </c>
      <c r="D117" s="16" t="s">
        <v>115</v>
      </c>
      <c r="E117" s="17">
        <v>0</v>
      </c>
      <c r="F117" s="17" t="s">
        <v>115</v>
      </c>
      <c r="G117" s="16" t="s">
        <v>249</v>
      </c>
      <c r="H117" s="53" t="s">
        <v>228</v>
      </c>
      <c r="I117" s="55">
        <f t="shared" si="37"/>
        <v>2</v>
      </c>
      <c r="J117" s="55">
        <f t="shared" si="37"/>
        <v>2</v>
      </c>
      <c r="K117" s="55">
        <f t="shared" si="37"/>
        <v>2</v>
      </c>
    </row>
    <row r="118" spans="1:11" ht="22.5" customHeight="1">
      <c r="A118" s="50" t="s">
        <v>88</v>
      </c>
      <c r="B118" s="52" t="s">
        <v>76</v>
      </c>
      <c r="C118" s="52" t="s">
        <v>105</v>
      </c>
      <c r="D118" s="16" t="s">
        <v>115</v>
      </c>
      <c r="E118" s="17">
        <v>0</v>
      </c>
      <c r="F118" s="17" t="s">
        <v>115</v>
      </c>
      <c r="G118" s="16" t="s">
        <v>249</v>
      </c>
      <c r="H118" s="53" t="s">
        <v>229</v>
      </c>
      <c r="I118" s="55">
        <f>'Приложение 3'!J85</f>
        <v>2</v>
      </c>
      <c r="J118" s="55">
        <f>'Приложение 3'!K85</f>
        <v>2</v>
      </c>
      <c r="K118" s="55">
        <f>'Приложение 3'!L85</f>
        <v>2</v>
      </c>
    </row>
    <row r="119" spans="1:11" ht="48">
      <c r="A119" s="50" t="s">
        <v>337</v>
      </c>
      <c r="B119" s="52" t="s">
        <v>76</v>
      </c>
      <c r="C119" s="52" t="s">
        <v>105</v>
      </c>
      <c r="D119" s="16" t="s">
        <v>255</v>
      </c>
      <c r="E119" s="16" t="s">
        <v>259</v>
      </c>
      <c r="F119" s="16"/>
      <c r="G119" s="16"/>
      <c r="H119" s="133"/>
      <c r="I119" s="55">
        <f>I120</f>
        <v>22888.799999999999</v>
      </c>
      <c r="J119" s="55">
        <f t="shared" ref="J119:K119" si="38">J120</f>
        <v>23774.699999999997</v>
      </c>
      <c r="K119" s="55">
        <f t="shared" si="38"/>
        <v>17820.199999999997</v>
      </c>
    </row>
    <row r="120" spans="1:11" ht="45">
      <c r="A120" s="107" t="s">
        <v>338</v>
      </c>
      <c r="B120" s="52" t="s">
        <v>76</v>
      </c>
      <c r="C120" s="52" t="s">
        <v>105</v>
      </c>
      <c r="D120" s="16" t="s">
        <v>255</v>
      </c>
      <c r="E120" s="16" t="s">
        <v>8</v>
      </c>
      <c r="F120" s="16"/>
      <c r="G120" s="16"/>
      <c r="H120" s="133"/>
      <c r="I120" s="55">
        <f>I127+I134+I141+I121+I124</f>
        <v>22888.799999999999</v>
      </c>
      <c r="J120" s="55">
        <f>J127+J134+J141+J121+J124</f>
        <v>23774.699999999997</v>
      </c>
      <c r="K120" s="55">
        <f>K127+K134+K141+K121+K124</f>
        <v>17820.199999999997</v>
      </c>
    </row>
    <row r="121" spans="1:11" ht="24">
      <c r="A121" s="50" t="s">
        <v>319</v>
      </c>
      <c r="B121" s="52" t="s">
        <v>76</v>
      </c>
      <c r="C121" s="52" t="s">
        <v>105</v>
      </c>
      <c r="D121" s="16" t="s">
        <v>255</v>
      </c>
      <c r="E121" s="16" t="s">
        <v>8</v>
      </c>
      <c r="F121" s="16" t="s">
        <v>154</v>
      </c>
      <c r="G121" s="16" t="s">
        <v>317</v>
      </c>
      <c r="H121" s="53"/>
      <c r="I121" s="55">
        <f>I122</f>
        <v>2859</v>
      </c>
      <c r="J121" s="55">
        <f>J122</f>
        <v>2740.3999999999996</v>
      </c>
      <c r="K121" s="55">
        <f>K122</f>
        <v>2620.3999999999996</v>
      </c>
    </row>
    <row r="122" spans="1:11" ht="36">
      <c r="A122" s="50" t="s">
        <v>87</v>
      </c>
      <c r="B122" s="52" t="s">
        <v>76</v>
      </c>
      <c r="C122" s="52" t="s">
        <v>105</v>
      </c>
      <c r="D122" s="16" t="s">
        <v>255</v>
      </c>
      <c r="E122" s="16" t="s">
        <v>8</v>
      </c>
      <c r="F122" s="16" t="s">
        <v>154</v>
      </c>
      <c r="G122" s="16" t="s">
        <v>317</v>
      </c>
      <c r="H122" s="53" t="s">
        <v>228</v>
      </c>
      <c r="I122" s="55">
        <f t="shared" ref="I122" si="39">I123</f>
        <v>2859</v>
      </c>
      <c r="J122" s="55">
        <f t="shared" ref="J122" si="40">J123</f>
        <v>2740.3999999999996</v>
      </c>
      <c r="K122" s="55">
        <f t="shared" ref="K122" si="41">K123</f>
        <v>2620.3999999999996</v>
      </c>
    </row>
    <row r="123" spans="1:11" ht="36">
      <c r="A123" s="50" t="s">
        <v>88</v>
      </c>
      <c r="B123" s="52" t="s">
        <v>76</v>
      </c>
      <c r="C123" s="52" t="s">
        <v>105</v>
      </c>
      <c r="D123" s="16" t="s">
        <v>255</v>
      </c>
      <c r="E123" s="16" t="s">
        <v>8</v>
      </c>
      <c r="F123" s="16" t="s">
        <v>154</v>
      </c>
      <c r="G123" s="16" t="s">
        <v>317</v>
      </c>
      <c r="H123" s="53" t="s">
        <v>229</v>
      </c>
      <c r="I123" s="55">
        <f>'Приложение 3'!J90+'Приложение 3'!J274</f>
        <v>2859</v>
      </c>
      <c r="J123" s="55">
        <f>'Приложение 3'!K90+'Приложение 3'!K274</f>
        <v>2740.3999999999996</v>
      </c>
      <c r="K123" s="55">
        <f>'Приложение 3'!L90+'Приложение 3'!L274</f>
        <v>2620.3999999999996</v>
      </c>
    </row>
    <row r="124" spans="1:11" ht="36">
      <c r="A124" s="50" t="s">
        <v>322</v>
      </c>
      <c r="B124" s="52" t="s">
        <v>76</v>
      </c>
      <c r="C124" s="52" t="s">
        <v>105</v>
      </c>
      <c r="D124" s="16" t="s">
        <v>255</v>
      </c>
      <c r="E124" s="16" t="s">
        <v>8</v>
      </c>
      <c r="F124" s="16" t="s">
        <v>154</v>
      </c>
      <c r="G124" s="16" t="s">
        <v>321</v>
      </c>
      <c r="H124" s="53"/>
      <c r="I124" s="55">
        <f t="shared" ref="I124:K125" si="42">I125</f>
        <v>30</v>
      </c>
      <c r="J124" s="55">
        <f t="shared" si="42"/>
        <v>30</v>
      </c>
      <c r="K124" s="55">
        <f t="shared" si="42"/>
        <v>0</v>
      </c>
    </row>
    <row r="125" spans="1:11" ht="36">
      <c r="A125" s="50" t="s">
        <v>87</v>
      </c>
      <c r="B125" s="52" t="s">
        <v>76</v>
      </c>
      <c r="C125" s="52" t="s">
        <v>105</v>
      </c>
      <c r="D125" s="16" t="s">
        <v>255</v>
      </c>
      <c r="E125" s="16" t="s">
        <v>8</v>
      </c>
      <c r="F125" s="16" t="s">
        <v>154</v>
      </c>
      <c r="G125" s="16" t="s">
        <v>321</v>
      </c>
      <c r="H125" s="53" t="s">
        <v>228</v>
      </c>
      <c r="I125" s="55">
        <f t="shared" si="42"/>
        <v>30</v>
      </c>
      <c r="J125" s="55">
        <f t="shared" si="42"/>
        <v>30</v>
      </c>
      <c r="K125" s="55">
        <f t="shared" si="42"/>
        <v>0</v>
      </c>
    </row>
    <row r="126" spans="1:11" ht="36">
      <c r="A126" s="50" t="s">
        <v>88</v>
      </c>
      <c r="B126" s="52" t="s">
        <v>76</v>
      </c>
      <c r="C126" s="52" t="s">
        <v>105</v>
      </c>
      <c r="D126" s="16" t="s">
        <v>255</v>
      </c>
      <c r="E126" s="16" t="s">
        <v>8</v>
      </c>
      <c r="F126" s="16" t="s">
        <v>154</v>
      </c>
      <c r="G126" s="16" t="s">
        <v>321</v>
      </c>
      <c r="H126" s="53" t="s">
        <v>229</v>
      </c>
      <c r="I126" s="55">
        <f>'Приложение 3'!J93</f>
        <v>30</v>
      </c>
      <c r="J126" s="55">
        <f>'Приложение 3'!K93</f>
        <v>30</v>
      </c>
      <c r="K126" s="55">
        <f>'Приложение 3'!L93</f>
        <v>0</v>
      </c>
    </row>
    <row r="127" spans="1:11" ht="12.75" customHeight="1">
      <c r="A127" s="50" t="s">
        <v>177</v>
      </c>
      <c r="B127" s="52" t="s">
        <v>76</v>
      </c>
      <c r="C127" s="52" t="s">
        <v>105</v>
      </c>
      <c r="D127" s="16" t="s">
        <v>255</v>
      </c>
      <c r="E127" s="16" t="s">
        <v>8</v>
      </c>
      <c r="F127" s="16" t="s">
        <v>154</v>
      </c>
      <c r="G127" s="16" t="s">
        <v>282</v>
      </c>
      <c r="H127" s="53"/>
      <c r="I127" s="55">
        <f>I128+I130+I132</f>
        <v>8798.2000000000007</v>
      </c>
      <c r="J127" s="55">
        <f t="shared" ref="J127:K127" si="43">J128+J130+J132</f>
        <v>8835.7999999999993</v>
      </c>
      <c r="K127" s="55">
        <f t="shared" si="43"/>
        <v>6319.5</v>
      </c>
    </row>
    <row r="128" spans="1:11" ht="72">
      <c r="A128" s="50" t="s">
        <v>81</v>
      </c>
      <c r="B128" s="52" t="s">
        <v>76</v>
      </c>
      <c r="C128" s="52" t="s">
        <v>105</v>
      </c>
      <c r="D128" s="16" t="s">
        <v>255</v>
      </c>
      <c r="E128" s="16" t="s">
        <v>8</v>
      </c>
      <c r="F128" s="16" t="s">
        <v>154</v>
      </c>
      <c r="G128" s="16" t="s">
        <v>282</v>
      </c>
      <c r="H128" s="53" t="s">
        <v>226</v>
      </c>
      <c r="I128" s="55">
        <f>I129</f>
        <v>5534.7</v>
      </c>
      <c r="J128" s="55">
        <f t="shared" ref="J128:K128" si="44">J129</f>
        <v>5556</v>
      </c>
      <c r="K128" s="55">
        <f t="shared" si="44"/>
        <v>4056</v>
      </c>
    </row>
    <row r="129" spans="1:11" ht="24">
      <c r="A129" s="50" t="s">
        <v>178</v>
      </c>
      <c r="B129" s="52" t="s">
        <v>76</v>
      </c>
      <c r="C129" s="52" t="s">
        <v>105</v>
      </c>
      <c r="D129" s="16" t="s">
        <v>255</v>
      </c>
      <c r="E129" s="16" t="s">
        <v>8</v>
      </c>
      <c r="F129" s="16" t="s">
        <v>154</v>
      </c>
      <c r="G129" s="16" t="s">
        <v>282</v>
      </c>
      <c r="H129" s="53" t="s">
        <v>246</v>
      </c>
      <c r="I129" s="55">
        <f>'Приложение 3'!J279</f>
        <v>5534.7</v>
      </c>
      <c r="J129" s="55">
        <f>'Приложение 3'!K279</f>
        <v>5556</v>
      </c>
      <c r="K129" s="55">
        <f>'Приложение 3'!L279</f>
        <v>4056</v>
      </c>
    </row>
    <row r="130" spans="1:11" ht="36">
      <c r="A130" s="50" t="s">
        <v>87</v>
      </c>
      <c r="B130" s="52" t="s">
        <v>76</v>
      </c>
      <c r="C130" s="52" t="s">
        <v>105</v>
      </c>
      <c r="D130" s="16" t="s">
        <v>255</v>
      </c>
      <c r="E130" s="16" t="s">
        <v>8</v>
      </c>
      <c r="F130" s="16" t="s">
        <v>154</v>
      </c>
      <c r="G130" s="16" t="s">
        <v>282</v>
      </c>
      <c r="H130" s="53" t="s">
        <v>228</v>
      </c>
      <c r="I130" s="55">
        <f>I131</f>
        <v>3160</v>
      </c>
      <c r="J130" s="55">
        <f t="shared" ref="J130:K130" si="45">J131</f>
        <v>3176.3</v>
      </c>
      <c r="K130" s="55">
        <f t="shared" si="45"/>
        <v>2160</v>
      </c>
    </row>
    <row r="131" spans="1:11" ht="36">
      <c r="A131" s="50" t="s">
        <v>88</v>
      </c>
      <c r="B131" s="52" t="s">
        <v>76</v>
      </c>
      <c r="C131" s="52" t="s">
        <v>105</v>
      </c>
      <c r="D131" s="16" t="s">
        <v>255</v>
      </c>
      <c r="E131" s="16" t="s">
        <v>8</v>
      </c>
      <c r="F131" s="16" t="s">
        <v>154</v>
      </c>
      <c r="G131" s="16" t="s">
        <v>282</v>
      </c>
      <c r="H131" s="53" t="s">
        <v>229</v>
      </c>
      <c r="I131" s="55">
        <f>'Приложение 3'!J281</f>
        <v>3160</v>
      </c>
      <c r="J131" s="55">
        <f>'Приложение 3'!K281</f>
        <v>3176.3</v>
      </c>
      <c r="K131" s="55">
        <f>'Приложение 3'!L281</f>
        <v>2160</v>
      </c>
    </row>
    <row r="132" spans="1:11">
      <c r="A132" s="50" t="s">
        <v>94</v>
      </c>
      <c r="B132" s="52" t="s">
        <v>76</v>
      </c>
      <c r="C132" s="52" t="s">
        <v>105</v>
      </c>
      <c r="D132" s="16" t="s">
        <v>255</v>
      </c>
      <c r="E132" s="16" t="s">
        <v>8</v>
      </c>
      <c r="F132" s="16" t="s">
        <v>154</v>
      </c>
      <c r="G132" s="16" t="s">
        <v>282</v>
      </c>
      <c r="H132" s="53" t="s">
        <v>230</v>
      </c>
      <c r="I132" s="55">
        <f>I133</f>
        <v>103.5</v>
      </c>
      <c r="J132" s="55">
        <f>J133</f>
        <v>103.5</v>
      </c>
      <c r="K132" s="55">
        <f>K133</f>
        <v>103.5</v>
      </c>
    </row>
    <row r="133" spans="1:11">
      <c r="A133" s="50" t="s">
        <v>95</v>
      </c>
      <c r="B133" s="52" t="s">
        <v>76</v>
      </c>
      <c r="C133" s="52" t="s">
        <v>105</v>
      </c>
      <c r="D133" s="16" t="s">
        <v>255</v>
      </c>
      <c r="E133" s="16" t="s">
        <v>8</v>
      </c>
      <c r="F133" s="16" t="s">
        <v>154</v>
      </c>
      <c r="G133" s="16" t="s">
        <v>282</v>
      </c>
      <c r="H133" s="53" t="s">
        <v>231</v>
      </c>
      <c r="I133" s="55">
        <f>'Приложение 3'!J283</f>
        <v>103.5</v>
      </c>
      <c r="J133" s="55">
        <f>'Приложение 3'!K283</f>
        <v>103.5</v>
      </c>
      <c r="K133" s="55">
        <f>'Приложение 3'!L283</f>
        <v>103.5</v>
      </c>
    </row>
    <row r="134" spans="1:11">
      <c r="A134" s="50" t="s">
        <v>179</v>
      </c>
      <c r="B134" s="52" t="s">
        <v>76</v>
      </c>
      <c r="C134" s="52" t="s">
        <v>105</v>
      </c>
      <c r="D134" s="16" t="s">
        <v>255</v>
      </c>
      <c r="E134" s="16" t="s">
        <v>8</v>
      </c>
      <c r="F134" s="16" t="s">
        <v>154</v>
      </c>
      <c r="G134" s="16" t="s">
        <v>283</v>
      </c>
      <c r="H134" s="53"/>
      <c r="I134" s="55">
        <f>I135+I137+I139</f>
        <v>377.8</v>
      </c>
      <c r="J134" s="55">
        <f t="shared" ref="J134:K134" si="46">J135+J137+J139</f>
        <v>397.5</v>
      </c>
      <c r="K134" s="55">
        <f t="shared" si="46"/>
        <v>397.5</v>
      </c>
    </row>
    <row r="135" spans="1:11" ht="72">
      <c r="A135" s="50" t="s">
        <v>81</v>
      </c>
      <c r="B135" s="52" t="s">
        <v>76</v>
      </c>
      <c r="C135" s="52" t="s">
        <v>105</v>
      </c>
      <c r="D135" s="16" t="s">
        <v>255</v>
      </c>
      <c r="E135" s="16" t="s">
        <v>8</v>
      </c>
      <c r="F135" s="16" t="s">
        <v>154</v>
      </c>
      <c r="G135" s="16" t="s">
        <v>283</v>
      </c>
      <c r="H135" s="53" t="s">
        <v>226</v>
      </c>
      <c r="I135" s="55">
        <f>I136</f>
        <v>353.8</v>
      </c>
      <c r="J135" s="55">
        <f t="shared" ref="J135:K135" si="47">J136</f>
        <v>373.4</v>
      </c>
      <c r="K135" s="55">
        <f t="shared" si="47"/>
        <v>373.4</v>
      </c>
    </row>
    <row r="136" spans="1:11" ht="24">
      <c r="A136" s="50" t="s">
        <v>178</v>
      </c>
      <c r="B136" s="52" t="s">
        <v>76</v>
      </c>
      <c r="C136" s="52" t="s">
        <v>105</v>
      </c>
      <c r="D136" s="16" t="s">
        <v>255</v>
      </c>
      <c r="E136" s="16" t="s">
        <v>8</v>
      </c>
      <c r="F136" s="16" t="s">
        <v>154</v>
      </c>
      <c r="G136" s="16" t="s">
        <v>283</v>
      </c>
      <c r="H136" s="53" t="s">
        <v>246</v>
      </c>
      <c r="I136" s="55">
        <f>'Приложение 3'!J286</f>
        <v>353.8</v>
      </c>
      <c r="J136" s="55">
        <f>'Приложение 3'!K286</f>
        <v>373.4</v>
      </c>
      <c r="K136" s="55">
        <f>'Приложение 3'!L286</f>
        <v>373.4</v>
      </c>
    </row>
    <row r="137" spans="1:11" ht="36">
      <c r="A137" s="50" t="s">
        <v>87</v>
      </c>
      <c r="B137" s="52" t="s">
        <v>76</v>
      </c>
      <c r="C137" s="52" t="s">
        <v>105</v>
      </c>
      <c r="D137" s="16" t="s">
        <v>255</v>
      </c>
      <c r="E137" s="16" t="s">
        <v>8</v>
      </c>
      <c r="F137" s="16" t="s">
        <v>154</v>
      </c>
      <c r="G137" s="16" t="s">
        <v>283</v>
      </c>
      <c r="H137" s="53" t="s">
        <v>228</v>
      </c>
      <c r="I137" s="55">
        <f>I138</f>
        <v>23.4</v>
      </c>
      <c r="J137" s="55">
        <f t="shared" ref="J137:K137" si="48">J138</f>
        <v>23.5</v>
      </c>
      <c r="K137" s="55">
        <f t="shared" si="48"/>
        <v>23.5</v>
      </c>
    </row>
    <row r="138" spans="1:11" ht="36">
      <c r="A138" s="50" t="s">
        <v>88</v>
      </c>
      <c r="B138" s="52" t="s">
        <v>76</v>
      </c>
      <c r="C138" s="52" t="s">
        <v>105</v>
      </c>
      <c r="D138" s="16" t="s">
        <v>255</v>
      </c>
      <c r="E138" s="16" t="s">
        <v>8</v>
      </c>
      <c r="F138" s="16" t="s">
        <v>154</v>
      </c>
      <c r="G138" s="16" t="s">
        <v>283</v>
      </c>
      <c r="H138" s="53" t="s">
        <v>229</v>
      </c>
      <c r="I138" s="55">
        <f>'Приложение 3'!J288</f>
        <v>23.4</v>
      </c>
      <c r="J138" s="55">
        <f>'Приложение 3'!K288</f>
        <v>23.5</v>
      </c>
      <c r="K138" s="55">
        <f>'Приложение 3'!L288</f>
        <v>23.5</v>
      </c>
    </row>
    <row r="139" spans="1:11">
      <c r="A139" s="50" t="s">
        <v>94</v>
      </c>
      <c r="B139" s="52" t="s">
        <v>76</v>
      </c>
      <c r="C139" s="52" t="s">
        <v>105</v>
      </c>
      <c r="D139" s="16" t="s">
        <v>255</v>
      </c>
      <c r="E139" s="16" t="s">
        <v>8</v>
      </c>
      <c r="F139" s="16" t="s">
        <v>154</v>
      </c>
      <c r="G139" s="16" t="s">
        <v>283</v>
      </c>
      <c r="H139" s="53" t="s">
        <v>230</v>
      </c>
      <c r="I139" s="55">
        <f>I140</f>
        <v>0.6</v>
      </c>
      <c r="J139" s="55">
        <f t="shared" ref="J139:K139" si="49">J140</f>
        <v>0.6</v>
      </c>
      <c r="K139" s="55">
        <f t="shared" si="49"/>
        <v>0.6</v>
      </c>
    </row>
    <row r="140" spans="1:11">
      <c r="A140" s="50" t="s">
        <v>95</v>
      </c>
      <c r="B140" s="52" t="s">
        <v>76</v>
      </c>
      <c r="C140" s="52" t="s">
        <v>105</v>
      </c>
      <c r="D140" s="16" t="s">
        <v>255</v>
      </c>
      <c r="E140" s="16" t="s">
        <v>8</v>
      </c>
      <c r="F140" s="16" t="s">
        <v>154</v>
      </c>
      <c r="G140" s="16" t="s">
        <v>283</v>
      </c>
      <c r="H140" s="53" t="s">
        <v>231</v>
      </c>
      <c r="I140" s="55">
        <f>'Приложение 3'!J290</f>
        <v>0.6</v>
      </c>
      <c r="J140" s="55">
        <f>'Приложение 3'!K290</f>
        <v>0.6</v>
      </c>
      <c r="K140" s="55">
        <f>'Приложение 3'!L290</f>
        <v>0.6</v>
      </c>
    </row>
    <row r="141" spans="1:11">
      <c r="A141" s="50" t="s">
        <v>180</v>
      </c>
      <c r="B141" s="52" t="s">
        <v>76</v>
      </c>
      <c r="C141" s="52" t="s">
        <v>105</v>
      </c>
      <c r="D141" s="16" t="s">
        <v>255</v>
      </c>
      <c r="E141" s="16" t="s">
        <v>8</v>
      </c>
      <c r="F141" s="16" t="s">
        <v>154</v>
      </c>
      <c r="G141" s="16" t="s">
        <v>284</v>
      </c>
      <c r="H141" s="53"/>
      <c r="I141" s="55">
        <f>I142+I144+I146</f>
        <v>10823.8</v>
      </c>
      <c r="J141" s="55">
        <f t="shared" ref="J141:K141" si="50">J142+J144+J146</f>
        <v>11771</v>
      </c>
      <c r="K141" s="55">
        <f t="shared" si="50"/>
        <v>8482.7999999999993</v>
      </c>
    </row>
    <row r="142" spans="1:11" ht="72">
      <c r="A142" s="50" t="s">
        <v>81</v>
      </c>
      <c r="B142" s="52" t="s">
        <v>76</v>
      </c>
      <c r="C142" s="52" t="s">
        <v>105</v>
      </c>
      <c r="D142" s="16" t="s">
        <v>255</v>
      </c>
      <c r="E142" s="16" t="s">
        <v>8</v>
      </c>
      <c r="F142" s="16" t="s">
        <v>154</v>
      </c>
      <c r="G142" s="16" t="s">
        <v>284</v>
      </c>
      <c r="H142" s="53" t="s">
        <v>226</v>
      </c>
      <c r="I142" s="55">
        <f>I143</f>
        <v>9977.7999999999993</v>
      </c>
      <c r="J142" s="55">
        <f t="shared" ref="J142:K142" si="51">J143</f>
        <v>10925.5</v>
      </c>
      <c r="K142" s="55">
        <f t="shared" si="51"/>
        <v>8477.7999999999993</v>
      </c>
    </row>
    <row r="143" spans="1:11" ht="24">
      <c r="A143" s="50" t="s">
        <v>178</v>
      </c>
      <c r="B143" s="52" t="s">
        <v>76</v>
      </c>
      <c r="C143" s="52" t="s">
        <v>105</v>
      </c>
      <c r="D143" s="16" t="s">
        <v>255</v>
      </c>
      <c r="E143" s="16" t="s">
        <v>8</v>
      </c>
      <c r="F143" s="16" t="s">
        <v>154</v>
      </c>
      <c r="G143" s="16" t="s">
        <v>284</v>
      </c>
      <c r="H143" s="53" t="s">
        <v>246</v>
      </c>
      <c r="I143" s="55">
        <f>'Приложение 3'!J293</f>
        <v>9977.7999999999993</v>
      </c>
      <c r="J143" s="55">
        <f>'Приложение 3'!K293</f>
        <v>10925.5</v>
      </c>
      <c r="K143" s="55">
        <f>'Приложение 3'!L293</f>
        <v>8477.7999999999993</v>
      </c>
    </row>
    <row r="144" spans="1:11" ht="36">
      <c r="A144" s="50" t="s">
        <v>87</v>
      </c>
      <c r="B144" s="52" t="s">
        <v>76</v>
      </c>
      <c r="C144" s="52" t="s">
        <v>105</v>
      </c>
      <c r="D144" s="16" t="s">
        <v>255</v>
      </c>
      <c r="E144" s="16" t="s">
        <v>8</v>
      </c>
      <c r="F144" s="16" t="s">
        <v>154</v>
      </c>
      <c r="G144" s="16" t="s">
        <v>284</v>
      </c>
      <c r="H144" s="53" t="s">
        <v>228</v>
      </c>
      <c r="I144" s="55">
        <f>I145</f>
        <v>845.5</v>
      </c>
      <c r="J144" s="55">
        <f t="shared" ref="J144:K144" si="52">J145</f>
        <v>845.5</v>
      </c>
      <c r="K144" s="55">
        <f t="shared" si="52"/>
        <v>5</v>
      </c>
    </row>
    <row r="145" spans="1:11" ht="36">
      <c r="A145" s="50" t="s">
        <v>88</v>
      </c>
      <c r="B145" s="52" t="s">
        <v>76</v>
      </c>
      <c r="C145" s="52" t="s">
        <v>105</v>
      </c>
      <c r="D145" s="16" t="s">
        <v>255</v>
      </c>
      <c r="E145" s="16" t="s">
        <v>8</v>
      </c>
      <c r="F145" s="16" t="s">
        <v>154</v>
      </c>
      <c r="G145" s="16" t="s">
        <v>284</v>
      </c>
      <c r="H145" s="53" t="s">
        <v>229</v>
      </c>
      <c r="I145" s="55">
        <f>'Приложение 3'!J295</f>
        <v>845.5</v>
      </c>
      <c r="J145" s="55">
        <f>'Приложение 3'!K295</f>
        <v>845.5</v>
      </c>
      <c r="K145" s="55">
        <f>'Приложение 3'!L295</f>
        <v>5</v>
      </c>
    </row>
    <row r="146" spans="1:11">
      <c r="A146" s="50" t="s">
        <v>94</v>
      </c>
      <c r="B146" s="31" t="s">
        <v>76</v>
      </c>
      <c r="C146" s="31" t="s">
        <v>105</v>
      </c>
      <c r="D146" s="36" t="s">
        <v>255</v>
      </c>
      <c r="E146" s="36" t="s">
        <v>8</v>
      </c>
      <c r="F146" s="36" t="s">
        <v>154</v>
      </c>
      <c r="G146" s="36" t="s">
        <v>284</v>
      </c>
      <c r="H146" s="33" t="s">
        <v>230</v>
      </c>
      <c r="I146" s="55">
        <f t="shared" ref="I146:K146" si="53">I147</f>
        <v>0.5</v>
      </c>
      <c r="J146" s="55">
        <f t="shared" si="53"/>
        <v>0</v>
      </c>
      <c r="K146" s="55">
        <f t="shared" si="53"/>
        <v>0</v>
      </c>
    </row>
    <row r="147" spans="1:11">
      <c r="A147" s="50" t="s">
        <v>95</v>
      </c>
      <c r="B147" s="31" t="s">
        <v>76</v>
      </c>
      <c r="C147" s="31" t="s">
        <v>105</v>
      </c>
      <c r="D147" s="36" t="s">
        <v>255</v>
      </c>
      <c r="E147" s="36" t="s">
        <v>8</v>
      </c>
      <c r="F147" s="36" t="s">
        <v>154</v>
      </c>
      <c r="G147" s="36" t="s">
        <v>284</v>
      </c>
      <c r="H147" s="33" t="s">
        <v>231</v>
      </c>
      <c r="I147" s="55">
        <f>'Приложение 3'!J297</f>
        <v>0.5</v>
      </c>
      <c r="J147" s="55">
        <f>'Приложение 3'!K297</f>
        <v>0</v>
      </c>
      <c r="K147" s="55">
        <f>'Приложение 3'!L297</f>
        <v>0</v>
      </c>
    </row>
    <row r="148" spans="1:11" ht="24">
      <c r="A148" s="50" t="s">
        <v>106</v>
      </c>
      <c r="B148" s="52" t="s">
        <v>107</v>
      </c>
      <c r="C148" s="52"/>
      <c r="D148" s="16"/>
      <c r="E148" s="16"/>
      <c r="F148" s="16"/>
      <c r="G148" s="16"/>
      <c r="H148" s="53"/>
      <c r="I148" s="55">
        <f>I149+I158</f>
        <v>2879.7</v>
      </c>
      <c r="J148" s="55">
        <f>J149+J158</f>
        <v>3046.7</v>
      </c>
      <c r="K148" s="55">
        <f>K149+K158</f>
        <v>2785.4</v>
      </c>
    </row>
    <row r="149" spans="1:11">
      <c r="A149" s="50" t="s">
        <v>108</v>
      </c>
      <c r="B149" s="52" t="s">
        <v>107</v>
      </c>
      <c r="C149" s="52" t="s">
        <v>83</v>
      </c>
      <c r="D149" s="16"/>
      <c r="E149" s="16"/>
      <c r="F149" s="16"/>
      <c r="G149" s="16"/>
      <c r="H149" s="134"/>
      <c r="I149" s="55">
        <f>I150</f>
        <v>917.2</v>
      </c>
      <c r="J149" s="55">
        <f t="shared" ref="J149:K150" si="54">J150</f>
        <v>968.2</v>
      </c>
      <c r="K149" s="55">
        <f t="shared" si="54"/>
        <v>1006.9</v>
      </c>
    </row>
    <row r="150" spans="1:11" ht="48">
      <c r="A150" s="50" t="s">
        <v>337</v>
      </c>
      <c r="B150" s="52" t="s">
        <v>107</v>
      </c>
      <c r="C150" s="52" t="s">
        <v>83</v>
      </c>
      <c r="D150" s="16" t="s">
        <v>255</v>
      </c>
      <c r="E150" s="16" t="s">
        <v>259</v>
      </c>
      <c r="F150" s="16"/>
      <c r="G150" s="16"/>
      <c r="H150" s="134"/>
      <c r="I150" s="55">
        <f>I151</f>
        <v>917.2</v>
      </c>
      <c r="J150" s="55">
        <f t="shared" si="54"/>
        <v>968.2</v>
      </c>
      <c r="K150" s="55">
        <f t="shared" si="54"/>
        <v>1006.9</v>
      </c>
    </row>
    <row r="151" spans="1:11" ht="45">
      <c r="A151" s="107" t="s">
        <v>338</v>
      </c>
      <c r="B151" s="52" t="s">
        <v>107</v>
      </c>
      <c r="C151" s="52" t="s">
        <v>83</v>
      </c>
      <c r="D151" s="16" t="s">
        <v>255</v>
      </c>
      <c r="E151" s="16" t="s">
        <v>8</v>
      </c>
      <c r="F151" s="16"/>
      <c r="G151" s="16"/>
      <c r="H151" s="134"/>
      <c r="I151" s="55">
        <f>I152+I155</f>
        <v>917.2</v>
      </c>
      <c r="J151" s="55">
        <f t="shared" ref="J151:K151" si="55">J152+J155</f>
        <v>968.2</v>
      </c>
      <c r="K151" s="55">
        <f t="shared" si="55"/>
        <v>1006.9</v>
      </c>
    </row>
    <row r="152" spans="1:11" ht="36">
      <c r="A152" s="135" t="s">
        <v>304</v>
      </c>
      <c r="B152" s="52" t="s">
        <v>107</v>
      </c>
      <c r="C152" s="52" t="s">
        <v>83</v>
      </c>
      <c r="D152" s="16" t="s">
        <v>255</v>
      </c>
      <c r="E152" s="16" t="s">
        <v>8</v>
      </c>
      <c r="F152" s="16" t="s">
        <v>154</v>
      </c>
      <c r="G152" s="16" t="s">
        <v>303</v>
      </c>
      <c r="H152" s="53"/>
      <c r="I152" s="55">
        <f>I153</f>
        <v>692.9</v>
      </c>
      <c r="J152" s="55">
        <f>J153</f>
        <v>717.9</v>
      </c>
      <c r="K152" s="55">
        <f>K153</f>
        <v>717.9</v>
      </c>
    </row>
    <row r="153" spans="1:11" ht="72">
      <c r="A153" s="50" t="s">
        <v>81</v>
      </c>
      <c r="B153" s="52" t="s">
        <v>107</v>
      </c>
      <c r="C153" s="52" t="s">
        <v>83</v>
      </c>
      <c r="D153" s="16" t="s">
        <v>255</v>
      </c>
      <c r="E153" s="16" t="s">
        <v>8</v>
      </c>
      <c r="F153" s="16" t="s">
        <v>154</v>
      </c>
      <c r="G153" s="16" t="s">
        <v>303</v>
      </c>
      <c r="H153" s="53" t="s">
        <v>226</v>
      </c>
      <c r="I153" s="55">
        <f>I154</f>
        <v>692.9</v>
      </c>
      <c r="J153" s="55">
        <f t="shared" ref="J153:K153" si="56">J154</f>
        <v>717.9</v>
      </c>
      <c r="K153" s="55">
        <f t="shared" si="56"/>
        <v>717.9</v>
      </c>
    </row>
    <row r="154" spans="1:11" ht="24">
      <c r="A154" s="50" t="s">
        <v>82</v>
      </c>
      <c r="B154" s="52" t="s">
        <v>107</v>
      </c>
      <c r="C154" s="52" t="s">
        <v>83</v>
      </c>
      <c r="D154" s="16" t="s">
        <v>255</v>
      </c>
      <c r="E154" s="16" t="s">
        <v>8</v>
      </c>
      <c r="F154" s="16" t="s">
        <v>154</v>
      </c>
      <c r="G154" s="16" t="s">
        <v>303</v>
      </c>
      <c r="H154" s="53" t="s">
        <v>227</v>
      </c>
      <c r="I154" s="55">
        <f>'Приложение 3'!J100</f>
        <v>692.9</v>
      </c>
      <c r="J154" s="55">
        <f>'Приложение 3'!K100</f>
        <v>717.9</v>
      </c>
      <c r="K154" s="55">
        <f>'Приложение 3'!L100</f>
        <v>717.9</v>
      </c>
    </row>
    <row r="155" spans="1:11" ht="63.75">
      <c r="A155" s="311" t="s">
        <v>472</v>
      </c>
      <c r="B155" s="312" t="s">
        <v>107</v>
      </c>
      <c r="C155" s="312" t="s">
        <v>83</v>
      </c>
      <c r="D155" s="313" t="s">
        <v>255</v>
      </c>
      <c r="E155" s="313" t="s">
        <v>8</v>
      </c>
      <c r="F155" s="313" t="s">
        <v>154</v>
      </c>
      <c r="G155" s="313" t="s">
        <v>473</v>
      </c>
      <c r="H155" s="314"/>
      <c r="I155" s="315">
        <f t="shared" ref="I155:K156" si="57">I156</f>
        <v>224.3</v>
      </c>
      <c r="J155" s="315">
        <f t="shared" si="57"/>
        <v>250.3</v>
      </c>
      <c r="K155" s="315">
        <f t="shared" si="57"/>
        <v>289</v>
      </c>
    </row>
    <row r="156" spans="1:11" ht="76.5">
      <c r="A156" s="311" t="s">
        <v>81</v>
      </c>
      <c r="B156" s="312" t="s">
        <v>107</v>
      </c>
      <c r="C156" s="312" t="s">
        <v>83</v>
      </c>
      <c r="D156" s="313" t="s">
        <v>255</v>
      </c>
      <c r="E156" s="313" t="s">
        <v>8</v>
      </c>
      <c r="F156" s="313" t="s">
        <v>154</v>
      </c>
      <c r="G156" s="313" t="s">
        <v>473</v>
      </c>
      <c r="H156" s="314" t="s">
        <v>226</v>
      </c>
      <c r="I156" s="315">
        <f t="shared" si="57"/>
        <v>224.3</v>
      </c>
      <c r="J156" s="315">
        <f t="shared" si="57"/>
        <v>250.3</v>
      </c>
      <c r="K156" s="315">
        <f t="shared" si="57"/>
        <v>289</v>
      </c>
    </row>
    <row r="157" spans="1:11" ht="38.25">
      <c r="A157" s="311" t="s">
        <v>82</v>
      </c>
      <c r="B157" s="312" t="s">
        <v>107</v>
      </c>
      <c r="C157" s="312" t="s">
        <v>83</v>
      </c>
      <c r="D157" s="313" t="s">
        <v>255</v>
      </c>
      <c r="E157" s="313" t="s">
        <v>8</v>
      </c>
      <c r="F157" s="313" t="s">
        <v>154</v>
      </c>
      <c r="G157" s="313" t="s">
        <v>473</v>
      </c>
      <c r="H157" s="314" t="s">
        <v>227</v>
      </c>
      <c r="I157" s="315">
        <f>'Приложение 3'!J103</f>
        <v>224.3</v>
      </c>
      <c r="J157" s="315">
        <f>'Приложение 3'!K103</f>
        <v>250.3</v>
      </c>
      <c r="K157" s="315">
        <f>'Приложение 3'!L103</f>
        <v>289</v>
      </c>
    </row>
    <row r="158" spans="1:11" ht="36">
      <c r="A158" s="50" t="s">
        <v>181</v>
      </c>
      <c r="B158" s="52" t="s">
        <v>107</v>
      </c>
      <c r="C158" s="52" t="s">
        <v>17</v>
      </c>
      <c r="D158" s="16"/>
      <c r="E158" s="16"/>
      <c r="F158" s="16"/>
      <c r="G158" s="16"/>
      <c r="H158" s="53"/>
      <c r="I158" s="55">
        <f>I159</f>
        <v>1962.5</v>
      </c>
      <c r="J158" s="55">
        <f>J159</f>
        <v>2078.5</v>
      </c>
      <c r="K158" s="55">
        <f>K159</f>
        <v>1778.5</v>
      </c>
    </row>
    <row r="159" spans="1:11" ht="48">
      <c r="A159" s="56" t="s">
        <v>84</v>
      </c>
      <c r="B159" s="52" t="s">
        <v>107</v>
      </c>
      <c r="C159" s="52" t="s">
        <v>17</v>
      </c>
      <c r="D159" s="16" t="s">
        <v>115</v>
      </c>
      <c r="E159" s="16" t="s">
        <v>259</v>
      </c>
      <c r="F159" s="16"/>
      <c r="G159" s="16"/>
      <c r="H159" s="53"/>
      <c r="I159" s="55">
        <f>I160</f>
        <v>1962.5</v>
      </c>
      <c r="J159" s="55">
        <f t="shared" ref="J159:K160" si="58">J160</f>
        <v>2078.5</v>
      </c>
      <c r="K159" s="55">
        <f t="shared" si="58"/>
        <v>1778.5</v>
      </c>
    </row>
    <row r="160" spans="1:11" ht="48">
      <c r="A160" s="56" t="s">
        <v>182</v>
      </c>
      <c r="B160" s="52" t="s">
        <v>107</v>
      </c>
      <c r="C160" s="52" t="s">
        <v>17</v>
      </c>
      <c r="D160" s="16" t="s">
        <v>115</v>
      </c>
      <c r="E160" s="16" t="s">
        <v>259</v>
      </c>
      <c r="F160" s="16" t="s">
        <v>78</v>
      </c>
      <c r="G160" s="16"/>
      <c r="H160" s="53"/>
      <c r="I160" s="55">
        <f>I161</f>
        <v>1962.5</v>
      </c>
      <c r="J160" s="55">
        <f t="shared" si="58"/>
        <v>2078.5</v>
      </c>
      <c r="K160" s="55">
        <f t="shared" si="58"/>
        <v>1778.5</v>
      </c>
    </row>
    <row r="161" spans="1:11" ht="48">
      <c r="A161" s="50" t="s">
        <v>183</v>
      </c>
      <c r="B161" s="52" t="s">
        <v>107</v>
      </c>
      <c r="C161" s="52" t="s">
        <v>17</v>
      </c>
      <c r="D161" s="16" t="s">
        <v>115</v>
      </c>
      <c r="E161" s="16" t="s">
        <v>259</v>
      </c>
      <c r="F161" s="16" t="s">
        <v>78</v>
      </c>
      <c r="G161" s="16" t="s">
        <v>285</v>
      </c>
      <c r="H161" s="53"/>
      <c r="I161" s="55">
        <f>I162+I164</f>
        <v>1962.5</v>
      </c>
      <c r="J161" s="55">
        <f>J162+J164</f>
        <v>2078.5</v>
      </c>
      <c r="K161" s="55">
        <f>K162+K164</f>
        <v>1778.5</v>
      </c>
    </row>
    <row r="162" spans="1:11" ht="72">
      <c r="A162" s="50" t="s">
        <v>81</v>
      </c>
      <c r="B162" s="52" t="s">
        <v>107</v>
      </c>
      <c r="C162" s="52" t="s">
        <v>17</v>
      </c>
      <c r="D162" s="16" t="s">
        <v>115</v>
      </c>
      <c r="E162" s="16" t="s">
        <v>259</v>
      </c>
      <c r="F162" s="16" t="s">
        <v>78</v>
      </c>
      <c r="G162" s="16" t="s">
        <v>285</v>
      </c>
      <c r="H162" s="53" t="s">
        <v>226</v>
      </c>
      <c r="I162" s="55">
        <f>I163</f>
        <v>1875</v>
      </c>
      <c r="J162" s="55">
        <f t="shared" ref="J162:K162" si="59">J163</f>
        <v>1988.2</v>
      </c>
      <c r="K162" s="55">
        <f t="shared" si="59"/>
        <v>1688.2</v>
      </c>
    </row>
    <row r="163" spans="1:11" ht="24">
      <c r="A163" s="50" t="s">
        <v>178</v>
      </c>
      <c r="B163" s="52" t="s">
        <v>107</v>
      </c>
      <c r="C163" s="52" t="s">
        <v>17</v>
      </c>
      <c r="D163" s="16" t="s">
        <v>115</v>
      </c>
      <c r="E163" s="16" t="s">
        <v>259</v>
      </c>
      <c r="F163" s="16" t="s">
        <v>78</v>
      </c>
      <c r="G163" s="16" t="s">
        <v>285</v>
      </c>
      <c r="H163" s="53" t="s">
        <v>246</v>
      </c>
      <c r="I163" s="55">
        <f>'Приложение 3'!J304</f>
        <v>1875</v>
      </c>
      <c r="J163" s="55">
        <f>'Приложение 3'!K304</f>
        <v>1988.2</v>
      </c>
      <c r="K163" s="55">
        <f>'Приложение 3'!L304</f>
        <v>1688.2</v>
      </c>
    </row>
    <row r="164" spans="1:11" ht="36">
      <c r="A164" s="50" t="s">
        <v>87</v>
      </c>
      <c r="B164" s="52" t="s">
        <v>107</v>
      </c>
      <c r="C164" s="52" t="s">
        <v>17</v>
      </c>
      <c r="D164" s="16" t="s">
        <v>115</v>
      </c>
      <c r="E164" s="16" t="s">
        <v>259</v>
      </c>
      <c r="F164" s="16" t="s">
        <v>78</v>
      </c>
      <c r="G164" s="16" t="s">
        <v>285</v>
      </c>
      <c r="H164" s="53" t="s">
        <v>228</v>
      </c>
      <c r="I164" s="55">
        <f>I165</f>
        <v>87.5</v>
      </c>
      <c r="J164" s="55">
        <f t="shared" ref="J164:K164" si="60">J165</f>
        <v>90.3</v>
      </c>
      <c r="K164" s="55">
        <f t="shared" si="60"/>
        <v>90.3</v>
      </c>
    </row>
    <row r="165" spans="1:11" ht="36">
      <c r="A165" s="50" t="s">
        <v>88</v>
      </c>
      <c r="B165" s="52" t="s">
        <v>107</v>
      </c>
      <c r="C165" s="52" t="s">
        <v>17</v>
      </c>
      <c r="D165" s="16" t="s">
        <v>115</v>
      </c>
      <c r="E165" s="16" t="s">
        <v>259</v>
      </c>
      <c r="F165" s="16" t="s">
        <v>78</v>
      </c>
      <c r="G165" s="16" t="s">
        <v>285</v>
      </c>
      <c r="H165" s="53" t="s">
        <v>229</v>
      </c>
      <c r="I165" s="55">
        <f>'Приложение 3'!J306</f>
        <v>87.5</v>
      </c>
      <c r="J165" s="55">
        <f>'Приложение 3'!K306</f>
        <v>90.3</v>
      </c>
      <c r="K165" s="55">
        <f>'Приложение 3'!L306</f>
        <v>90.3</v>
      </c>
    </row>
    <row r="166" spans="1:11">
      <c r="A166" s="50" t="s">
        <v>109</v>
      </c>
      <c r="B166" s="52" t="s">
        <v>83</v>
      </c>
      <c r="C166" s="52"/>
      <c r="D166" s="16"/>
      <c r="E166" s="16"/>
      <c r="F166" s="16"/>
      <c r="G166" s="16"/>
      <c r="H166" s="53"/>
      <c r="I166" s="55">
        <f>I167+I182+I200</f>
        <v>79735.699999999983</v>
      </c>
      <c r="J166" s="55">
        <f>J167+J182+J200</f>
        <v>17143.100000000002</v>
      </c>
      <c r="K166" s="55">
        <f>K167+K182+K200</f>
        <v>17786.800000000003</v>
      </c>
    </row>
    <row r="167" spans="1:11">
      <c r="A167" s="50" t="s">
        <v>110</v>
      </c>
      <c r="B167" s="52" t="s">
        <v>83</v>
      </c>
      <c r="C167" s="52" t="s">
        <v>99</v>
      </c>
      <c r="D167" s="16"/>
      <c r="E167" s="16"/>
      <c r="F167" s="16"/>
      <c r="G167" s="16"/>
      <c r="H167" s="53"/>
      <c r="I167" s="55">
        <f>I168+I177</f>
        <v>1181.4000000000001</v>
      </c>
      <c r="J167" s="55">
        <f>J168+J177</f>
        <v>1004.4000000000001</v>
      </c>
      <c r="K167" s="55">
        <f>K168+K177</f>
        <v>1163.4000000000001</v>
      </c>
    </row>
    <row r="168" spans="1:11" ht="60">
      <c r="A168" s="125" t="s">
        <v>483</v>
      </c>
      <c r="B168" s="52" t="s">
        <v>83</v>
      </c>
      <c r="C168" s="52" t="s">
        <v>99</v>
      </c>
      <c r="D168" s="16" t="s">
        <v>117</v>
      </c>
      <c r="E168" s="16" t="s">
        <v>259</v>
      </c>
      <c r="F168" s="16"/>
      <c r="G168" s="16"/>
      <c r="H168" s="53"/>
      <c r="I168" s="55">
        <f>I169</f>
        <v>609.1</v>
      </c>
      <c r="J168" s="55">
        <f>J169</f>
        <v>459.3</v>
      </c>
      <c r="K168" s="55">
        <f>K169</f>
        <v>618.29999999999995</v>
      </c>
    </row>
    <row r="169" spans="1:11" ht="24">
      <c r="A169" s="50" t="s">
        <v>111</v>
      </c>
      <c r="B169" s="52" t="s">
        <v>83</v>
      </c>
      <c r="C169" s="52" t="s">
        <v>99</v>
      </c>
      <c r="D169" s="16" t="s">
        <v>117</v>
      </c>
      <c r="E169" s="16" t="s">
        <v>8</v>
      </c>
      <c r="F169" s="16"/>
      <c r="G169" s="16"/>
      <c r="H169" s="53"/>
      <c r="I169" s="55">
        <f t="shared" ref="I169" si="61">I170</f>
        <v>609.1</v>
      </c>
      <c r="J169" s="55">
        <f>J170</f>
        <v>459.3</v>
      </c>
      <c r="K169" s="55">
        <f>K170</f>
        <v>618.29999999999995</v>
      </c>
    </row>
    <row r="170" spans="1:11" ht="36">
      <c r="A170" s="50" t="s">
        <v>112</v>
      </c>
      <c r="B170" s="52" t="s">
        <v>83</v>
      </c>
      <c r="C170" s="52" t="s">
        <v>99</v>
      </c>
      <c r="D170" s="16" t="s">
        <v>117</v>
      </c>
      <c r="E170" s="16" t="s">
        <v>8</v>
      </c>
      <c r="F170" s="16" t="s">
        <v>76</v>
      </c>
      <c r="G170" s="16"/>
      <c r="H170" s="53"/>
      <c r="I170" s="55">
        <f>I171+I174</f>
        <v>609.1</v>
      </c>
      <c r="J170" s="55">
        <f t="shared" ref="J170:K170" si="62">J171+J174</f>
        <v>459.3</v>
      </c>
      <c r="K170" s="55">
        <f t="shared" si="62"/>
        <v>618.29999999999995</v>
      </c>
    </row>
    <row r="171" spans="1:11" ht="240">
      <c r="A171" s="136" t="s">
        <v>55</v>
      </c>
      <c r="B171" s="52" t="s">
        <v>83</v>
      </c>
      <c r="C171" s="52" t="s">
        <v>99</v>
      </c>
      <c r="D171" s="16" t="s">
        <v>117</v>
      </c>
      <c r="E171" s="16" t="s">
        <v>8</v>
      </c>
      <c r="F171" s="16" t="s">
        <v>76</v>
      </c>
      <c r="G171" s="16" t="s">
        <v>261</v>
      </c>
      <c r="H171" s="53"/>
      <c r="I171" s="55">
        <f>I173</f>
        <v>20.7</v>
      </c>
      <c r="J171" s="55">
        <f>J173</f>
        <v>82</v>
      </c>
      <c r="K171" s="55">
        <f>K173</f>
        <v>142.80000000000001</v>
      </c>
    </row>
    <row r="172" spans="1:11" ht="24">
      <c r="A172" s="130" t="s">
        <v>113</v>
      </c>
      <c r="B172" s="137" t="s">
        <v>83</v>
      </c>
      <c r="C172" s="137" t="s">
        <v>99</v>
      </c>
      <c r="D172" s="16" t="s">
        <v>117</v>
      </c>
      <c r="E172" s="16" t="s">
        <v>8</v>
      </c>
      <c r="F172" s="16" t="s">
        <v>76</v>
      </c>
      <c r="G172" s="16" t="s">
        <v>261</v>
      </c>
      <c r="H172" s="138" t="s">
        <v>233</v>
      </c>
      <c r="I172" s="139">
        <f t="shared" ref="I172:K172" si="63">I173</f>
        <v>20.7</v>
      </c>
      <c r="J172" s="139">
        <f t="shared" si="63"/>
        <v>82</v>
      </c>
      <c r="K172" s="139">
        <f t="shared" si="63"/>
        <v>142.80000000000001</v>
      </c>
    </row>
    <row r="173" spans="1:11">
      <c r="A173" s="50" t="s">
        <v>114</v>
      </c>
      <c r="B173" s="52" t="s">
        <v>83</v>
      </c>
      <c r="C173" s="52" t="s">
        <v>99</v>
      </c>
      <c r="D173" s="16" t="s">
        <v>117</v>
      </c>
      <c r="E173" s="16" t="s">
        <v>8</v>
      </c>
      <c r="F173" s="16" t="s">
        <v>76</v>
      </c>
      <c r="G173" s="16" t="s">
        <v>261</v>
      </c>
      <c r="H173" s="53" t="s">
        <v>234</v>
      </c>
      <c r="I173" s="55">
        <f>'Приложение 3'!J111</f>
        <v>20.7</v>
      </c>
      <c r="J173" s="55">
        <f>'Приложение 3'!K111</f>
        <v>82</v>
      </c>
      <c r="K173" s="55">
        <f>'Приложение 3'!L111</f>
        <v>142.80000000000001</v>
      </c>
    </row>
    <row r="174" spans="1:11" ht="242.25">
      <c r="A174" s="188" t="s">
        <v>398</v>
      </c>
      <c r="B174" s="52" t="s">
        <v>83</v>
      </c>
      <c r="C174" s="52" t="s">
        <v>99</v>
      </c>
      <c r="D174" s="16" t="s">
        <v>117</v>
      </c>
      <c r="E174" s="16" t="s">
        <v>8</v>
      </c>
      <c r="F174" s="16" t="s">
        <v>76</v>
      </c>
      <c r="G174" s="16" t="s">
        <v>263</v>
      </c>
      <c r="H174" s="53"/>
      <c r="I174" s="55">
        <f t="shared" ref="I174:K175" si="64">I175</f>
        <v>588.4</v>
      </c>
      <c r="J174" s="55">
        <f t="shared" si="64"/>
        <v>377.3</v>
      </c>
      <c r="K174" s="55">
        <f t="shared" si="64"/>
        <v>475.5</v>
      </c>
    </row>
    <row r="175" spans="1:11" ht="24">
      <c r="A175" s="130" t="s">
        <v>113</v>
      </c>
      <c r="B175" s="52" t="s">
        <v>83</v>
      </c>
      <c r="C175" s="52" t="s">
        <v>99</v>
      </c>
      <c r="D175" s="16" t="s">
        <v>117</v>
      </c>
      <c r="E175" s="16" t="s">
        <v>8</v>
      </c>
      <c r="F175" s="16" t="s">
        <v>76</v>
      </c>
      <c r="G175" s="16" t="s">
        <v>263</v>
      </c>
      <c r="H175" s="53" t="s">
        <v>233</v>
      </c>
      <c r="I175" s="55">
        <f t="shared" si="64"/>
        <v>588.4</v>
      </c>
      <c r="J175" s="55">
        <f t="shared" si="64"/>
        <v>377.3</v>
      </c>
      <c r="K175" s="55">
        <f t="shared" si="64"/>
        <v>475.5</v>
      </c>
    </row>
    <row r="176" spans="1:11">
      <c r="A176" s="292" t="s">
        <v>114</v>
      </c>
      <c r="B176" s="52" t="s">
        <v>83</v>
      </c>
      <c r="C176" s="52" t="s">
        <v>99</v>
      </c>
      <c r="D176" s="16" t="s">
        <v>117</v>
      </c>
      <c r="E176" s="16" t="s">
        <v>8</v>
      </c>
      <c r="F176" s="16" t="s">
        <v>76</v>
      </c>
      <c r="G176" s="16" t="s">
        <v>263</v>
      </c>
      <c r="H176" s="53" t="s">
        <v>234</v>
      </c>
      <c r="I176" s="55">
        <f>'Приложение 3'!J114</f>
        <v>588.4</v>
      </c>
      <c r="J176" s="55">
        <f>'Приложение 3'!K114</f>
        <v>377.3</v>
      </c>
      <c r="K176" s="55">
        <f>'Приложение 3'!L114</f>
        <v>475.5</v>
      </c>
    </row>
    <row r="177" spans="1:11" ht="48">
      <c r="A177" s="50" t="s">
        <v>337</v>
      </c>
      <c r="B177" s="52" t="s">
        <v>83</v>
      </c>
      <c r="C177" s="52" t="s">
        <v>99</v>
      </c>
      <c r="D177" s="16" t="s">
        <v>255</v>
      </c>
      <c r="E177" s="16" t="s">
        <v>259</v>
      </c>
      <c r="F177" s="16"/>
      <c r="G177" s="16"/>
      <c r="H177" s="52"/>
      <c r="I177" s="55">
        <f t="shared" ref="I177:K180" si="65">I178</f>
        <v>572.29999999999995</v>
      </c>
      <c r="J177" s="55">
        <f t="shared" si="65"/>
        <v>545.1</v>
      </c>
      <c r="K177" s="55">
        <f t="shared" si="65"/>
        <v>545.1</v>
      </c>
    </row>
    <row r="178" spans="1:11" ht="45">
      <c r="A178" s="107" t="s">
        <v>338</v>
      </c>
      <c r="B178" s="52" t="s">
        <v>83</v>
      </c>
      <c r="C178" s="52" t="s">
        <v>99</v>
      </c>
      <c r="D178" s="16" t="s">
        <v>255</v>
      </c>
      <c r="E178" s="16" t="s">
        <v>8</v>
      </c>
      <c r="F178" s="16"/>
      <c r="G178" s="16"/>
      <c r="H178" s="52"/>
      <c r="I178" s="55">
        <f t="shared" si="65"/>
        <v>572.29999999999995</v>
      </c>
      <c r="J178" s="55">
        <f t="shared" si="65"/>
        <v>545.1</v>
      </c>
      <c r="K178" s="55">
        <f t="shared" si="65"/>
        <v>545.1</v>
      </c>
    </row>
    <row r="179" spans="1:11" ht="48">
      <c r="A179" s="127" t="s">
        <v>56</v>
      </c>
      <c r="B179" s="52" t="s">
        <v>83</v>
      </c>
      <c r="C179" s="52" t="s">
        <v>99</v>
      </c>
      <c r="D179" s="16" t="s">
        <v>255</v>
      </c>
      <c r="E179" s="16" t="s">
        <v>8</v>
      </c>
      <c r="F179" s="16" t="s">
        <v>154</v>
      </c>
      <c r="G179" s="16" t="s">
        <v>264</v>
      </c>
      <c r="H179" s="52"/>
      <c r="I179" s="55">
        <f t="shared" si="65"/>
        <v>572.29999999999995</v>
      </c>
      <c r="J179" s="55">
        <f t="shared" si="65"/>
        <v>545.1</v>
      </c>
      <c r="K179" s="55">
        <f t="shared" si="65"/>
        <v>545.1</v>
      </c>
    </row>
    <row r="180" spans="1:11" ht="36">
      <c r="A180" s="50" t="s">
        <v>87</v>
      </c>
      <c r="B180" s="52" t="s">
        <v>83</v>
      </c>
      <c r="C180" s="52" t="s">
        <v>99</v>
      </c>
      <c r="D180" s="16" t="s">
        <v>255</v>
      </c>
      <c r="E180" s="16" t="s">
        <v>8</v>
      </c>
      <c r="F180" s="16" t="s">
        <v>154</v>
      </c>
      <c r="G180" s="16" t="s">
        <v>264</v>
      </c>
      <c r="H180" s="52" t="s">
        <v>228</v>
      </c>
      <c r="I180" s="55">
        <f t="shared" si="65"/>
        <v>572.29999999999995</v>
      </c>
      <c r="J180" s="55">
        <f t="shared" si="65"/>
        <v>545.1</v>
      </c>
      <c r="K180" s="55">
        <f t="shared" si="65"/>
        <v>545.1</v>
      </c>
    </row>
    <row r="181" spans="1:11" ht="36">
      <c r="A181" s="50" t="s">
        <v>88</v>
      </c>
      <c r="B181" s="52" t="s">
        <v>83</v>
      </c>
      <c r="C181" s="52" t="s">
        <v>99</v>
      </c>
      <c r="D181" s="16" t="s">
        <v>255</v>
      </c>
      <c r="E181" s="16" t="s">
        <v>8</v>
      </c>
      <c r="F181" s="16" t="s">
        <v>154</v>
      </c>
      <c r="G181" s="16" t="s">
        <v>264</v>
      </c>
      <c r="H181" s="52" t="s">
        <v>229</v>
      </c>
      <c r="I181" s="55">
        <f>'Приложение 3'!J119</f>
        <v>572.29999999999995</v>
      </c>
      <c r="J181" s="55">
        <f>'Приложение 3'!K119</f>
        <v>545.1</v>
      </c>
      <c r="K181" s="55">
        <f>'Приложение 3'!L119</f>
        <v>545.1</v>
      </c>
    </row>
    <row r="182" spans="1:11">
      <c r="A182" s="50" t="s">
        <v>116</v>
      </c>
      <c r="B182" s="52" t="s">
        <v>83</v>
      </c>
      <c r="C182" s="52" t="s">
        <v>117</v>
      </c>
      <c r="D182" s="16"/>
      <c r="E182" s="16"/>
      <c r="F182" s="16"/>
      <c r="G182" s="16"/>
      <c r="H182" s="53"/>
      <c r="I182" s="55">
        <f>I183+I189</f>
        <v>78524.299999999988</v>
      </c>
      <c r="J182" s="55">
        <f>J183+J189</f>
        <v>16108.7</v>
      </c>
      <c r="K182" s="55">
        <f>K183+K189</f>
        <v>16593.400000000001</v>
      </c>
    </row>
    <row r="183" spans="1:11" ht="36">
      <c r="A183" s="56" t="s">
        <v>135</v>
      </c>
      <c r="B183" s="52" t="s">
        <v>83</v>
      </c>
      <c r="C183" s="52" t="s">
        <v>117</v>
      </c>
      <c r="D183" s="16" t="s">
        <v>83</v>
      </c>
      <c r="E183" s="16" t="s">
        <v>259</v>
      </c>
      <c r="F183" s="16"/>
      <c r="G183" s="16"/>
      <c r="H183" s="53"/>
      <c r="I183" s="55">
        <f>I184</f>
        <v>63862.2</v>
      </c>
      <c r="J183" s="55">
        <f t="shared" ref="J183:K184" si="66">J184</f>
        <v>0</v>
      </c>
      <c r="K183" s="55">
        <f t="shared" si="66"/>
        <v>0</v>
      </c>
    </row>
    <row r="184" spans="1:11" ht="36">
      <c r="A184" s="56" t="s">
        <v>421</v>
      </c>
      <c r="B184" s="52" t="s">
        <v>83</v>
      </c>
      <c r="C184" s="52" t="s">
        <v>117</v>
      </c>
      <c r="D184" s="16" t="s">
        <v>83</v>
      </c>
      <c r="E184" s="16" t="s">
        <v>9</v>
      </c>
      <c r="F184" s="16"/>
      <c r="G184" s="16"/>
      <c r="H184" s="53"/>
      <c r="I184" s="55">
        <f>I185</f>
        <v>63862.2</v>
      </c>
      <c r="J184" s="55">
        <f t="shared" si="66"/>
        <v>0</v>
      </c>
      <c r="K184" s="55">
        <f t="shared" si="66"/>
        <v>0</v>
      </c>
    </row>
    <row r="185" spans="1:11">
      <c r="A185" s="50" t="s">
        <v>118</v>
      </c>
      <c r="B185" s="52" t="s">
        <v>83</v>
      </c>
      <c r="C185" s="52" t="s">
        <v>117</v>
      </c>
      <c r="D185" s="16" t="s">
        <v>83</v>
      </c>
      <c r="E185" s="16" t="s">
        <v>9</v>
      </c>
      <c r="F185" s="16" t="s">
        <v>265</v>
      </c>
      <c r="G185" s="16"/>
      <c r="H185" s="53"/>
      <c r="I185" s="55">
        <f>I186</f>
        <v>63862.2</v>
      </c>
      <c r="J185" s="55">
        <f t="shared" ref="J185:K185" si="67">J186</f>
        <v>0</v>
      </c>
      <c r="K185" s="55">
        <f t="shared" si="67"/>
        <v>0</v>
      </c>
    </row>
    <row r="186" spans="1:11" ht="72">
      <c r="A186" s="50" t="s">
        <v>119</v>
      </c>
      <c r="B186" s="52" t="s">
        <v>83</v>
      </c>
      <c r="C186" s="52" t="s">
        <v>117</v>
      </c>
      <c r="D186" s="16" t="s">
        <v>83</v>
      </c>
      <c r="E186" s="16" t="s">
        <v>9</v>
      </c>
      <c r="F186" s="16" t="s">
        <v>265</v>
      </c>
      <c r="G186" s="16" t="s">
        <v>266</v>
      </c>
      <c r="H186" s="53"/>
      <c r="I186" s="55">
        <f>I187</f>
        <v>63862.2</v>
      </c>
      <c r="J186" s="55">
        <f t="shared" ref="J186:K187" si="68">J187</f>
        <v>0</v>
      </c>
      <c r="K186" s="55">
        <f t="shared" si="68"/>
        <v>0</v>
      </c>
    </row>
    <row r="187" spans="1:11" ht="36">
      <c r="A187" s="50" t="s">
        <v>120</v>
      </c>
      <c r="B187" s="52" t="s">
        <v>83</v>
      </c>
      <c r="C187" s="52" t="s">
        <v>117</v>
      </c>
      <c r="D187" s="16" t="s">
        <v>83</v>
      </c>
      <c r="E187" s="16" t="s">
        <v>9</v>
      </c>
      <c r="F187" s="16" t="s">
        <v>265</v>
      </c>
      <c r="G187" s="16" t="s">
        <v>266</v>
      </c>
      <c r="H187" s="53" t="s">
        <v>235</v>
      </c>
      <c r="I187" s="55">
        <f>I188</f>
        <v>63862.2</v>
      </c>
      <c r="J187" s="55">
        <f t="shared" si="68"/>
        <v>0</v>
      </c>
      <c r="K187" s="55">
        <f t="shared" si="68"/>
        <v>0</v>
      </c>
    </row>
    <row r="188" spans="1:11">
      <c r="A188" s="50" t="s">
        <v>121</v>
      </c>
      <c r="B188" s="52" t="s">
        <v>83</v>
      </c>
      <c r="C188" s="52" t="s">
        <v>117</v>
      </c>
      <c r="D188" s="16" t="s">
        <v>83</v>
      </c>
      <c r="E188" s="16" t="s">
        <v>9</v>
      </c>
      <c r="F188" s="16" t="s">
        <v>265</v>
      </c>
      <c r="G188" s="16" t="s">
        <v>266</v>
      </c>
      <c r="H188" s="53" t="s">
        <v>236</v>
      </c>
      <c r="I188" s="55">
        <f>'Приложение 3'!J126</f>
        <v>63862.2</v>
      </c>
      <c r="J188" s="55">
        <f>'Приложение 3'!K126</f>
        <v>0</v>
      </c>
      <c r="K188" s="55">
        <f>'Приложение 3'!L126</f>
        <v>0</v>
      </c>
    </row>
    <row r="189" spans="1:11" ht="48">
      <c r="A189" s="54" t="s">
        <v>122</v>
      </c>
      <c r="B189" s="52" t="s">
        <v>83</v>
      </c>
      <c r="C189" s="52" t="s">
        <v>117</v>
      </c>
      <c r="D189" s="16" t="s">
        <v>105</v>
      </c>
      <c r="E189" s="16" t="s">
        <v>259</v>
      </c>
      <c r="F189" s="16"/>
      <c r="G189" s="16"/>
      <c r="H189" s="53"/>
      <c r="I189" s="55">
        <f>I190</f>
        <v>14662.099999999999</v>
      </c>
      <c r="J189" s="55">
        <f t="shared" ref="J189:K189" si="69">J190</f>
        <v>16108.7</v>
      </c>
      <c r="K189" s="55">
        <f t="shared" si="69"/>
        <v>16593.400000000001</v>
      </c>
    </row>
    <row r="190" spans="1:11" ht="36">
      <c r="A190" s="50" t="s">
        <v>123</v>
      </c>
      <c r="B190" s="52" t="s">
        <v>83</v>
      </c>
      <c r="C190" s="52" t="s">
        <v>117</v>
      </c>
      <c r="D190" s="16" t="s">
        <v>105</v>
      </c>
      <c r="E190" s="16" t="s">
        <v>259</v>
      </c>
      <c r="F190" s="16" t="s">
        <v>107</v>
      </c>
      <c r="G190" s="16"/>
      <c r="H190" s="53"/>
      <c r="I190" s="55">
        <f>I191+I197+I194</f>
        <v>14662.099999999999</v>
      </c>
      <c r="J190" s="55">
        <f t="shared" ref="J190:K190" si="70">J191+J197+J194</f>
        <v>16108.7</v>
      </c>
      <c r="K190" s="55">
        <f t="shared" si="70"/>
        <v>16593.400000000001</v>
      </c>
    </row>
    <row r="191" spans="1:11" ht="36">
      <c r="A191" s="54" t="s">
        <v>124</v>
      </c>
      <c r="B191" s="52" t="s">
        <v>83</v>
      </c>
      <c r="C191" s="52" t="s">
        <v>117</v>
      </c>
      <c r="D191" s="16" t="s">
        <v>105</v>
      </c>
      <c r="E191" s="16" t="s">
        <v>259</v>
      </c>
      <c r="F191" s="16" t="s">
        <v>107</v>
      </c>
      <c r="G191" s="16" t="s">
        <v>267</v>
      </c>
      <c r="H191" s="53"/>
      <c r="I191" s="55">
        <f>I192</f>
        <v>7732.4</v>
      </c>
      <c r="J191" s="55">
        <f t="shared" ref="J191:K192" si="71">J192</f>
        <v>10179</v>
      </c>
      <c r="K191" s="55">
        <f t="shared" si="71"/>
        <v>10663.7</v>
      </c>
    </row>
    <row r="192" spans="1:11" ht="36">
      <c r="A192" s="50" t="s">
        <v>87</v>
      </c>
      <c r="B192" s="52" t="s">
        <v>83</v>
      </c>
      <c r="C192" s="52" t="s">
        <v>117</v>
      </c>
      <c r="D192" s="16" t="s">
        <v>105</v>
      </c>
      <c r="E192" s="16" t="s">
        <v>259</v>
      </c>
      <c r="F192" s="16" t="s">
        <v>107</v>
      </c>
      <c r="G192" s="16" t="s">
        <v>267</v>
      </c>
      <c r="H192" s="53" t="s">
        <v>228</v>
      </c>
      <c r="I192" s="55">
        <f>I193</f>
        <v>7732.4</v>
      </c>
      <c r="J192" s="55">
        <f t="shared" si="71"/>
        <v>10179</v>
      </c>
      <c r="K192" s="55">
        <f t="shared" si="71"/>
        <v>10663.7</v>
      </c>
    </row>
    <row r="193" spans="1:11" ht="36">
      <c r="A193" s="50" t="s">
        <v>88</v>
      </c>
      <c r="B193" s="52" t="s">
        <v>83</v>
      </c>
      <c r="C193" s="52" t="s">
        <v>117</v>
      </c>
      <c r="D193" s="16" t="s">
        <v>105</v>
      </c>
      <c r="E193" s="16" t="s">
        <v>259</v>
      </c>
      <c r="F193" s="16" t="s">
        <v>107</v>
      </c>
      <c r="G193" s="16" t="s">
        <v>267</v>
      </c>
      <c r="H193" s="53" t="s">
        <v>229</v>
      </c>
      <c r="I193" s="55">
        <f>'Приложение 3'!J131</f>
        <v>7732.4</v>
      </c>
      <c r="J193" s="55">
        <f>'Приложение 3'!K131</f>
        <v>10179</v>
      </c>
      <c r="K193" s="55">
        <f>'Приложение 3'!L131</f>
        <v>10663.7</v>
      </c>
    </row>
    <row r="194" spans="1:11" ht="38.25">
      <c r="A194" s="180" t="s">
        <v>443</v>
      </c>
      <c r="B194" s="52" t="s">
        <v>83</v>
      </c>
      <c r="C194" s="52" t="s">
        <v>117</v>
      </c>
      <c r="D194" s="16" t="s">
        <v>105</v>
      </c>
      <c r="E194" s="16" t="s">
        <v>259</v>
      </c>
      <c r="F194" s="16" t="s">
        <v>107</v>
      </c>
      <c r="G194" s="16" t="s">
        <v>442</v>
      </c>
      <c r="H194" s="53"/>
      <c r="I194" s="55">
        <f>I195</f>
        <v>500</v>
      </c>
      <c r="J194" s="55">
        <f t="shared" ref="J194:K195" si="72">J195</f>
        <v>0</v>
      </c>
      <c r="K194" s="55">
        <f t="shared" si="72"/>
        <v>0</v>
      </c>
    </row>
    <row r="195" spans="1:11" ht="38.25">
      <c r="A195" s="180" t="s">
        <v>87</v>
      </c>
      <c r="B195" s="52" t="s">
        <v>83</v>
      </c>
      <c r="C195" s="52" t="s">
        <v>117</v>
      </c>
      <c r="D195" s="16" t="s">
        <v>105</v>
      </c>
      <c r="E195" s="16" t="s">
        <v>259</v>
      </c>
      <c r="F195" s="16" t="s">
        <v>107</v>
      </c>
      <c r="G195" s="16" t="s">
        <v>442</v>
      </c>
      <c r="H195" s="53" t="s">
        <v>228</v>
      </c>
      <c r="I195" s="55">
        <f>I196</f>
        <v>500</v>
      </c>
      <c r="J195" s="55">
        <f t="shared" si="72"/>
        <v>0</v>
      </c>
      <c r="K195" s="55">
        <f t="shared" si="72"/>
        <v>0</v>
      </c>
    </row>
    <row r="196" spans="1:11" ht="38.25">
      <c r="A196" s="180" t="s">
        <v>88</v>
      </c>
      <c r="B196" s="52" t="s">
        <v>83</v>
      </c>
      <c r="C196" s="52" t="s">
        <v>117</v>
      </c>
      <c r="D196" s="16" t="s">
        <v>105</v>
      </c>
      <c r="E196" s="16" t="s">
        <v>259</v>
      </c>
      <c r="F196" s="16" t="s">
        <v>107</v>
      </c>
      <c r="G196" s="16" t="s">
        <v>442</v>
      </c>
      <c r="H196" s="53" t="s">
        <v>229</v>
      </c>
      <c r="I196" s="55">
        <f>'Приложение 3'!J134</f>
        <v>500</v>
      </c>
      <c r="J196" s="55">
        <f>'Приложение 3'!K134</f>
        <v>0</v>
      </c>
      <c r="K196" s="55">
        <f>'Приложение 3'!L134</f>
        <v>0</v>
      </c>
    </row>
    <row r="197" spans="1:11" ht="108" customHeight="1">
      <c r="A197" s="54" t="s">
        <v>522</v>
      </c>
      <c r="B197" s="52" t="s">
        <v>83</v>
      </c>
      <c r="C197" s="52" t="s">
        <v>117</v>
      </c>
      <c r="D197" s="16" t="s">
        <v>105</v>
      </c>
      <c r="E197" s="16" t="s">
        <v>259</v>
      </c>
      <c r="F197" s="16" t="s">
        <v>107</v>
      </c>
      <c r="G197" s="16" t="s">
        <v>276</v>
      </c>
      <c r="H197" s="53"/>
      <c r="I197" s="55">
        <f>I198</f>
        <v>6429.7</v>
      </c>
      <c r="J197" s="55">
        <f t="shared" ref="J197:K198" si="73">J198</f>
        <v>5929.7</v>
      </c>
      <c r="K197" s="55">
        <f t="shared" si="73"/>
        <v>5929.7</v>
      </c>
    </row>
    <row r="198" spans="1:11">
      <c r="A198" s="50" t="s">
        <v>155</v>
      </c>
      <c r="B198" s="52" t="s">
        <v>83</v>
      </c>
      <c r="C198" s="52" t="s">
        <v>117</v>
      </c>
      <c r="D198" s="16" t="s">
        <v>105</v>
      </c>
      <c r="E198" s="16" t="s">
        <v>259</v>
      </c>
      <c r="F198" s="16" t="s">
        <v>107</v>
      </c>
      <c r="G198" s="16" t="s">
        <v>276</v>
      </c>
      <c r="H198" s="53" t="s">
        <v>241</v>
      </c>
      <c r="I198" s="55">
        <f>I199</f>
        <v>6429.7</v>
      </c>
      <c r="J198" s="55">
        <f t="shared" si="73"/>
        <v>5929.7</v>
      </c>
      <c r="K198" s="55">
        <f t="shared" si="73"/>
        <v>5929.7</v>
      </c>
    </row>
    <row r="199" spans="1:11">
      <c r="A199" s="50" t="s">
        <v>73</v>
      </c>
      <c r="B199" s="52" t="s">
        <v>83</v>
      </c>
      <c r="C199" s="52" t="s">
        <v>117</v>
      </c>
      <c r="D199" s="16" t="s">
        <v>105</v>
      </c>
      <c r="E199" s="16" t="s">
        <v>259</v>
      </c>
      <c r="F199" s="16" t="s">
        <v>107</v>
      </c>
      <c r="G199" s="16" t="s">
        <v>276</v>
      </c>
      <c r="H199" s="53" t="s">
        <v>242</v>
      </c>
      <c r="I199" s="55">
        <f>'Приложение 3'!J221</f>
        <v>6429.7</v>
      </c>
      <c r="J199" s="55">
        <f>'Приложение 3'!K221</f>
        <v>5929.7</v>
      </c>
      <c r="K199" s="55">
        <f>'Приложение 3'!L221</f>
        <v>5929.7</v>
      </c>
    </row>
    <row r="200" spans="1:11" ht="25.5">
      <c r="A200" s="35" t="s">
        <v>327</v>
      </c>
      <c r="B200" s="52" t="s">
        <v>83</v>
      </c>
      <c r="C200" s="52" t="s">
        <v>20</v>
      </c>
      <c r="D200" s="16"/>
      <c r="E200" s="16"/>
      <c r="F200" s="16"/>
      <c r="G200" s="16"/>
      <c r="H200" s="53"/>
      <c r="I200" s="34">
        <f>I201</f>
        <v>30</v>
      </c>
      <c r="J200" s="34">
        <f>J201</f>
        <v>30</v>
      </c>
      <c r="K200" s="34">
        <f>K201</f>
        <v>30</v>
      </c>
    </row>
    <row r="201" spans="1:11" ht="48">
      <c r="A201" s="50" t="s">
        <v>337</v>
      </c>
      <c r="B201" s="52" t="s">
        <v>83</v>
      </c>
      <c r="C201" s="52" t="s">
        <v>20</v>
      </c>
      <c r="D201" s="16" t="s">
        <v>255</v>
      </c>
      <c r="E201" s="16" t="s">
        <v>259</v>
      </c>
      <c r="F201" s="16"/>
      <c r="G201" s="16"/>
      <c r="H201" s="53"/>
      <c r="I201" s="34">
        <f>I202</f>
        <v>30</v>
      </c>
      <c r="J201" s="34">
        <f t="shared" ref="J201:K204" si="74">J202</f>
        <v>30</v>
      </c>
      <c r="K201" s="34">
        <f t="shared" si="74"/>
        <v>30</v>
      </c>
    </row>
    <row r="202" spans="1:11" ht="45">
      <c r="A202" s="107" t="s">
        <v>338</v>
      </c>
      <c r="B202" s="52" t="s">
        <v>83</v>
      </c>
      <c r="C202" s="52" t="s">
        <v>20</v>
      </c>
      <c r="D202" s="16" t="s">
        <v>255</v>
      </c>
      <c r="E202" s="16" t="s">
        <v>8</v>
      </c>
      <c r="F202" s="16"/>
      <c r="G202" s="16"/>
      <c r="H202" s="53"/>
      <c r="I202" s="34">
        <f>I203</f>
        <v>30</v>
      </c>
      <c r="J202" s="34">
        <f t="shared" si="74"/>
        <v>30</v>
      </c>
      <c r="K202" s="34">
        <f t="shared" si="74"/>
        <v>30</v>
      </c>
    </row>
    <row r="203" spans="1:11" ht="25.5">
      <c r="A203" s="35" t="s">
        <v>328</v>
      </c>
      <c r="B203" s="52" t="s">
        <v>83</v>
      </c>
      <c r="C203" s="52" t="s">
        <v>20</v>
      </c>
      <c r="D203" s="16" t="s">
        <v>255</v>
      </c>
      <c r="E203" s="16" t="s">
        <v>8</v>
      </c>
      <c r="F203" s="36" t="s">
        <v>154</v>
      </c>
      <c r="G203" s="36" t="s">
        <v>323</v>
      </c>
      <c r="H203" s="33"/>
      <c r="I203" s="34">
        <f>I204</f>
        <v>30</v>
      </c>
      <c r="J203" s="34">
        <f t="shared" si="74"/>
        <v>30</v>
      </c>
      <c r="K203" s="34">
        <f t="shared" si="74"/>
        <v>30</v>
      </c>
    </row>
    <row r="204" spans="1:11" ht="36">
      <c r="A204" s="50" t="s">
        <v>87</v>
      </c>
      <c r="B204" s="52" t="s">
        <v>83</v>
      </c>
      <c r="C204" s="52" t="s">
        <v>20</v>
      </c>
      <c r="D204" s="16" t="s">
        <v>255</v>
      </c>
      <c r="E204" s="16" t="s">
        <v>8</v>
      </c>
      <c r="F204" s="36" t="s">
        <v>154</v>
      </c>
      <c r="G204" s="36" t="s">
        <v>323</v>
      </c>
      <c r="H204" s="33" t="s">
        <v>228</v>
      </c>
      <c r="I204" s="55">
        <f>I205</f>
        <v>30</v>
      </c>
      <c r="J204" s="55">
        <f t="shared" si="74"/>
        <v>30</v>
      </c>
      <c r="K204" s="55">
        <f t="shared" si="74"/>
        <v>30</v>
      </c>
    </row>
    <row r="205" spans="1:11" ht="36">
      <c r="A205" s="50" t="s">
        <v>88</v>
      </c>
      <c r="B205" s="52" t="s">
        <v>83</v>
      </c>
      <c r="C205" s="52" t="s">
        <v>20</v>
      </c>
      <c r="D205" s="16" t="s">
        <v>255</v>
      </c>
      <c r="E205" s="16" t="s">
        <v>8</v>
      </c>
      <c r="F205" s="36" t="s">
        <v>154</v>
      </c>
      <c r="G205" s="36" t="s">
        <v>323</v>
      </c>
      <c r="H205" s="33" t="s">
        <v>229</v>
      </c>
      <c r="I205" s="55">
        <f>'Приложение 3'!J140</f>
        <v>30</v>
      </c>
      <c r="J205" s="55">
        <f>'Приложение 3'!K140</f>
        <v>30</v>
      </c>
      <c r="K205" s="55">
        <f>'Приложение 3'!L140</f>
        <v>30</v>
      </c>
    </row>
    <row r="206" spans="1:11">
      <c r="A206" s="180" t="s">
        <v>125</v>
      </c>
      <c r="B206" s="31" t="s">
        <v>99</v>
      </c>
      <c r="C206" s="31"/>
      <c r="D206" s="16"/>
      <c r="E206" s="16"/>
      <c r="F206" s="36"/>
      <c r="G206" s="36"/>
      <c r="H206" s="33"/>
      <c r="I206" s="55">
        <f t="shared" ref="I206:K207" si="75">I207</f>
        <v>703.9</v>
      </c>
      <c r="J206" s="55">
        <f t="shared" si="75"/>
        <v>703.9</v>
      </c>
      <c r="K206" s="55">
        <f t="shared" si="75"/>
        <v>703.9</v>
      </c>
    </row>
    <row r="207" spans="1:11">
      <c r="A207" s="180" t="s">
        <v>126</v>
      </c>
      <c r="B207" s="31" t="s">
        <v>99</v>
      </c>
      <c r="C207" s="31" t="s">
        <v>76</v>
      </c>
      <c r="D207" s="16"/>
      <c r="E207" s="16"/>
      <c r="F207" s="36"/>
      <c r="G207" s="36"/>
      <c r="H207" s="33"/>
      <c r="I207" s="55">
        <f t="shared" si="75"/>
        <v>703.9</v>
      </c>
      <c r="J207" s="55">
        <f t="shared" si="75"/>
        <v>703.9</v>
      </c>
      <c r="K207" s="55">
        <f t="shared" si="75"/>
        <v>703.9</v>
      </c>
    </row>
    <row r="208" spans="1:11" ht="60">
      <c r="A208" s="56" t="s">
        <v>545</v>
      </c>
      <c r="B208" s="52" t="s">
        <v>99</v>
      </c>
      <c r="C208" s="52" t="s">
        <v>76</v>
      </c>
      <c r="D208" s="16" t="s">
        <v>269</v>
      </c>
      <c r="E208" s="16" t="s">
        <v>259</v>
      </c>
      <c r="F208" s="16"/>
      <c r="G208" s="16"/>
      <c r="H208" s="53"/>
      <c r="I208" s="55">
        <f t="shared" ref="I208:I211" si="76">I209</f>
        <v>703.9</v>
      </c>
      <c r="J208" s="55">
        <f t="shared" ref="J208:K211" si="77">J209</f>
        <v>703.9</v>
      </c>
      <c r="K208" s="55">
        <f t="shared" si="77"/>
        <v>703.9</v>
      </c>
    </row>
    <row r="209" spans="1:11" ht="48">
      <c r="A209" s="56" t="s">
        <v>128</v>
      </c>
      <c r="B209" s="52" t="s">
        <v>99</v>
      </c>
      <c r="C209" s="52" t="s">
        <v>76</v>
      </c>
      <c r="D209" s="16" t="s">
        <v>269</v>
      </c>
      <c r="E209" s="16" t="s">
        <v>259</v>
      </c>
      <c r="F209" s="16" t="s">
        <v>107</v>
      </c>
      <c r="G209" s="16"/>
      <c r="H209" s="53"/>
      <c r="I209" s="55">
        <f t="shared" si="76"/>
        <v>703.9</v>
      </c>
      <c r="J209" s="55">
        <f t="shared" si="77"/>
        <v>703.9</v>
      </c>
      <c r="K209" s="55">
        <f t="shared" si="77"/>
        <v>703.9</v>
      </c>
    </row>
    <row r="210" spans="1:11" ht="24">
      <c r="A210" s="54" t="s">
        <v>129</v>
      </c>
      <c r="B210" s="52" t="s">
        <v>99</v>
      </c>
      <c r="C210" s="52" t="s">
        <v>76</v>
      </c>
      <c r="D210" s="16" t="s">
        <v>269</v>
      </c>
      <c r="E210" s="16" t="s">
        <v>259</v>
      </c>
      <c r="F210" s="16" t="s">
        <v>107</v>
      </c>
      <c r="G210" s="16" t="s">
        <v>270</v>
      </c>
      <c r="H210" s="53"/>
      <c r="I210" s="55">
        <f t="shared" si="76"/>
        <v>703.9</v>
      </c>
      <c r="J210" s="55">
        <f t="shared" si="77"/>
        <v>703.9</v>
      </c>
      <c r="K210" s="55">
        <f t="shared" si="77"/>
        <v>703.9</v>
      </c>
    </row>
    <row r="211" spans="1:11" ht="36">
      <c r="A211" s="50" t="s">
        <v>87</v>
      </c>
      <c r="B211" s="52" t="s">
        <v>99</v>
      </c>
      <c r="C211" s="52" t="s">
        <v>76</v>
      </c>
      <c r="D211" s="16" t="s">
        <v>269</v>
      </c>
      <c r="E211" s="16" t="s">
        <v>259</v>
      </c>
      <c r="F211" s="16" t="s">
        <v>107</v>
      </c>
      <c r="G211" s="16" t="s">
        <v>270</v>
      </c>
      <c r="H211" s="53" t="s">
        <v>228</v>
      </c>
      <c r="I211" s="55">
        <f t="shared" si="76"/>
        <v>703.9</v>
      </c>
      <c r="J211" s="55">
        <f t="shared" si="77"/>
        <v>703.9</v>
      </c>
      <c r="K211" s="55">
        <f t="shared" si="77"/>
        <v>703.9</v>
      </c>
    </row>
    <row r="212" spans="1:11" ht="36">
      <c r="A212" s="50" t="s">
        <v>88</v>
      </c>
      <c r="B212" s="52" t="s">
        <v>99</v>
      </c>
      <c r="C212" s="52" t="s">
        <v>76</v>
      </c>
      <c r="D212" s="16" t="s">
        <v>269</v>
      </c>
      <c r="E212" s="16" t="s">
        <v>259</v>
      </c>
      <c r="F212" s="16" t="s">
        <v>107</v>
      </c>
      <c r="G212" s="16" t="s">
        <v>270</v>
      </c>
      <c r="H212" s="53" t="s">
        <v>229</v>
      </c>
      <c r="I212" s="55">
        <f>'Приложение 3'!J147</f>
        <v>703.9</v>
      </c>
      <c r="J212" s="55">
        <f>'Приложение 3'!K147</f>
        <v>703.9</v>
      </c>
      <c r="K212" s="55">
        <f>'Приложение 3'!L147</f>
        <v>703.9</v>
      </c>
    </row>
    <row r="213" spans="1:11">
      <c r="A213" s="35" t="s">
        <v>331</v>
      </c>
      <c r="B213" s="31" t="s">
        <v>149</v>
      </c>
      <c r="C213" s="31"/>
      <c r="D213" s="36"/>
      <c r="E213" s="36"/>
      <c r="F213" s="36"/>
      <c r="G213" s="36"/>
      <c r="H213" s="33"/>
      <c r="I213" s="34">
        <f t="shared" ref="I213:I218" si="78">I214</f>
        <v>252.1</v>
      </c>
      <c r="J213" s="34">
        <f t="shared" ref="J213:K218" si="79">J214</f>
        <v>252.2</v>
      </c>
      <c r="K213" s="34">
        <f t="shared" si="79"/>
        <v>252.1</v>
      </c>
    </row>
    <row r="214" spans="1:11" ht="25.5">
      <c r="A214" s="35" t="s">
        <v>332</v>
      </c>
      <c r="B214" s="31" t="s">
        <v>149</v>
      </c>
      <c r="C214" s="31" t="s">
        <v>99</v>
      </c>
      <c r="D214" s="36"/>
      <c r="E214" s="36"/>
      <c r="F214" s="36"/>
      <c r="G214" s="36"/>
      <c r="H214" s="33"/>
      <c r="I214" s="34">
        <f t="shared" si="78"/>
        <v>252.1</v>
      </c>
      <c r="J214" s="34">
        <f t="shared" si="79"/>
        <v>252.2</v>
      </c>
      <c r="K214" s="34">
        <f t="shared" si="79"/>
        <v>252.1</v>
      </c>
    </row>
    <row r="215" spans="1:11" ht="48">
      <c r="A215" s="50" t="s">
        <v>337</v>
      </c>
      <c r="B215" s="31" t="s">
        <v>149</v>
      </c>
      <c r="C215" s="31" t="s">
        <v>99</v>
      </c>
      <c r="D215" s="36">
        <v>89</v>
      </c>
      <c r="E215" s="36">
        <v>0</v>
      </c>
      <c r="F215" s="36"/>
      <c r="G215" s="36"/>
      <c r="H215" s="33"/>
      <c r="I215" s="34">
        <f t="shared" si="78"/>
        <v>252.1</v>
      </c>
      <c r="J215" s="34">
        <f t="shared" si="79"/>
        <v>252.2</v>
      </c>
      <c r="K215" s="34">
        <f t="shared" si="79"/>
        <v>252.1</v>
      </c>
    </row>
    <row r="216" spans="1:11" ht="45">
      <c r="A216" s="107" t="s">
        <v>338</v>
      </c>
      <c r="B216" s="31" t="s">
        <v>149</v>
      </c>
      <c r="C216" s="31" t="s">
        <v>99</v>
      </c>
      <c r="D216" s="36">
        <v>89</v>
      </c>
      <c r="E216" s="36">
        <v>1</v>
      </c>
      <c r="F216" s="36"/>
      <c r="G216" s="36"/>
      <c r="H216" s="33"/>
      <c r="I216" s="34">
        <f t="shared" si="78"/>
        <v>252.1</v>
      </c>
      <c r="J216" s="34">
        <f t="shared" si="79"/>
        <v>252.2</v>
      </c>
      <c r="K216" s="34">
        <f t="shared" si="79"/>
        <v>252.1</v>
      </c>
    </row>
    <row r="217" spans="1:11" ht="25.5">
      <c r="A217" s="35" t="s">
        <v>330</v>
      </c>
      <c r="B217" s="31" t="s">
        <v>149</v>
      </c>
      <c r="C217" s="31" t="s">
        <v>99</v>
      </c>
      <c r="D217" s="36">
        <v>89</v>
      </c>
      <c r="E217" s="36">
        <v>1</v>
      </c>
      <c r="F217" s="36" t="s">
        <v>154</v>
      </c>
      <c r="G217" s="36" t="s">
        <v>329</v>
      </c>
      <c r="H217" s="33"/>
      <c r="I217" s="34">
        <f t="shared" si="78"/>
        <v>252.1</v>
      </c>
      <c r="J217" s="34">
        <f t="shared" si="79"/>
        <v>252.2</v>
      </c>
      <c r="K217" s="34">
        <f t="shared" si="79"/>
        <v>252.1</v>
      </c>
    </row>
    <row r="218" spans="1:11" ht="36">
      <c r="A218" s="50" t="s">
        <v>87</v>
      </c>
      <c r="B218" s="31" t="s">
        <v>149</v>
      </c>
      <c r="C218" s="31" t="s">
        <v>99</v>
      </c>
      <c r="D218" s="36">
        <v>89</v>
      </c>
      <c r="E218" s="36">
        <v>1</v>
      </c>
      <c r="F218" s="36" t="s">
        <v>154</v>
      </c>
      <c r="G218" s="36" t="s">
        <v>329</v>
      </c>
      <c r="H218" s="33" t="s">
        <v>228</v>
      </c>
      <c r="I218" s="34">
        <f t="shared" si="78"/>
        <v>252.1</v>
      </c>
      <c r="J218" s="34">
        <f t="shared" si="79"/>
        <v>252.2</v>
      </c>
      <c r="K218" s="34">
        <f t="shared" si="79"/>
        <v>252.1</v>
      </c>
    </row>
    <row r="219" spans="1:11" ht="36">
      <c r="A219" s="50" t="s">
        <v>88</v>
      </c>
      <c r="B219" s="31" t="s">
        <v>149</v>
      </c>
      <c r="C219" s="31" t="s">
        <v>99</v>
      </c>
      <c r="D219" s="36">
        <v>89</v>
      </c>
      <c r="E219" s="36">
        <v>1</v>
      </c>
      <c r="F219" s="36" t="s">
        <v>154</v>
      </c>
      <c r="G219" s="36" t="s">
        <v>329</v>
      </c>
      <c r="H219" s="33" t="s">
        <v>229</v>
      </c>
      <c r="I219" s="116">
        <f>'Приложение 3'!J154</f>
        <v>252.1</v>
      </c>
      <c r="J219" s="116">
        <f>'Приложение 3'!K154</f>
        <v>252.2</v>
      </c>
      <c r="K219" s="116">
        <f>'Приложение 3'!L154</f>
        <v>252.1</v>
      </c>
    </row>
    <row r="220" spans="1:11">
      <c r="A220" s="50" t="s">
        <v>184</v>
      </c>
      <c r="B220" s="52" t="s">
        <v>100</v>
      </c>
      <c r="C220" s="52"/>
      <c r="D220" s="16"/>
      <c r="E220" s="16"/>
      <c r="F220" s="16"/>
      <c r="G220" s="16"/>
      <c r="H220" s="53"/>
      <c r="I220" s="55">
        <f>I221+I230+I249+I265+I272</f>
        <v>252890.7</v>
      </c>
      <c r="J220" s="55">
        <f>J221+J230+J249+J265+J272</f>
        <v>230263.59999999998</v>
      </c>
      <c r="K220" s="55">
        <f>K221+K230+K249+K265+K272</f>
        <v>217259.89999999997</v>
      </c>
    </row>
    <row r="221" spans="1:11">
      <c r="A221" s="50" t="s">
        <v>185</v>
      </c>
      <c r="B221" s="52" t="s">
        <v>100</v>
      </c>
      <c r="C221" s="52" t="s">
        <v>76</v>
      </c>
      <c r="D221" s="16"/>
      <c r="E221" s="16"/>
      <c r="F221" s="16"/>
      <c r="G221" s="16"/>
      <c r="H221" s="53"/>
      <c r="I221" s="55">
        <f t="shared" ref="I221:K222" si="80">I222</f>
        <v>65627.3</v>
      </c>
      <c r="J221" s="55">
        <f t="shared" si="80"/>
        <v>57482</v>
      </c>
      <c r="K221" s="55">
        <f t="shared" si="80"/>
        <v>55835</v>
      </c>
    </row>
    <row r="222" spans="1:11" ht="36">
      <c r="A222" s="50" t="s">
        <v>531</v>
      </c>
      <c r="B222" s="52" t="s">
        <v>100</v>
      </c>
      <c r="C222" s="52" t="s">
        <v>76</v>
      </c>
      <c r="D222" s="16" t="s">
        <v>78</v>
      </c>
      <c r="E222" s="16" t="s">
        <v>259</v>
      </c>
      <c r="F222" s="16"/>
      <c r="G222" s="16"/>
      <c r="H222" s="53"/>
      <c r="I222" s="55">
        <f t="shared" si="80"/>
        <v>65627.3</v>
      </c>
      <c r="J222" s="55">
        <f t="shared" si="80"/>
        <v>57482</v>
      </c>
      <c r="K222" s="55">
        <f t="shared" si="80"/>
        <v>55835</v>
      </c>
    </row>
    <row r="223" spans="1:11" ht="24">
      <c r="A223" s="50" t="s">
        <v>186</v>
      </c>
      <c r="B223" s="52" t="s">
        <v>100</v>
      </c>
      <c r="C223" s="52" t="s">
        <v>76</v>
      </c>
      <c r="D223" s="16" t="s">
        <v>78</v>
      </c>
      <c r="E223" s="16" t="s">
        <v>259</v>
      </c>
      <c r="F223" s="16" t="s">
        <v>76</v>
      </c>
      <c r="G223" s="16"/>
      <c r="H223" s="53"/>
      <c r="I223" s="55">
        <f>I224+I227</f>
        <v>65627.3</v>
      </c>
      <c r="J223" s="55">
        <f>J224+J227</f>
        <v>57482</v>
      </c>
      <c r="K223" s="55">
        <f>K224+K227</f>
        <v>55835</v>
      </c>
    </row>
    <row r="224" spans="1:11">
      <c r="A224" s="50" t="s">
        <v>188</v>
      </c>
      <c r="B224" s="52" t="s">
        <v>100</v>
      </c>
      <c r="C224" s="52" t="s">
        <v>76</v>
      </c>
      <c r="D224" s="16" t="s">
        <v>78</v>
      </c>
      <c r="E224" s="16" t="s">
        <v>259</v>
      </c>
      <c r="F224" s="16" t="s">
        <v>76</v>
      </c>
      <c r="G224" s="16" t="s">
        <v>286</v>
      </c>
      <c r="H224" s="53"/>
      <c r="I224" s="55">
        <f t="shared" ref="I224:K225" si="81">I225</f>
        <v>17324.3</v>
      </c>
      <c r="J224" s="55">
        <f t="shared" si="81"/>
        <v>17340</v>
      </c>
      <c r="K224" s="55">
        <f t="shared" si="81"/>
        <v>13340</v>
      </c>
    </row>
    <row r="225" spans="1:11" ht="38.25">
      <c r="A225" s="185" t="s">
        <v>145</v>
      </c>
      <c r="B225" s="52" t="s">
        <v>100</v>
      </c>
      <c r="C225" s="52" t="s">
        <v>76</v>
      </c>
      <c r="D225" s="16" t="s">
        <v>78</v>
      </c>
      <c r="E225" s="16" t="s">
        <v>259</v>
      </c>
      <c r="F225" s="16" t="s">
        <v>76</v>
      </c>
      <c r="G225" s="16" t="s">
        <v>286</v>
      </c>
      <c r="H225" s="53" t="s">
        <v>239</v>
      </c>
      <c r="I225" s="55">
        <f t="shared" si="81"/>
        <v>17324.3</v>
      </c>
      <c r="J225" s="55">
        <f t="shared" si="81"/>
        <v>17340</v>
      </c>
      <c r="K225" s="55">
        <f t="shared" si="81"/>
        <v>13340</v>
      </c>
    </row>
    <row r="226" spans="1:11">
      <c r="A226" s="50" t="s">
        <v>187</v>
      </c>
      <c r="B226" s="52" t="s">
        <v>100</v>
      </c>
      <c r="C226" s="52" t="s">
        <v>76</v>
      </c>
      <c r="D226" s="16" t="s">
        <v>78</v>
      </c>
      <c r="E226" s="16" t="s">
        <v>259</v>
      </c>
      <c r="F226" s="16" t="s">
        <v>76</v>
      </c>
      <c r="G226" s="16" t="s">
        <v>286</v>
      </c>
      <c r="H226" s="53" t="s">
        <v>247</v>
      </c>
      <c r="I226" s="55">
        <f>'Приложение 3'!J313</f>
        <v>17324.3</v>
      </c>
      <c r="J226" s="55">
        <f>'Приложение 3'!K313</f>
        <v>17340</v>
      </c>
      <c r="K226" s="55">
        <f>'Приложение 3'!L313</f>
        <v>13340</v>
      </c>
    </row>
    <row r="227" spans="1:11" ht="144">
      <c r="A227" s="130" t="s">
        <v>54</v>
      </c>
      <c r="B227" s="52" t="s">
        <v>100</v>
      </c>
      <c r="C227" s="52" t="s">
        <v>76</v>
      </c>
      <c r="D227" s="16" t="s">
        <v>78</v>
      </c>
      <c r="E227" s="16" t="s">
        <v>259</v>
      </c>
      <c r="F227" s="16" t="s">
        <v>76</v>
      </c>
      <c r="G227" s="16" t="s">
        <v>287</v>
      </c>
      <c r="H227" s="53"/>
      <c r="I227" s="55">
        <f t="shared" ref="I227:K228" si="82">I228</f>
        <v>48303</v>
      </c>
      <c r="J227" s="55">
        <f t="shared" si="82"/>
        <v>40142</v>
      </c>
      <c r="K227" s="55">
        <f t="shared" si="82"/>
        <v>42495</v>
      </c>
    </row>
    <row r="228" spans="1:11" ht="38.25">
      <c r="A228" s="185" t="s">
        <v>145</v>
      </c>
      <c r="B228" s="52" t="s">
        <v>100</v>
      </c>
      <c r="C228" s="52" t="s">
        <v>76</v>
      </c>
      <c r="D228" s="16" t="s">
        <v>78</v>
      </c>
      <c r="E228" s="16" t="s">
        <v>259</v>
      </c>
      <c r="F228" s="16" t="s">
        <v>76</v>
      </c>
      <c r="G228" s="16" t="s">
        <v>287</v>
      </c>
      <c r="H228" s="53" t="s">
        <v>239</v>
      </c>
      <c r="I228" s="55">
        <f t="shared" si="82"/>
        <v>48303</v>
      </c>
      <c r="J228" s="55">
        <f t="shared" si="82"/>
        <v>40142</v>
      </c>
      <c r="K228" s="55">
        <f t="shared" si="82"/>
        <v>42495</v>
      </c>
    </row>
    <row r="229" spans="1:11">
      <c r="A229" s="50" t="s">
        <v>187</v>
      </c>
      <c r="B229" s="52" t="s">
        <v>100</v>
      </c>
      <c r="C229" s="52" t="s">
        <v>76</v>
      </c>
      <c r="D229" s="16" t="s">
        <v>78</v>
      </c>
      <c r="E229" s="16" t="s">
        <v>259</v>
      </c>
      <c r="F229" s="16" t="s">
        <v>76</v>
      </c>
      <c r="G229" s="16" t="s">
        <v>287</v>
      </c>
      <c r="H229" s="53" t="s">
        <v>247</v>
      </c>
      <c r="I229" s="55">
        <f>'Приложение 3'!J316</f>
        <v>48303</v>
      </c>
      <c r="J229" s="55">
        <f>'Приложение 3'!K316</f>
        <v>40142</v>
      </c>
      <c r="K229" s="55">
        <f>'Приложение 3'!L316</f>
        <v>42495</v>
      </c>
    </row>
    <row r="230" spans="1:11">
      <c r="A230" s="50" t="s">
        <v>189</v>
      </c>
      <c r="B230" s="52" t="s">
        <v>100</v>
      </c>
      <c r="C230" s="52" t="s">
        <v>78</v>
      </c>
      <c r="D230" s="16"/>
      <c r="E230" s="16"/>
      <c r="F230" s="16"/>
      <c r="G230" s="16"/>
      <c r="H230" s="53"/>
      <c r="I230" s="55">
        <f>I231</f>
        <v>156459.70000000001</v>
      </c>
      <c r="J230" s="55">
        <f t="shared" ref="I230:K237" si="83">J231</f>
        <v>141336.29999999999</v>
      </c>
      <c r="K230" s="55">
        <f t="shared" si="83"/>
        <v>139086</v>
      </c>
    </row>
    <row r="231" spans="1:11" ht="36">
      <c r="A231" s="50" t="s">
        <v>531</v>
      </c>
      <c r="B231" s="52" t="s">
        <v>100</v>
      </c>
      <c r="C231" s="52" t="s">
        <v>78</v>
      </c>
      <c r="D231" s="16" t="s">
        <v>78</v>
      </c>
      <c r="E231" s="16" t="s">
        <v>259</v>
      </c>
      <c r="F231" s="16"/>
      <c r="G231" s="16"/>
      <c r="H231" s="53"/>
      <c r="I231" s="55">
        <f>I232+I245</f>
        <v>156459.70000000001</v>
      </c>
      <c r="J231" s="55">
        <f t="shared" ref="J231:K231" si="84">J232+J245</f>
        <v>141336.29999999999</v>
      </c>
      <c r="K231" s="55">
        <f t="shared" si="84"/>
        <v>139086</v>
      </c>
    </row>
    <row r="232" spans="1:11" ht="24">
      <c r="A232" s="50" t="s">
        <v>190</v>
      </c>
      <c r="B232" s="52" t="s">
        <v>100</v>
      </c>
      <c r="C232" s="52" t="s">
        <v>78</v>
      </c>
      <c r="D232" s="16" t="s">
        <v>78</v>
      </c>
      <c r="E232" s="16" t="s">
        <v>259</v>
      </c>
      <c r="F232" s="16" t="s">
        <v>78</v>
      </c>
      <c r="G232" s="16"/>
      <c r="H232" s="53"/>
      <c r="I232" s="55">
        <f>I233+I236+I239+I242</f>
        <v>154751.80000000002</v>
      </c>
      <c r="J232" s="55">
        <f t="shared" ref="J232:K232" si="85">J233+J236+J239+J242</f>
        <v>139628.4</v>
      </c>
      <c r="K232" s="55">
        <f t="shared" si="85"/>
        <v>137378.1</v>
      </c>
    </row>
    <row r="233" spans="1:11" ht="48">
      <c r="A233" s="50" t="s">
        <v>453</v>
      </c>
      <c r="B233" s="52" t="s">
        <v>100</v>
      </c>
      <c r="C233" s="52" t="s">
        <v>78</v>
      </c>
      <c r="D233" s="16" t="s">
        <v>78</v>
      </c>
      <c r="E233" s="16" t="s">
        <v>259</v>
      </c>
      <c r="F233" s="16" t="s">
        <v>78</v>
      </c>
      <c r="G233" s="16" t="s">
        <v>444</v>
      </c>
      <c r="H233" s="53"/>
      <c r="I233" s="55">
        <f t="shared" ref="I233:K234" si="86">I234</f>
        <v>10066.5</v>
      </c>
      <c r="J233" s="55">
        <f t="shared" si="86"/>
        <v>10066.5</v>
      </c>
      <c r="K233" s="55">
        <f t="shared" si="86"/>
        <v>10066.5</v>
      </c>
    </row>
    <row r="234" spans="1:11" ht="38.25">
      <c r="A234" s="185" t="s">
        <v>145</v>
      </c>
      <c r="B234" s="52" t="s">
        <v>100</v>
      </c>
      <c r="C234" s="52" t="s">
        <v>78</v>
      </c>
      <c r="D234" s="16" t="s">
        <v>78</v>
      </c>
      <c r="E234" s="16" t="s">
        <v>259</v>
      </c>
      <c r="F234" s="16" t="s">
        <v>78</v>
      </c>
      <c r="G234" s="16" t="s">
        <v>444</v>
      </c>
      <c r="H234" s="53" t="s">
        <v>239</v>
      </c>
      <c r="I234" s="55">
        <f t="shared" si="86"/>
        <v>10066.5</v>
      </c>
      <c r="J234" s="55">
        <f t="shared" si="86"/>
        <v>10066.5</v>
      </c>
      <c r="K234" s="55">
        <f t="shared" si="86"/>
        <v>10066.5</v>
      </c>
    </row>
    <row r="235" spans="1:11">
      <c r="A235" s="50" t="s">
        <v>187</v>
      </c>
      <c r="B235" s="52" t="s">
        <v>100</v>
      </c>
      <c r="C235" s="52" t="s">
        <v>78</v>
      </c>
      <c r="D235" s="16" t="s">
        <v>78</v>
      </c>
      <c r="E235" s="16" t="s">
        <v>259</v>
      </c>
      <c r="F235" s="16" t="s">
        <v>78</v>
      </c>
      <c r="G235" s="16" t="s">
        <v>444</v>
      </c>
      <c r="H235" s="53" t="s">
        <v>247</v>
      </c>
      <c r="I235" s="55">
        <f>'Приложение 3'!J322</f>
        <v>10066.5</v>
      </c>
      <c r="J235" s="55">
        <f>'Приложение 3'!K322</f>
        <v>10066.5</v>
      </c>
      <c r="K235" s="55">
        <f>'Приложение 3'!L322</f>
        <v>10066.5</v>
      </c>
    </row>
    <row r="236" spans="1:11" ht="24">
      <c r="A236" s="50" t="s">
        <v>191</v>
      </c>
      <c r="B236" s="52" t="s">
        <v>100</v>
      </c>
      <c r="C236" s="52" t="s">
        <v>78</v>
      </c>
      <c r="D236" s="16" t="s">
        <v>78</v>
      </c>
      <c r="E236" s="16" t="s">
        <v>259</v>
      </c>
      <c r="F236" s="16" t="s">
        <v>78</v>
      </c>
      <c r="G236" s="16" t="s">
        <v>288</v>
      </c>
      <c r="H236" s="53"/>
      <c r="I236" s="55">
        <f t="shared" si="83"/>
        <v>27558.2</v>
      </c>
      <c r="J236" s="55">
        <f t="shared" si="83"/>
        <v>28368.9</v>
      </c>
      <c r="K236" s="55">
        <f t="shared" si="83"/>
        <v>14111.6</v>
      </c>
    </row>
    <row r="237" spans="1:11" ht="38.25">
      <c r="A237" s="185" t="s">
        <v>145</v>
      </c>
      <c r="B237" s="52" t="s">
        <v>100</v>
      </c>
      <c r="C237" s="52" t="s">
        <v>78</v>
      </c>
      <c r="D237" s="16" t="s">
        <v>78</v>
      </c>
      <c r="E237" s="16" t="s">
        <v>259</v>
      </c>
      <c r="F237" s="16" t="s">
        <v>78</v>
      </c>
      <c r="G237" s="16" t="s">
        <v>288</v>
      </c>
      <c r="H237" s="53" t="s">
        <v>239</v>
      </c>
      <c r="I237" s="55">
        <f t="shared" si="83"/>
        <v>27558.2</v>
      </c>
      <c r="J237" s="55">
        <f t="shared" si="83"/>
        <v>28368.9</v>
      </c>
      <c r="K237" s="55">
        <f t="shared" si="83"/>
        <v>14111.6</v>
      </c>
    </row>
    <row r="238" spans="1:11">
      <c r="A238" s="50" t="s">
        <v>187</v>
      </c>
      <c r="B238" s="52" t="s">
        <v>100</v>
      </c>
      <c r="C238" s="52" t="s">
        <v>78</v>
      </c>
      <c r="D238" s="16" t="s">
        <v>78</v>
      </c>
      <c r="E238" s="16" t="s">
        <v>259</v>
      </c>
      <c r="F238" s="16" t="s">
        <v>78</v>
      </c>
      <c r="G238" s="16" t="s">
        <v>288</v>
      </c>
      <c r="H238" s="53" t="s">
        <v>247</v>
      </c>
      <c r="I238" s="55">
        <f>'Приложение 3'!J325</f>
        <v>27558.2</v>
      </c>
      <c r="J238" s="55">
        <f>'Приложение 3'!K325</f>
        <v>28368.9</v>
      </c>
      <c r="K238" s="55">
        <f>'Приложение 3'!L325</f>
        <v>14111.6</v>
      </c>
    </row>
    <row r="239" spans="1:11" ht="180">
      <c r="A239" s="130" t="s">
        <v>53</v>
      </c>
      <c r="B239" s="52" t="s">
        <v>100</v>
      </c>
      <c r="C239" s="52" t="s">
        <v>78</v>
      </c>
      <c r="D239" s="16" t="s">
        <v>78</v>
      </c>
      <c r="E239" s="16" t="s">
        <v>259</v>
      </c>
      <c r="F239" s="16" t="s">
        <v>78</v>
      </c>
      <c r="G239" s="16" t="s">
        <v>289</v>
      </c>
      <c r="H239" s="53"/>
      <c r="I239" s="132">
        <f t="shared" ref="I239:K240" si="87">I240</f>
        <v>108738</v>
      </c>
      <c r="J239" s="132">
        <f t="shared" si="87"/>
        <v>92936</v>
      </c>
      <c r="K239" s="132">
        <f t="shared" si="87"/>
        <v>104943</v>
      </c>
    </row>
    <row r="240" spans="1:11" ht="38.25">
      <c r="A240" s="185" t="s">
        <v>145</v>
      </c>
      <c r="B240" s="52" t="s">
        <v>100</v>
      </c>
      <c r="C240" s="52" t="s">
        <v>78</v>
      </c>
      <c r="D240" s="16" t="s">
        <v>78</v>
      </c>
      <c r="E240" s="16" t="s">
        <v>259</v>
      </c>
      <c r="F240" s="16" t="s">
        <v>78</v>
      </c>
      <c r="G240" s="16" t="s">
        <v>289</v>
      </c>
      <c r="H240" s="53" t="s">
        <v>239</v>
      </c>
      <c r="I240" s="132">
        <f t="shared" si="87"/>
        <v>108738</v>
      </c>
      <c r="J240" s="132">
        <f t="shared" si="87"/>
        <v>92936</v>
      </c>
      <c r="K240" s="132">
        <f t="shared" si="87"/>
        <v>104943</v>
      </c>
    </row>
    <row r="241" spans="1:11">
      <c r="A241" s="50" t="s">
        <v>187</v>
      </c>
      <c r="B241" s="52" t="s">
        <v>100</v>
      </c>
      <c r="C241" s="52" t="s">
        <v>78</v>
      </c>
      <c r="D241" s="16" t="s">
        <v>78</v>
      </c>
      <c r="E241" s="16" t="s">
        <v>259</v>
      </c>
      <c r="F241" s="16" t="s">
        <v>78</v>
      </c>
      <c r="G241" s="16" t="s">
        <v>289</v>
      </c>
      <c r="H241" s="53" t="s">
        <v>247</v>
      </c>
      <c r="I241" s="132">
        <f>'Приложение 3'!J328</f>
        <v>108738</v>
      </c>
      <c r="J241" s="132">
        <f>'Приложение 3'!K328</f>
        <v>92936</v>
      </c>
      <c r="K241" s="132">
        <f>'Приложение 3'!L328</f>
        <v>104943</v>
      </c>
    </row>
    <row r="242" spans="1:11" ht="60">
      <c r="A242" s="50" t="s">
        <v>524</v>
      </c>
      <c r="B242" s="52" t="s">
        <v>100</v>
      </c>
      <c r="C242" s="52" t="s">
        <v>78</v>
      </c>
      <c r="D242" s="16" t="s">
        <v>78</v>
      </c>
      <c r="E242" s="16" t="s">
        <v>259</v>
      </c>
      <c r="F242" s="16" t="s">
        <v>78</v>
      </c>
      <c r="G242" s="16" t="s">
        <v>290</v>
      </c>
      <c r="H242" s="53"/>
      <c r="I242" s="55">
        <f t="shared" ref="I242:K243" si="88">I243</f>
        <v>8389.1</v>
      </c>
      <c r="J242" s="55">
        <f t="shared" si="88"/>
        <v>8257</v>
      </c>
      <c r="K242" s="55">
        <f t="shared" si="88"/>
        <v>8257</v>
      </c>
    </row>
    <row r="243" spans="1:11" ht="38.25">
      <c r="A243" s="185" t="s">
        <v>145</v>
      </c>
      <c r="B243" s="52" t="s">
        <v>100</v>
      </c>
      <c r="C243" s="52" t="s">
        <v>78</v>
      </c>
      <c r="D243" s="16" t="s">
        <v>78</v>
      </c>
      <c r="E243" s="16" t="s">
        <v>259</v>
      </c>
      <c r="F243" s="16" t="s">
        <v>78</v>
      </c>
      <c r="G243" s="16" t="s">
        <v>290</v>
      </c>
      <c r="H243" s="53" t="s">
        <v>239</v>
      </c>
      <c r="I243" s="55">
        <f t="shared" si="88"/>
        <v>8389.1</v>
      </c>
      <c r="J243" s="55">
        <f t="shared" si="88"/>
        <v>8257</v>
      </c>
      <c r="K243" s="55">
        <f t="shared" si="88"/>
        <v>8257</v>
      </c>
    </row>
    <row r="244" spans="1:11" ht="12.75" customHeight="1">
      <c r="A244" s="50" t="s">
        <v>187</v>
      </c>
      <c r="B244" s="52" t="s">
        <v>100</v>
      </c>
      <c r="C244" s="52" t="s">
        <v>78</v>
      </c>
      <c r="D244" s="16" t="s">
        <v>78</v>
      </c>
      <c r="E244" s="16" t="s">
        <v>259</v>
      </c>
      <c r="F244" s="16" t="s">
        <v>78</v>
      </c>
      <c r="G244" s="16" t="s">
        <v>290</v>
      </c>
      <c r="H244" s="53" t="s">
        <v>247</v>
      </c>
      <c r="I244" s="55">
        <f>'Приложение 3'!J331</f>
        <v>8389.1</v>
      </c>
      <c r="J244" s="55">
        <f>'Приложение 3'!K331</f>
        <v>8257</v>
      </c>
      <c r="K244" s="55">
        <f>'Приложение 3'!L331</f>
        <v>8257</v>
      </c>
    </row>
    <row r="245" spans="1:11" ht="27.75" customHeight="1">
      <c r="A245" s="185" t="s">
        <v>445</v>
      </c>
      <c r="B245" s="52" t="s">
        <v>100</v>
      </c>
      <c r="C245" s="52" t="s">
        <v>78</v>
      </c>
      <c r="D245" s="16" t="s">
        <v>78</v>
      </c>
      <c r="E245" s="16" t="s">
        <v>259</v>
      </c>
      <c r="F245" s="36" t="s">
        <v>446</v>
      </c>
      <c r="G245" s="16"/>
      <c r="H245" s="53"/>
      <c r="I245" s="55">
        <f t="shared" ref="I245:K247" si="89">I246</f>
        <v>1707.9</v>
      </c>
      <c r="J245" s="55">
        <f t="shared" si="89"/>
        <v>1707.9</v>
      </c>
      <c r="K245" s="55">
        <f t="shared" si="89"/>
        <v>1707.9</v>
      </c>
    </row>
    <row r="246" spans="1:11" ht="37.5" customHeight="1">
      <c r="A246" s="185" t="s">
        <v>447</v>
      </c>
      <c r="B246" s="52" t="s">
        <v>100</v>
      </c>
      <c r="C246" s="52" t="s">
        <v>78</v>
      </c>
      <c r="D246" s="16" t="s">
        <v>78</v>
      </c>
      <c r="E246" s="16" t="s">
        <v>259</v>
      </c>
      <c r="F246" s="36" t="s">
        <v>446</v>
      </c>
      <c r="G246" s="36" t="s">
        <v>448</v>
      </c>
      <c r="H246" s="53"/>
      <c r="I246" s="55">
        <f t="shared" si="89"/>
        <v>1707.9</v>
      </c>
      <c r="J246" s="55">
        <f t="shared" si="89"/>
        <v>1707.9</v>
      </c>
      <c r="K246" s="55">
        <f t="shared" si="89"/>
        <v>1707.9</v>
      </c>
    </row>
    <row r="247" spans="1:11" ht="12.75" customHeight="1">
      <c r="A247" s="185" t="s">
        <v>145</v>
      </c>
      <c r="B247" s="52" t="s">
        <v>100</v>
      </c>
      <c r="C247" s="52" t="s">
        <v>78</v>
      </c>
      <c r="D247" s="16" t="s">
        <v>78</v>
      </c>
      <c r="E247" s="16" t="s">
        <v>259</v>
      </c>
      <c r="F247" s="36" t="s">
        <v>446</v>
      </c>
      <c r="G247" s="36" t="s">
        <v>448</v>
      </c>
      <c r="H247" s="53" t="s">
        <v>239</v>
      </c>
      <c r="I247" s="55">
        <f>I248</f>
        <v>1707.9</v>
      </c>
      <c r="J247" s="55">
        <f t="shared" si="89"/>
        <v>1707.9</v>
      </c>
      <c r="K247" s="55">
        <f t="shared" si="89"/>
        <v>1707.9</v>
      </c>
    </row>
    <row r="248" spans="1:11" ht="12.75" customHeight="1">
      <c r="A248" s="50" t="s">
        <v>187</v>
      </c>
      <c r="B248" s="52" t="s">
        <v>100</v>
      </c>
      <c r="C248" s="52" t="s">
        <v>78</v>
      </c>
      <c r="D248" s="16" t="s">
        <v>78</v>
      </c>
      <c r="E248" s="16" t="s">
        <v>259</v>
      </c>
      <c r="F248" s="36" t="s">
        <v>446</v>
      </c>
      <c r="G248" s="36" t="s">
        <v>448</v>
      </c>
      <c r="H248" s="53" t="s">
        <v>247</v>
      </c>
      <c r="I248" s="55">
        <f>'Приложение 3'!J335</f>
        <v>1707.9</v>
      </c>
      <c r="J248" s="55">
        <f>'Приложение 3'!K335</f>
        <v>1707.9</v>
      </c>
      <c r="K248" s="55">
        <f>'Приложение 3'!L335</f>
        <v>1707.9</v>
      </c>
    </row>
    <row r="249" spans="1:11" ht="18" customHeight="1">
      <c r="A249" s="54" t="s">
        <v>193</v>
      </c>
      <c r="B249" s="52" t="s">
        <v>100</v>
      </c>
      <c r="C249" s="52" t="s">
        <v>107</v>
      </c>
      <c r="D249" s="16"/>
      <c r="E249" s="16"/>
      <c r="F249" s="16"/>
      <c r="G249" s="16"/>
      <c r="H249" s="53"/>
      <c r="I249" s="55">
        <f>I250+I259</f>
        <v>26571.200000000001</v>
      </c>
      <c r="J249" s="55">
        <f>J250+J259</f>
        <v>27181.7</v>
      </c>
      <c r="K249" s="55">
        <f>K250+K259</f>
        <v>18675.3</v>
      </c>
    </row>
    <row r="250" spans="1:11" ht="36">
      <c r="A250" s="50" t="s">
        <v>531</v>
      </c>
      <c r="B250" s="52" t="s">
        <v>100</v>
      </c>
      <c r="C250" s="52" t="s">
        <v>107</v>
      </c>
      <c r="D250" s="16" t="s">
        <v>78</v>
      </c>
      <c r="E250" s="16" t="s">
        <v>259</v>
      </c>
      <c r="F250" s="16"/>
      <c r="G250" s="16"/>
      <c r="H250" s="53"/>
      <c r="I250" s="55">
        <f>I251+I255</f>
        <v>17230.2</v>
      </c>
      <c r="J250" s="55">
        <f>J251+J255</f>
        <v>17958.7</v>
      </c>
      <c r="K250" s="55">
        <f>K251+K255</f>
        <v>13452.3</v>
      </c>
    </row>
    <row r="251" spans="1:11" ht="24">
      <c r="A251" s="50" t="s">
        <v>194</v>
      </c>
      <c r="B251" s="52" t="s">
        <v>100</v>
      </c>
      <c r="C251" s="52" t="s">
        <v>107</v>
      </c>
      <c r="D251" s="16" t="s">
        <v>78</v>
      </c>
      <c r="E251" s="16" t="s">
        <v>259</v>
      </c>
      <c r="F251" s="16" t="s">
        <v>107</v>
      </c>
      <c r="G251" s="16"/>
      <c r="H251" s="53"/>
      <c r="I251" s="55">
        <f>I252</f>
        <v>2147.9</v>
      </c>
      <c r="J251" s="55">
        <f t="shared" ref="J251:K251" si="90">J252</f>
        <v>1970</v>
      </c>
      <c r="K251" s="55">
        <f t="shared" si="90"/>
        <v>1370</v>
      </c>
    </row>
    <row r="252" spans="1:11">
      <c r="A252" s="50" t="s">
        <v>195</v>
      </c>
      <c r="B252" s="52" t="s">
        <v>100</v>
      </c>
      <c r="C252" s="52" t="s">
        <v>107</v>
      </c>
      <c r="D252" s="16" t="s">
        <v>78</v>
      </c>
      <c r="E252" s="16" t="s">
        <v>259</v>
      </c>
      <c r="F252" s="16" t="s">
        <v>107</v>
      </c>
      <c r="G252" s="16" t="s">
        <v>291</v>
      </c>
      <c r="H252" s="53" t="s">
        <v>0</v>
      </c>
      <c r="I252" s="55">
        <f t="shared" ref="I252:K253" si="91">I253</f>
        <v>2147.9</v>
      </c>
      <c r="J252" s="55">
        <f t="shared" si="91"/>
        <v>1970</v>
      </c>
      <c r="K252" s="55">
        <f t="shared" si="91"/>
        <v>1370</v>
      </c>
    </row>
    <row r="253" spans="1:11" ht="38.25">
      <c r="A253" s="185" t="s">
        <v>145</v>
      </c>
      <c r="B253" s="52" t="s">
        <v>100</v>
      </c>
      <c r="C253" s="52" t="s">
        <v>107</v>
      </c>
      <c r="D253" s="16" t="s">
        <v>78</v>
      </c>
      <c r="E253" s="16" t="s">
        <v>259</v>
      </c>
      <c r="F253" s="16" t="s">
        <v>107</v>
      </c>
      <c r="G253" s="16" t="s">
        <v>291</v>
      </c>
      <c r="H253" s="53" t="s">
        <v>239</v>
      </c>
      <c r="I253" s="55">
        <f t="shared" si="91"/>
        <v>2147.9</v>
      </c>
      <c r="J253" s="55">
        <f t="shared" si="91"/>
        <v>1970</v>
      </c>
      <c r="K253" s="55">
        <f t="shared" si="91"/>
        <v>1370</v>
      </c>
    </row>
    <row r="254" spans="1:11">
      <c r="A254" s="50" t="s">
        <v>187</v>
      </c>
      <c r="B254" s="52" t="s">
        <v>100</v>
      </c>
      <c r="C254" s="52" t="s">
        <v>107</v>
      </c>
      <c r="D254" s="16" t="s">
        <v>78</v>
      </c>
      <c r="E254" s="16" t="s">
        <v>259</v>
      </c>
      <c r="F254" s="16" t="s">
        <v>107</v>
      </c>
      <c r="G254" s="16" t="s">
        <v>291</v>
      </c>
      <c r="H254" s="53" t="s">
        <v>247</v>
      </c>
      <c r="I254" s="55">
        <f>'Приложение 3'!J341</f>
        <v>2147.9</v>
      </c>
      <c r="J254" s="55">
        <f>'Приложение 3'!K341</f>
        <v>1970</v>
      </c>
      <c r="K254" s="55">
        <f>'Приложение 3'!L341</f>
        <v>1370</v>
      </c>
    </row>
    <row r="255" spans="1:11" ht="24">
      <c r="A255" s="50" t="s">
        <v>196</v>
      </c>
      <c r="B255" s="52" t="s">
        <v>100</v>
      </c>
      <c r="C255" s="52" t="s">
        <v>107</v>
      </c>
      <c r="D255" s="16" t="s">
        <v>78</v>
      </c>
      <c r="E255" s="16" t="s">
        <v>259</v>
      </c>
      <c r="F255" s="16" t="s">
        <v>83</v>
      </c>
      <c r="G255" s="16"/>
      <c r="H255" s="52"/>
      <c r="I255" s="55">
        <f>I257</f>
        <v>15082.3</v>
      </c>
      <c r="J255" s="55">
        <f>J257</f>
        <v>15988.7</v>
      </c>
      <c r="K255" s="55">
        <f>K257</f>
        <v>12082.3</v>
      </c>
    </row>
    <row r="256" spans="1:11">
      <c r="A256" s="50" t="s">
        <v>195</v>
      </c>
      <c r="B256" s="52" t="s">
        <v>100</v>
      </c>
      <c r="C256" s="52" t="s">
        <v>107</v>
      </c>
      <c r="D256" s="16" t="s">
        <v>78</v>
      </c>
      <c r="E256" s="16" t="s">
        <v>259</v>
      </c>
      <c r="F256" s="16" t="s">
        <v>83</v>
      </c>
      <c r="G256" s="16" t="s">
        <v>291</v>
      </c>
      <c r="H256" s="52"/>
      <c r="I256" s="55">
        <f t="shared" ref="I256:K257" si="92">I257</f>
        <v>15082.3</v>
      </c>
      <c r="J256" s="55">
        <f t="shared" si="92"/>
        <v>15988.7</v>
      </c>
      <c r="K256" s="55">
        <f t="shared" si="92"/>
        <v>12082.3</v>
      </c>
    </row>
    <row r="257" spans="1:11" ht="38.25">
      <c r="A257" s="185" t="s">
        <v>145</v>
      </c>
      <c r="B257" s="52" t="s">
        <v>100</v>
      </c>
      <c r="C257" s="52" t="s">
        <v>107</v>
      </c>
      <c r="D257" s="16" t="s">
        <v>78</v>
      </c>
      <c r="E257" s="16" t="s">
        <v>259</v>
      </c>
      <c r="F257" s="16" t="s">
        <v>83</v>
      </c>
      <c r="G257" s="16" t="s">
        <v>291</v>
      </c>
      <c r="H257" s="53" t="s">
        <v>239</v>
      </c>
      <c r="I257" s="55">
        <f t="shared" si="92"/>
        <v>15082.3</v>
      </c>
      <c r="J257" s="55">
        <f t="shared" si="92"/>
        <v>15988.7</v>
      </c>
      <c r="K257" s="55">
        <f t="shared" si="92"/>
        <v>12082.3</v>
      </c>
    </row>
    <row r="258" spans="1:11">
      <c r="A258" s="50" t="s">
        <v>187</v>
      </c>
      <c r="B258" s="52" t="s">
        <v>100</v>
      </c>
      <c r="C258" s="52" t="s">
        <v>107</v>
      </c>
      <c r="D258" s="16" t="s">
        <v>78</v>
      </c>
      <c r="E258" s="16" t="s">
        <v>259</v>
      </c>
      <c r="F258" s="16" t="s">
        <v>83</v>
      </c>
      <c r="G258" s="16" t="s">
        <v>291</v>
      </c>
      <c r="H258" s="53" t="s">
        <v>247</v>
      </c>
      <c r="I258" s="55">
        <f>'Приложение 3'!J345</f>
        <v>15082.3</v>
      </c>
      <c r="J258" s="55">
        <f>'Приложение 3'!K345</f>
        <v>15988.7</v>
      </c>
      <c r="K258" s="55">
        <f>'Приложение 3'!L345</f>
        <v>12082.3</v>
      </c>
    </row>
    <row r="259" spans="1:11" ht="36">
      <c r="A259" s="50" t="s">
        <v>157</v>
      </c>
      <c r="B259" s="52" t="s">
        <v>100</v>
      </c>
      <c r="C259" s="52" t="s">
        <v>107</v>
      </c>
      <c r="D259" s="16" t="s">
        <v>99</v>
      </c>
      <c r="E259" s="16" t="s">
        <v>259</v>
      </c>
      <c r="F259" s="16"/>
      <c r="G259" s="16"/>
      <c r="H259" s="53"/>
      <c r="I259" s="55">
        <f t="shared" ref="I259:K263" si="93">I260</f>
        <v>9341</v>
      </c>
      <c r="J259" s="55">
        <f t="shared" si="93"/>
        <v>9223</v>
      </c>
      <c r="K259" s="55">
        <f t="shared" si="93"/>
        <v>5223</v>
      </c>
    </row>
    <row r="260" spans="1:11" ht="24">
      <c r="A260" s="50" t="s">
        <v>197</v>
      </c>
      <c r="B260" s="52" t="s">
        <v>100</v>
      </c>
      <c r="C260" s="52" t="s">
        <v>107</v>
      </c>
      <c r="D260" s="16" t="s">
        <v>99</v>
      </c>
      <c r="E260" s="16" t="s">
        <v>11</v>
      </c>
      <c r="F260" s="16"/>
      <c r="G260" s="16"/>
      <c r="H260" s="53"/>
      <c r="I260" s="55">
        <f>I261</f>
        <v>9341</v>
      </c>
      <c r="J260" s="55">
        <f t="shared" si="93"/>
        <v>9223</v>
      </c>
      <c r="K260" s="55">
        <f t="shared" si="93"/>
        <v>5223</v>
      </c>
    </row>
    <row r="261" spans="1:11" ht="72">
      <c r="A261" s="50" t="s">
        <v>198</v>
      </c>
      <c r="B261" s="52" t="s">
        <v>100</v>
      </c>
      <c r="C261" s="52" t="s">
        <v>107</v>
      </c>
      <c r="D261" s="16" t="s">
        <v>99</v>
      </c>
      <c r="E261" s="16" t="s">
        <v>11</v>
      </c>
      <c r="F261" s="16" t="s">
        <v>76</v>
      </c>
      <c r="G261" s="16"/>
      <c r="H261" s="53"/>
      <c r="I261" s="55">
        <f>I262</f>
        <v>9341</v>
      </c>
      <c r="J261" s="55">
        <f t="shared" si="93"/>
        <v>9223</v>
      </c>
      <c r="K261" s="55">
        <f t="shared" si="93"/>
        <v>5223</v>
      </c>
    </row>
    <row r="262" spans="1:11">
      <c r="A262" s="50" t="s">
        <v>199</v>
      </c>
      <c r="B262" s="52" t="s">
        <v>100</v>
      </c>
      <c r="C262" s="52" t="s">
        <v>107</v>
      </c>
      <c r="D262" s="16" t="s">
        <v>99</v>
      </c>
      <c r="E262" s="16" t="s">
        <v>11</v>
      </c>
      <c r="F262" s="16" t="s">
        <v>76</v>
      </c>
      <c r="G262" s="16" t="s">
        <v>291</v>
      </c>
      <c r="H262" s="53"/>
      <c r="I262" s="55">
        <f t="shared" si="93"/>
        <v>9341</v>
      </c>
      <c r="J262" s="55">
        <f t="shared" si="93"/>
        <v>9223</v>
      </c>
      <c r="K262" s="55">
        <f t="shared" si="93"/>
        <v>5223</v>
      </c>
    </row>
    <row r="263" spans="1:11" ht="38.25">
      <c r="A263" s="185" t="s">
        <v>145</v>
      </c>
      <c r="B263" s="52" t="s">
        <v>100</v>
      </c>
      <c r="C263" s="52" t="s">
        <v>107</v>
      </c>
      <c r="D263" s="16" t="s">
        <v>99</v>
      </c>
      <c r="E263" s="16" t="s">
        <v>11</v>
      </c>
      <c r="F263" s="16" t="s">
        <v>76</v>
      </c>
      <c r="G263" s="16" t="s">
        <v>291</v>
      </c>
      <c r="H263" s="53" t="s">
        <v>239</v>
      </c>
      <c r="I263" s="55">
        <f t="shared" si="93"/>
        <v>9341</v>
      </c>
      <c r="J263" s="55">
        <f t="shared" si="93"/>
        <v>9223</v>
      </c>
      <c r="K263" s="55">
        <f t="shared" si="93"/>
        <v>5223</v>
      </c>
    </row>
    <row r="264" spans="1:11">
      <c r="A264" s="50" t="s">
        <v>187</v>
      </c>
      <c r="B264" s="52" t="s">
        <v>100</v>
      </c>
      <c r="C264" s="52" t="s">
        <v>107</v>
      </c>
      <c r="D264" s="16" t="s">
        <v>99</v>
      </c>
      <c r="E264" s="16" t="s">
        <v>11</v>
      </c>
      <c r="F264" s="16" t="s">
        <v>76</v>
      </c>
      <c r="G264" s="16" t="s">
        <v>291</v>
      </c>
      <c r="H264" s="53" t="s">
        <v>247</v>
      </c>
      <c r="I264" s="55">
        <f>'Приложение 3'!J351</f>
        <v>9341</v>
      </c>
      <c r="J264" s="55">
        <f>'Приложение 3'!K351</f>
        <v>9223</v>
      </c>
      <c r="K264" s="55">
        <f>'Приложение 3'!L351</f>
        <v>5223</v>
      </c>
    </row>
    <row r="265" spans="1:11">
      <c r="A265" s="50" t="s">
        <v>200</v>
      </c>
      <c r="B265" s="52" t="s">
        <v>100</v>
      </c>
      <c r="C265" s="52" t="s">
        <v>100</v>
      </c>
      <c r="D265" s="16"/>
      <c r="E265" s="16"/>
      <c r="F265" s="16"/>
      <c r="G265" s="16"/>
      <c r="H265" s="53"/>
      <c r="I265" s="55">
        <f>I266</f>
        <v>79.7</v>
      </c>
      <c r="J265" s="55">
        <f t="shared" ref="J265:K265" si="94">J266</f>
        <v>82.8</v>
      </c>
      <c r="K265" s="55">
        <f t="shared" si="94"/>
        <v>82.8</v>
      </c>
    </row>
    <row r="266" spans="1:11" ht="36">
      <c r="A266" s="58" t="s">
        <v>157</v>
      </c>
      <c r="B266" s="52" t="s">
        <v>100</v>
      </c>
      <c r="C266" s="52" t="s">
        <v>100</v>
      </c>
      <c r="D266" s="16" t="s">
        <v>99</v>
      </c>
      <c r="E266" s="16" t="s">
        <v>259</v>
      </c>
      <c r="F266" s="16"/>
      <c r="G266" s="16"/>
      <c r="H266" s="53"/>
      <c r="I266" s="55">
        <f>I267</f>
        <v>79.7</v>
      </c>
      <c r="J266" s="55">
        <f t="shared" ref="J266:K266" si="95">J267</f>
        <v>82.8</v>
      </c>
      <c r="K266" s="55">
        <f t="shared" si="95"/>
        <v>82.8</v>
      </c>
    </row>
    <row r="267" spans="1:11" ht="48">
      <c r="A267" s="59" t="s">
        <v>203</v>
      </c>
      <c r="B267" s="52" t="s">
        <v>100</v>
      </c>
      <c r="C267" s="52" t="s">
        <v>100</v>
      </c>
      <c r="D267" s="16" t="s">
        <v>99</v>
      </c>
      <c r="E267" s="16" t="s">
        <v>14</v>
      </c>
      <c r="F267" s="16"/>
      <c r="G267" s="16"/>
      <c r="H267" s="53"/>
      <c r="I267" s="55">
        <f t="shared" ref="I267:K270" si="96">I268</f>
        <v>79.7</v>
      </c>
      <c r="J267" s="55">
        <f t="shared" si="96"/>
        <v>82.8</v>
      </c>
      <c r="K267" s="55">
        <f t="shared" si="96"/>
        <v>82.8</v>
      </c>
    </row>
    <row r="268" spans="1:11" ht="36">
      <c r="A268" s="50" t="s">
        <v>204</v>
      </c>
      <c r="B268" s="52" t="s">
        <v>100</v>
      </c>
      <c r="C268" s="52" t="s">
        <v>100</v>
      </c>
      <c r="D268" s="16" t="s">
        <v>99</v>
      </c>
      <c r="E268" s="16" t="s">
        <v>14</v>
      </c>
      <c r="F268" s="16" t="s">
        <v>76</v>
      </c>
      <c r="G268" s="16"/>
      <c r="H268" s="53"/>
      <c r="I268" s="55">
        <f t="shared" si="96"/>
        <v>79.7</v>
      </c>
      <c r="J268" s="55">
        <f t="shared" si="96"/>
        <v>82.8</v>
      </c>
      <c r="K268" s="55">
        <f t="shared" si="96"/>
        <v>82.8</v>
      </c>
    </row>
    <row r="269" spans="1:11">
      <c r="A269" s="50" t="s">
        <v>205</v>
      </c>
      <c r="B269" s="52" t="s">
        <v>100</v>
      </c>
      <c r="C269" s="52" t="s">
        <v>100</v>
      </c>
      <c r="D269" s="16" t="s">
        <v>99</v>
      </c>
      <c r="E269" s="16" t="s">
        <v>14</v>
      </c>
      <c r="F269" s="16" t="s">
        <v>76</v>
      </c>
      <c r="G269" s="16" t="s">
        <v>294</v>
      </c>
      <c r="H269" s="53"/>
      <c r="I269" s="55">
        <f t="shared" si="96"/>
        <v>79.7</v>
      </c>
      <c r="J269" s="55">
        <f t="shared" si="96"/>
        <v>82.8</v>
      </c>
      <c r="K269" s="55">
        <f t="shared" si="96"/>
        <v>82.8</v>
      </c>
    </row>
    <row r="270" spans="1:11" ht="36">
      <c r="A270" s="50" t="s">
        <v>87</v>
      </c>
      <c r="B270" s="52" t="s">
        <v>100</v>
      </c>
      <c r="C270" s="52" t="s">
        <v>100</v>
      </c>
      <c r="D270" s="16" t="s">
        <v>99</v>
      </c>
      <c r="E270" s="16" t="s">
        <v>14</v>
      </c>
      <c r="F270" s="16" t="s">
        <v>76</v>
      </c>
      <c r="G270" s="16" t="s">
        <v>294</v>
      </c>
      <c r="H270" s="53" t="s">
        <v>228</v>
      </c>
      <c r="I270" s="55">
        <f t="shared" si="96"/>
        <v>79.7</v>
      </c>
      <c r="J270" s="55">
        <f>J271</f>
        <v>82.8</v>
      </c>
      <c r="K270" s="55">
        <f>K271</f>
        <v>82.8</v>
      </c>
    </row>
    <row r="271" spans="1:11" ht="36">
      <c r="A271" s="50" t="s">
        <v>88</v>
      </c>
      <c r="B271" s="52" t="s">
        <v>100</v>
      </c>
      <c r="C271" s="52" t="s">
        <v>100</v>
      </c>
      <c r="D271" s="16" t="s">
        <v>99</v>
      </c>
      <c r="E271" s="16" t="s">
        <v>14</v>
      </c>
      <c r="F271" s="16" t="s">
        <v>76</v>
      </c>
      <c r="G271" s="16" t="s">
        <v>294</v>
      </c>
      <c r="H271" s="53" t="s">
        <v>229</v>
      </c>
      <c r="I271" s="55">
        <f>'Приложение 3'!J358</f>
        <v>79.7</v>
      </c>
      <c r="J271" s="55">
        <f>'Приложение 3'!K358</f>
        <v>82.8</v>
      </c>
      <c r="K271" s="55">
        <f>'Приложение 3'!L358</f>
        <v>82.8</v>
      </c>
    </row>
    <row r="272" spans="1:11">
      <c r="A272" s="50" t="s">
        <v>206</v>
      </c>
      <c r="B272" s="52" t="s">
        <v>100</v>
      </c>
      <c r="C272" s="52" t="s">
        <v>117</v>
      </c>
      <c r="D272" s="16"/>
      <c r="E272" s="16"/>
      <c r="F272" s="16"/>
      <c r="G272" s="16"/>
      <c r="H272" s="53"/>
      <c r="I272" s="55">
        <f t="shared" ref="I272:K274" si="97">I273</f>
        <v>4152.8</v>
      </c>
      <c r="J272" s="55">
        <f t="shared" si="97"/>
        <v>4180.8</v>
      </c>
      <c r="K272" s="55">
        <f t="shared" si="97"/>
        <v>3580.8</v>
      </c>
    </row>
    <row r="273" spans="1:11" ht="36">
      <c r="A273" s="50" t="s">
        <v>531</v>
      </c>
      <c r="B273" s="52" t="s">
        <v>100</v>
      </c>
      <c r="C273" s="52" t="s">
        <v>117</v>
      </c>
      <c r="D273" s="16" t="s">
        <v>78</v>
      </c>
      <c r="E273" s="16" t="s">
        <v>259</v>
      </c>
      <c r="F273" s="16"/>
      <c r="G273" s="16"/>
      <c r="H273" s="53"/>
      <c r="I273" s="55">
        <f>I274+I280</f>
        <v>4152.8</v>
      </c>
      <c r="J273" s="55">
        <f>J274+J280</f>
        <v>4180.8</v>
      </c>
      <c r="K273" s="55">
        <f>K274+K280</f>
        <v>3580.8</v>
      </c>
    </row>
    <row r="274" spans="1:11" ht="84">
      <c r="A274" s="56" t="s">
        <v>207</v>
      </c>
      <c r="B274" s="52" t="s">
        <v>100</v>
      </c>
      <c r="C274" s="52" t="s">
        <v>117</v>
      </c>
      <c r="D274" s="16" t="s">
        <v>78</v>
      </c>
      <c r="E274" s="16" t="s">
        <v>259</v>
      </c>
      <c r="F274" s="16" t="s">
        <v>149</v>
      </c>
      <c r="G274" s="16"/>
      <c r="H274" s="53"/>
      <c r="I274" s="55">
        <f t="shared" si="97"/>
        <v>2061.5</v>
      </c>
      <c r="J274" s="55">
        <f t="shared" si="97"/>
        <v>2085</v>
      </c>
      <c r="K274" s="55">
        <f t="shared" si="97"/>
        <v>1485</v>
      </c>
    </row>
    <row r="275" spans="1:11" ht="60">
      <c r="A275" s="54" t="s">
        <v>208</v>
      </c>
      <c r="B275" s="52" t="s">
        <v>100</v>
      </c>
      <c r="C275" s="52" t="s">
        <v>117</v>
      </c>
      <c r="D275" s="16" t="s">
        <v>78</v>
      </c>
      <c r="E275" s="16" t="s">
        <v>259</v>
      </c>
      <c r="F275" s="16" t="s">
        <v>149</v>
      </c>
      <c r="G275" s="16" t="s">
        <v>295</v>
      </c>
      <c r="H275" s="53"/>
      <c r="I275" s="55">
        <f>I276+I278</f>
        <v>2061.5</v>
      </c>
      <c r="J275" s="55">
        <f>J276+J278</f>
        <v>2085</v>
      </c>
      <c r="K275" s="55">
        <f>K276+K278</f>
        <v>1485</v>
      </c>
    </row>
    <row r="276" spans="1:11" ht="72">
      <c r="A276" s="50" t="s">
        <v>81</v>
      </c>
      <c r="B276" s="52" t="s">
        <v>100</v>
      </c>
      <c r="C276" s="52" t="s">
        <v>117</v>
      </c>
      <c r="D276" s="16" t="s">
        <v>78</v>
      </c>
      <c r="E276" s="16" t="s">
        <v>259</v>
      </c>
      <c r="F276" s="16" t="s">
        <v>149</v>
      </c>
      <c r="G276" s="16" t="s">
        <v>295</v>
      </c>
      <c r="H276" s="53" t="s">
        <v>226</v>
      </c>
      <c r="I276" s="55">
        <f>I277</f>
        <v>1763.5</v>
      </c>
      <c r="J276" s="55">
        <f>J277</f>
        <v>1787</v>
      </c>
      <c r="K276" s="55">
        <f>K277</f>
        <v>1287</v>
      </c>
    </row>
    <row r="277" spans="1:11" ht="24">
      <c r="A277" s="50" t="s">
        <v>178</v>
      </c>
      <c r="B277" s="52" t="s">
        <v>100</v>
      </c>
      <c r="C277" s="52" t="s">
        <v>117</v>
      </c>
      <c r="D277" s="16" t="s">
        <v>78</v>
      </c>
      <c r="E277" s="16" t="s">
        <v>259</v>
      </c>
      <c r="F277" s="16" t="s">
        <v>149</v>
      </c>
      <c r="G277" s="16" t="s">
        <v>295</v>
      </c>
      <c r="H277" s="53" t="s">
        <v>246</v>
      </c>
      <c r="I277" s="55">
        <f>'Приложение 3'!J364</f>
        <v>1763.5</v>
      </c>
      <c r="J277" s="55">
        <f>'Приложение 3'!K364</f>
        <v>1787</v>
      </c>
      <c r="K277" s="55">
        <f>'Приложение 3'!L364</f>
        <v>1287</v>
      </c>
    </row>
    <row r="278" spans="1:11" ht="36">
      <c r="A278" s="50" t="s">
        <v>87</v>
      </c>
      <c r="B278" s="52" t="s">
        <v>100</v>
      </c>
      <c r="C278" s="52" t="s">
        <v>117</v>
      </c>
      <c r="D278" s="16" t="s">
        <v>78</v>
      </c>
      <c r="E278" s="16" t="s">
        <v>259</v>
      </c>
      <c r="F278" s="16" t="s">
        <v>149</v>
      </c>
      <c r="G278" s="16" t="s">
        <v>295</v>
      </c>
      <c r="H278" s="53" t="s">
        <v>228</v>
      </c>
      <c r="I278" s="55">
        <f t="shared" ref="I278:K278" si="98">I279</f>
        <v>298</v>
      </c>
      <c r="J278" s="55">
        <f t="shared" si="98"/>
        <v>298</v>
      </c>
      <c r="K278" s="55">
        <f t="shared" si="98"/>
        <v>198</v>
      </c>
    </row>
    <row r="279" spans="1:11" ht="36">
      <c r="A279" s="50" t="s">
        <v>88</v>
      </c>
      <c r="B279" s="52" t="s">
        <v>100</v>
      </c>
      <c r="C279" s="52" t="s">
        <v>117</v>
      </c>
      <c r="D279" s="16" t="s">
        <v>78</v>
      </c>
      <c r="E279" s="16" t="s">
        <v>259</v>
      </c>
      <c r="F279" s="16" t="s">
        <v>149</v>
      </c>
      <c r="G279" s="16" t="s">
        <v>295</v>
      </c>
      <c r="H279" s="53" t="s">
        <v>229</v>
      </c>
      <c r="I279" s="55">
        <f>'Приложение 3'!J366</f>
        <v>298</v>
      </c>
      <c r="J279" s="55">
        <f>'Приложение 3'!K366</f>
        <v>298</v>
      </c>
      <c r="K279" s="55">
        <f>'Приложение 3'!L366</f>
        <v>198</v>
      </c>
    </row>
    <row r="280" spans="1:11" ht="24">
      <c r="A280" s="50" t="s">
        <v>201</v>
      </c>
      <c r="B280" s="52" t="s">
        <v>100</v>
      </c>
      <c r="C280" s="52" t="s">
        <v>117</v>
      </c>
      <c r="D280" s="16" t="s">
        <v>78</v>
      </c>
      <c r="E280" s="16" t="s">
        <v>259</v>
      </c>
      <c r="F280" s="16" t="s">
        <v>100</v>
      </c>
      <c r="G280" s="16"/>
      <c r="H280" s="53"/>
      <c r="I280" s="55">
        <f>I281+I284</f>
        <v>2091.3000000000002</v>
      </c>
      <c r="J280" s="55">
        <f t="shared" ref="J280:K280" si="99">J281+J284</f>
        <v>2095.8000000000002</v>
      </c>
      <c r="K280" s="55">
        <f t="shared" si="99"/>
        <v>2095.8000000000002</v>
      </c>
    </row>
    <row r="281" spans="1:11" ht="24">
      <c r="A281" s="57" t="s">
        <v>202</v>
      </c>
      <c r="B281" s="52" t="s">
        <v>100</v>
      </c>
      <c r="C281" s="52" t="s">
        <v>117</v>
      </c>
      <c r="D281" s="16" t="s">
        <v>78</v>
      </c>
      <c r="E281" s="16" t="s">
        <v>259</v>
      </c>
      <c r="F281" s="16" t="s">
        <v>100</v>
      </c>
      <c r="G281" s="16" t="s">
        <v>292</v>
      </c>
      <c r="H281" s="53"/>
      <c r="I281" s="55">
        <f t="shared" ref="I281:K282" si="100">I282</f>
        <v>113.5</v>
      </c>
      <c r="J281" s="55">
        <f t="shared" si="100"/>
        <v>118</v>
      </c>
      <c r="K281" s="55">
        <f t="shared" si="100"/>
        <v>118</v>
      </c>
    </row>
    <row r="282" spans="1:11" ht="38.25">
      <c r="A282" s="185" t="s">
        <v>145</v>
      </c>
      <c r="B282" s="52" t="s">
        <v>100</v>
      </c>
      <c r="C282" s="52" t="s">
        <v>117</v>
      </c>
      <c r="D282" s="16" t="s">
        <v>78</v>
      </c>
      <c r="E282" s="16" t="s">
        <v>259</v>
      </c>
      <c r="F282" s="16" t="s">
        <v>100</v>
      </c>
      <c r="G282" s="16" t="s">
        <v>292</v>
      </c>
      <c r="H282" s="53" t="s">
        <v>239</v>
      </c>
      <c r="I282" s="55">
        <f t="shared" si="100"/>
        <v>113.5</v>
      </c>
      <c r="J282" s="55">
        <f t="shared" si="100"/>
        <v>118</v>
      </c>
      <c r="K282" s="55">
        <f t="shared" si="100"/>
        <v>118</v>
      </c>
    </row>
    <row r="283" spans="1:11">
      <c r="A283" s="50" t="s">
        <v>187</v>
      </c>
      <c r="B283" s="52" t="s">
        <v>100</v>
      </c>
      <c r="C283" s="52" t="s">
        <v>117</v>
      </c>
      <c r="D283" s="16" t="s">
        <v>78</v>
      </c>
      <c r="E283" s="16" t="s">
        <v>259</v>
      </c>
      <c r="F283" s="16" t="s">
        <v>100</v>
      </c>
      <c r="G283" s="16" t="s">
        <v>292</v>
      </c>
      <c r="H283" s="53" t="s">
        <v>247</v>
      </c>
      <c r="I283" s="55">
        <f>'Приложение 3'!J370</f>
        <v>113.5</v>
      </c>
      <c r="J283" s="55">
        <f>'Приложение 3'!K370</f>
        <v>118</v>
      </c>
      <c r="K283" s="55">
        <f>'Приложение 3'!L370</f>
        <v>118</v>
      </c>
    </row>
    <row r="284" spans="1:11" ht="48">
      <c r="A284" s="50" t="s">
        <v>57</v>
      </c>
      <c r="B284" s="52" t="s">
        <v>100</v>
      </c>
      <c r="C284" s="52" t="s">
        <v>117</v>
      </c>
      <c r="D284" s="16" t="s">
        <v>78</v>
      </c>
      <c r="E284" s="16" t="s">
        <v>259</v>
      </c>
      <c r="F284" s="16" t="s">
        <v>100</v>
      </c>
      <c r="G284" s="16" t="s">
        <v>293</v>
      </c>
      <c r="H284" s="53"/>
      <c r="I284" s="55">
        <f t="shared" ref="I284:K285" si="101">I285</f>
        <v>1977.8</v>
      </c>
      <c r="J284" s="55">
        <f t="shared" si="101"/>
        <v>1977.8</v>
      </c>
      <c r="K284" s="55">
        <f t="shared" si="101"/>
        <v>1977.8</v>
      </c>
    </row>
    <row r="285" spans="1:11" ht="38.25">
      <c r="A285" s="185" t="s">
        <v>145</v>
      </c>
      <c r="B285" s="52" t="s">
        <v>100</v>
      </c>
      <c r="C285" s="52" t="s">
        <v>117</v>
      </c>
      <c r="D285" s="16" t="s">
        <v>78</v>
      </c>
      <c r="E285" s="16" t="s">
        <v>259</v>
      </c>
      <c r="F285" s="16" t="s">
        <v>100</v>
      </c>
      <c r="G285" s="16" t="s">
        <v>293</v>
      </c>
      <c r="H285" s="53" t="s">
        <v>239</v>
      </c>
      <c r="I285" s="55">
        <f t="shared" si="101"/>
        <v>1977.8</v>
      </c>
      <c r="J285" s="55">
        <f t="shared" si="101"/>
        <v>1977.8</v>
      </c>
      <c r="K285" s="55">
        <f t="shared" si="101"/>
        <v>1977.8</v>
      </c>
    </row>
    <row r="286" spans="1:11">
      <c r="A286" s="50" t="s">
        <v>187</v>
      </c>
      <c r="B286" s="52" t="s">
        <v>100</v>
      </c>
      <c r="C286" s="52" t="s">
        <v>117</v>
      </c>
      <c r="D286" s="16" t="s">
        <v>78</v>
      </c>
      <c r="E286" s="16" t="s">
        <v>259</v>
      </c>
      <c r="F286" s="16" t="s">
        <v>100</v>
      </c>
      <c r="G286" s="16" t="s">
        <v>293</v>
      </c>
      <c r="H286" s="53" t="s">
        <v>247</v>
      </c>
      <c r="I286" s="55">
        <f>'Приложение 3'!J373</f>
        <v>1977.8</v>
      </c>
      <c r="J286" s="55">
        <f>'Приложение 3'!K373</f>
        <v>1977.8</v>
      </c>
      <c r="K286" s="55">
        <f>'Приложение 3'!L373</f>
        <v>1977.8</v>
      </c>
    </row>
    <row r="287" spans="1:11">
      <c r="A287" s="50" t="s">
        <v>209</v>
      </c>
      <c r="B287" s="52" t="s">
        <v>115</v>
      </c>
      <c r="C287" s="52"/>
      <c r="D287" s="16"/>
      <c r="E287" s="16"/>
      <c r="F287" s="16"/>
      <c r="G287" s="16"/>
      <c r="H287" s="53"/>
      <c r="I287" s="55">
        <f>I288+I305</f>
        <v>29915.200000000004</v>
      </c>
      <c r="J287" s="55">
        <f>J288+J305</f>
        <v>30112.7</v>
      </c>
      <c r="K287" s="55">
        <f>K288+K305</f>
        <v>23851.7</v>
      </c>
    </row>
    <row r="288" spans="1:11">
      <c r="A288" s="50" t="s">
        <v>210</v>
      </c>
      <c r="B288" s="52" t="s">
        <v>115</v>
      </c>
      <c r="C288" s="52" t="s">
        <v>76</v>
      </c>
      <c r="D288" s="16"/>
      <c r="E288" s="16"/>
      <c r="F288" s="16"/>
      <c r="G288" s="16"/>
      <c r="H288" s="53"/>
      <c r="I288" s="55">
        <f>I289</f>
        <v>26320.700000000004</v>
      </c>
      <c r="J288" s="55">
        <f t="shared" ref="J288:K288" si="102">J289</f>
        <v>26688.2</v>
      </c>
      <c r="K288" s="55">
        <f t="shared" si="102"/>
        <v>21227.200000000001</v>
      </c>
    </row>
    <row r="289" spans="1:11" ht="36">
      <c r="A289" s="50" t="s">
        <v>157</v>
      </c>
      <c r="B289" s="52" t="s">
        <v>115</v>
      </c>
      <c r="C289" s="52" t="s">
        <v>76</v>
      </c>
      <c r="D289" s="16" t="s">
        <v>99</v>
      </c>
      <c r="E289" s="16" t="s">
        <v>259</v>
      </c>
      <c r="F289" s="16"/>
      <c r="G289" s="16"/>
      <c r="H289" s="53"/>
      <c r="I289" s="55">
        <f>I290+I300+I295</f>
        <v>26320.700000000004</v>
      </c>
      <c r="J289" s="55">
        <f>J290+J300+J295</f>
        <v>26688.2</v>
      </c>
      <c r="K289" s="55">
        <f>K290+K300+K295</f>
        <v>21227.200000000001</v>
      </c>
    </row>
    <row r="290" spans="1:11" ht="24">
      <c r="A290" s="50" t="s">
        <v>211</v>
      </c>
      <c r="B290" s="52" t="s">
        <v>115</v>
      </c>
      <c r="C290" s="52" t="s">
        <v>76</v>
      </c>
      <c r="D290" s="16" t="s">
        <v>99</v>
      </c>
      <c r="E290" s="16" t="s">
        <v>8</v>
      </c>
      <c r="F290" s="16"/>
      <c r="G290" s="16"/>
      <c r="H290" s="53"/>
      <c r="I290" s="55">
        <f>I291</f>
        <v>402.1</v>
      </c>
      <c r="J290" s="55">
        <f t="shared" ref="J290:K290" si="103">J291</f>
        <v>436.2</v>
      </c>
      <c r="K290" s="55">
        <f t="shared" si="103"/>
        <v>475.2</v>
      </c>
    </row>
    <row r="291" spans="1:11" ht="60">
      <c r="A291" s="51" t="s">
        <v>212</v>
      </c>
      <c r="B291" s="52" t="s">
        <v>115</v>
      </c>
      <c r="C291" s="52" t="s">
        <v>76</v>
      </c>
      <c r="D291" s="16" t="s">
        <v>99</v>
      </c>
      <c r="E291" s="16" t="s">
        <v>8</v>
      </c>
      <c r="F291" s="16" t="s">
        <v>76</v>
      </c>
      <c r="G291" s="16"/>
      <c r="H291" s="53"/>
      <c r="I291" s="55">
        <f t="shared" ref="I291:K293" si="104">I292</f>
        <v>402.1</v>
      </c>
      <c r="J291" s="55">
        <f t="shared" si="104"/>
        <v>436.2</v>
      </c>
      <c r="K291" s="55">
        <f t="shared" si="104"/>
        <v>475.2</v>
      </c>
    </row>
    <row r="292" spans="1:11">
      <c r="A292" s="125" t="s">
        <v>213</v>
      </c>
      <c r="B292" s="52" t="s">
        <v>115</v>
      </c>
      <c r="C292" s="52" t="s">
        <v>76</v>
      </c>
      <c r="D292" s="16" t="s">
        <v>99</v>
      </c>
      <c r="E292" s="16" t="s">
        <v>8</v>
      </c>
      <c r="F292" s="16" t="s">
        <v>76</v>
      </c>
      <c r="G292" s="16" t="s">
        <v>296</v>
      </c>
      <c r="H292" s="53"/>
      <c r="I292" s="55">
        <f t="shared" si="104"/>
        <v>402.1</v>
      </c>
      <c r="J292" s="55">
        <f t="shared" si="104"/>
        <v>436.2</v>
      </c>
      <c r="K292" s="55">
        <f t="shared" si="104"/>
        <v>475.2</v>
      </c>
    </row>
    <row r="293" spans="1:11" ht="38.25">
      <c r="A293" s="185" t="s">
        <v>145</v>
      </c>
      <c r="B293" s="52" t="s">
        <v>115</v>
      </c>
      <c r="C293" s="52" t="s">
        <v>76</v>
      </c>
      <c r="D293" s="16" t="s">
        <v>99</v>
      </c>
      <c r="E293" s="16" t="s">
        <v>8</v>
      </c>
      <c r="F293" s="16" t="s">
        <v>76</v>
      </c>
      <c r="G293" s="16" t="s">
        <v>296</v>
      </c>
      <c r="H293" s="53" t="s">
        <v>239</v>
      </c>
      <c r="I293" s="55">
        <f t="shared" si="104"/>
        <v>402.1</v>
      </c>
      <c r="J293" s="55">
        <f t="shared" si="104"/>
        <v>436.2</v>
      </c>
      <c r="K293" s="55">
        <f t="shared" si="104"/>
        <v>475.2</v>
      </c>
    </row>
    <row r="294" spans="1:11">
      <c r="A294" s="50" t="s">
        <v>187</v>
      </c>
      <c r="B294" s="52" t="s">
        <v>115</v>
      </c>
      <c r="C294" s="52" t="s">
        <v>76</v>
      </c>
      <c r="D294" s="16" t="s">
        <v>99</v>
      </c>
      <c r="E294" s="16" t="s">
        <v>8</v>
      </c>
      <c r="F294" s="16" t="s">
        <v>76</v>
      </c>
      <c r="G294" s="16" t="s">
        <v>296</v>
      </c>
      <c r="H294" s="53" t="s">
        <v>247</v>
      </c>
      <c r="I294" s="55">
        <f>'Приложение 3'!J381</f>
        <v>402.1</v>
      </c>
      <c r="J294" s="55">
        <f>'Приложение 3'!K381</f>
        <v>436.2</v>
      </c>
      <c r="K294" s="55">
        <f>'Приложение 3'!L381</f>
        <v>475.2</v>
      </c>
    </row>
    <row r="295" spans="1:11" ht="48">
      <c r="A295" s="50" t="s">
        <v>214</v>
      </c>
      <c r="B295" s="52" t="s">
        <v>115</v>
      </c>
      <c r="C295" s="52" t="s">
        <v>76</v>
      </c>
      <c r="D295" s="16" t="s">
        <v>99</v>
      </c>
      <c r="E295" s="16" t="s">
        <v>9</v>
      </c>
      <c r="F295" s="16"/>
      <c r="G295" s="16"/>
      <c r="H295" s="53"/>
      <c r="I295" s="55">
        <f>I296</f>
        <v>16996.400000000001</v>
      </c>
      <c r="J295" s="55">
        <f t="shared" ref="J295:K295" si="105">J296</f>
        <v>17350</v>
      </c>
      <c r="K295" s="55">
        <f t="shared" si="105"/>
        <v>12850</v>
      </c>
    </row>
    <row r="296" spans="1:11" ht="36">
      <c r="A296" s="50" t="s">
        <v>215</v>
      </c>
      <c r="B296" s="52" t="s">
        <v>115</v>
      </c>
      <c r="C296" s="52" t="s">
        <v>76</v>
      </c>
      <c r="D296" s="16" t="s">
        <v>99</v>
      </c>
      <c r="E296" s="16" t="s">
        <v>9</v>
      </c>
      <c r="F296" s="16" t="s">
        <v>78</v>
      </c>
      <c r="G296" s="16"/>
      <c r="H296" s="53"/>
      <c r="I296" s="55">
        <f>I297</f>
        <v>16996.400000000001</v>
      </c>
      <c r="J296" s="55">
        <f t="shared" ref="I296:K298" si="106">J297</f>
        <v>17350</v>
      </c>
      <c r="K296" s="55">
        <f t="shared" si="106"/>
        <v>12850</v>
      </c>
    </row>
    <row r="297" spans="1:11" ht="24">
      <c r="A297" s="50" t="s">
        <v>216</v>
      </c>
      <c r="B297" s="52" t="s">
        <v>115</v>
      </c>
      <c r="C297" s="52" t="s">
        <v>76</v>
      </c>
      <c r="D297" s="16" t="s">
        <v>99</v>
      </c>
      <c r="E297" s="16" t="s">
        <v>9</v>
      </c>
      <c r="F297" s="16" t="s">
        <v>78</v>
      </c>
      <c r="G297" s="16" t="s">
        <v>297</v>
      </c>
      <c r="H297" s="53"/>
      <c r="I297" s="55">
        <f t="shared" si="106"/>
        <v>16996.400000000001</v>
      </c>
      <c r="J297" s="55">
        <f t="shared" si="106"/>
        <v>17350</v>
      </c>
      <c r="K297" s="55">
        <f t="shared" si="106"/>
        <v>12850</v>
      </c>
    </row>
    <row r="298" spans="1:11" ht="38.25">
      <c r="A298" s="185" t="s">
        <v>145</v>
      </c>
      <c r="B298" s="52" t="s">
        <v>115</v>
      </c>
      <c r="C298" s="52" t="s">
        <v>76</v>
      </c>
      <c r="D298" s="16" t="s">
        <v>99</v>
      </c>
      <c r="E298" s="16" t="s">
        <v>9</v>
      </c>
      <c r="F298" s="16" t="s">
        <v>78</v>
      </c>
      <c r="G298" s="16" t="s">
        <v>297</v>
      </c>
      <c r="H298" s="53" t="s">
        <v>239</v>
      </c>
      <c r="I298" s="55">
        <f t="shared" si="106"/>
        <v>16996.400000000001</v>
      </c>
      <c r="J298" s="55">
        <f t="shared" si="106"/>
        <v>17350</v>
      </c>
      <c r="K298" s="55">
        <f t="shared" si="106"/>
        <v>12850</v>
      </c>
    </row>
    <row r="299" spans="1:11">
      <c r="A299" s="50" t="s">
        <v>187</v>
      </c>
      <c r="B299" s="52" t="s">
        <v>115</v>
      </c>
      <c r="C299" s="52" t="s">
        <v>76</v>
      </c>
      <c r="D299" s="16" t="s">
        <v>99</v>
      </c>
      <c r="E299" s="16" t="s">
        <v>9</v>
      </c>
      <c r="F299" s="16" t="s">
        <v>78</v>
      </c>
      <c r="G299" s="16" t="s">
        <v>297</v>
      </c>
      <c r="H299" s="53" t="s">
        <v>247</v>
      </c>
      <c r="I299" s="55">
        <f>'Приложение 3'!J386</f>
        <v>16996.400000000001</v>
      </c>
      <c r="J299" s="55">
        <f>'Приложение 3'!K386</f>
        <v>17350</v>
      </c>
      <c r="K299" s="55">
        <f>'Приложение 3'!L386</f>
        <v>12850</v>
      </c>
    </row>
    <row r="300" spans="1:11">
      <c r="A300" s="50" t="s">
        <v>217</v>
      </c>
      <c r="B300" s="52" t="s">
        <v>115</v>
      </c>
      <c r="C300" s="52" t="s">
        <v>76</v>
      </c>
      <c r="D300" s="16" t="s">
        <v>99</v>
      </c>
      <c r="E300" s="16" t="s">
        <v>10</v>
      </c>
      <c r="F300" s="16"/>
      <c r="G300" s="16"/>
      <c r="H300" s="53"/>
      <c r="I300" s="55">
        <f>I301</f>
        <v>8922.2000000000007</v>
      </c>
      <c r="J300" s="55">
        <f t="shared" ref="J300:K300" si="107">J301</f>
        <v>8902</v>
      </c>
      <c r="K300" s="55">
        <f t="shared" si="107"/>
        <v>7902</v>
      </c>
    </row>
    <row r="301" spans="1:11" ht="36">
      <c r="A301" s="125" t="s">
        <v>215</v>
      </c>
      <c r="B301" s="52" t="s">
        <v>115</v>
      </c>
      <c r="C301" s="52" t="s">
        <v>76</v>
      </c>
      <c r="D301" s="16" t="s">
        <v>99</v>
      </c>
      <c r="E301" s="16" t="s">
        <v>10</v>
      </c>
      <c r="F301" s="16" t="s">
        <v>78</v>
      </c>
      <c r="G301" s="16"/>
      <c r="H301" s="53"/>
      <c r="I301" s="55">
        <f>I302</f>
        <v>8922.2000000000007</v>
      </c>
      <c r="J301" s="55">
        <f t="shared" ref="J301:K301" si="108">J302</f>
        <v>8902</v>
      </c>
      <c r="K301" s="55">
        <f t="shared" si="108"/>
        <v>7902</v>
      </c>
    </row>
    <row r="302" spans="1:11">
      <c r="A302" s="50" t="s">
        <v>218</v>
      </c>
      <c r="B302" s="52" t="s">
        <v>115</v>
      </c>
      <c r="C302" s="52" t="s">
        <v>76</v>
      </c>
      <c r="D302" s="16" t="s">
        <v>99</v>
      </c>
      <c r="E302" s="16" t="s">
        <v>10</v>
      </c>
      <c r="F302" s="16" t="s">
        <v>78</v>
      </c>
      <c r="G302" s="16" t="s">
        <v>298</v>
      </c>
      <c r="H302" s="53"/>
      <c r="I302" s="55">
        <f t="shared" ref="I302" si="109">I303</f>
        <v>8922.2000000000007</v>
      </c>
      <c r="J302" s="55">
        <f>J303</f>
        <v>8902</v>
      </c>
      <c r="K302" s="55">
        <f>K303</f>
        <v>7902</v>
      </c>
    </row>
    <row r="303" spans="1:11" ht="38.25">
      <c r="A303" s="185" t="s">
        <v>145</v>
      </c>
      <c r="B303" s="52" t="s">
        <v>115</v>
      </c>
      <c r="C303" s="52" t="s">
        <v>76</v>
      </c>
      <c r="D303" s="16" t="s">
        <v>99</v>
      </c>
      <c r="E303" s="16" t="s">
        <v>10</v>
      </c>
      <c r="F303" s="16" t="s">
        <v>78</v>
      </c>
      <c r="G303" s="16" t="s">
        <v>298</v>
      </c>
      <c r="H303" s="53" t="s">
        <v>239</v>
      </c>
      <c r="I303" s="55">
        <f>I304</f>
        <v>8922.2000000000007</v>
      </c>
      <c r="J303" s="55">
        <f>J304</f>
        <v>8902</v>
      </c>
      <c r="K303" s="55">
        <f>K304</f>
        <v>7902</v>
      </c>
    </row>
    <row r="304" spans="1:11">
      <c r="A304" s="50" t="s">
        <v>187</v>
      </c>
      <c r="B304" s="52" t="s">
        <v>115</v>
      </c>
      <c r="C304" s="52" t="s">
        <v>76</v>
      </c>
      <c r="D304" s="16" t="s">
        <v>99</v>
      </c>
      <c r="E304" s="16" t="s">
        <v>10</v>
      </c>
      <c r="F304" s="16" t="s">
        <v>78</v>
      </c>
      <c r="G304" s="16" t="s">
        <v>298</v>
      </c>
      <c r="H304" s="53" t="s">
        <v>247</v>
      </c>
      <c r="I304" s="55">
        <f>'Приложение 3'!J391</f>
        <v>8922.2000000000007</v>
      </c>
      <c r="J304" s="55">
        <f>'Приложение 3'!K391</f>
        <v>8902</v>
      </c>
      <c r="K304" s="55">
        <f>'Приложение 3'!L391</f>
        <v>7902</v>
      </c>
    </row>
    <row r="305" spans="1:11" ht="24">
      <c r="A305" s="54" t="s">
        <v>219</v>
      </c>
      <c r="B305" s="52" t="s">
        <v>115</v>
      </c>
      <c r="C305" s="52" t="s">
        <v>83</v>
      </c>
      <c r="D305" s="16"/>
      <c r="E305" s="16"/>
      <c r="F305" s="16"/>
      <c r="G305" s="16"/>
      <c r="H305" s="53"/>
      <c r="I305" s="55">
        <f t="shared" ref="I305:K308" si="110">I306</f>
        <v>3594.5</v>
      </c>
      <c r="J305" s="55">
        <f t="shared" si="110"/>
        <v>3424.5</v>
      </c>
      <c r="K305" s="55">
        <f t="shared" si="110"/>
        <v>2624.5</v>
      </c>
    </row>
    <row r="306" spans="1:11" ht="36">
      <c r="A306" s="50" t="s">
        <v>157</v>
      </c>
      <c r="B306" s="52" t="s">
        <v>115</v>
      </c>
      <c r="C306" s="52" t="s">
        <v>83</v>
      </c>
      <c r="D306" s="16" t="s">
        <v>99</v>
      </c>
      <c r="E306" s="16" t="s">
        <v>259</v>
      </c>
      <c r="F306" s="16"/>
      <c r="G306" s="16"/>
      <c r="H306" s="53"/>
      <c r="I306" s="55">
        <f>I307</f>
        <v>3594.5</v>
      </c>
      <c r="J306" s="55">
        <f t="shared" si="110"/>
        <v>3424.5</v>
      </c>
      <c r="K306" s="55">
        <f t="shared" si="110"/>
        <v>2624.5</v>
      </c>
    </row>
    <row r="307" spans="1:11" ht="48">
      <c r="A307" s="50" t="s">
        <v>214</v>
      </c>
      <c r="B307" s="52" t="s">
        <v>115</v>
      </c>
      <c r="C307" s="52" t="s">
        <v>83</v>
      </c>
      <c r="D307" s="16" t="s">
        <v>99</v>
      </c>
      <c r="E307" s="16" t="s">
        <v>9</v>
      </c>
      <c r="F307" s="16"/>
      <c r="G307" s="16"/>
      <c r="H307" s="53"/>
      <c r="I307" s="55">
        <f t="shared" si="110"/>
        <v>3594.5</v>
      </c>
      <c r="J307" s="55">
        <f t="shared" si="110"/>
        <v>3424.5</v>
      </c>
      <c r="K307" s="55">
        <f t="shared" si="110"/>
        <v>2624.5</v>
      </c>
    </row>
    <row r="308" spans="1:11" ht="24">
      <c r="A308" s="50" t="s">
        <v>220</v>
      </c>
      <c r="B308" s="52" t="s">
        <v>115</v>
      </c>
      <c r="C308" s="52" t="s">
        <v>83</v>
      </c>
      <c r="D308" s="16" t="s">
        <v>99</v>
      </c>
      <c r="E308" s="16" t="s">
        <v>9</v>
      </c>
      <c r="F308" s="16" t="s">
        <v>78</v>
      </c>
      <c r="G308" s="16"/>
      <c r="H308" s="53"/>
      <c r="I308" s="55">
        <f t="shared" si="110"/>
        <v>3594.5</v>
      </c>
      <c r="J308" s="55">
        <f t="shared" si="110"/>
        <v>3424.5</v>
      </c>
      <c r="K308" s="55">
        <f t="shared" si="110"/>
        <v>2624.5</v>
      </c>
    </row>
    <row r="309" spans="1:11" ht="24">
      <c r="A309" s="54" t="s">
        <v>177</v>
      </c>
      <c r="B309" s="52" t="s">
        <v>115</v>
      </c>
      <c r="C309" s="52" t="s">
        <v>83</v>
      </c>
      <c r="D309" s="16" t="s">
        <v>99</v>
      </c>
      <c r="E309" s="16" t="s">
        <v>9</v>
      </c>
      <c r="F309" s="16" t="s">
        <v>78</v>
      </c>
      <c r="G309" s="16" t="s">
        <v>282</v>
      </c>
      <c r="H309" s="53"/>
      <c r="I309" s="55">
        <f>I310+I312</f>
        <v>3594.5</v>
      </c>
      <c r="J309" s="55">
        <f>J310+J312</f>
        <v>3424.5</v>
      </c>
      <c r="K309" s="55">
        <f>K310+K312</f>
        <v>2624.5</v>
      </c>
    </row>
    <row r="310" spans="1:11" ht="72">
      <c r="A310" s="54" t="s">
        <v>81</v>
      </c>
      <c r="B310" s="52" t="s">
        <v>115</v>
      </c>
      <c r="C310" s="52" t="s">
        <v>83</v>
      </c>
      <c r="D310" s="16" t="s">
        <v>99</v>
      </c>
      <c r="E310" s="16" t="s">
        <v>9</v>
      </c>
      <c r="F310" s="16" t="s">
        <v>78</v>
      </c>
      <c r="G310" s="16" t="s">
        <v>282</v>
      </c>
      <c r="H310" s="53" t="s">
        <v>226</v>
      </c>
      <c r="I310" s="55">
        <f>I311</f>
        <v>3550</v>
      </c>
      <c r="J310" s="55">
        <f>J311</f>
        <v>3380</v>
      </c>
      <c r="K310" s="55">
        <f>K311</f>
        <v>2580</v>
      </c>
    </row>
    <row r="311" spans="1:11" ht="24">
      <c r="A311" s="54" t="s">
        <v>178</v>
      </c>
      <c r="B311" s="52" t="s">
        <v>115</v>
      </c>
      <c r="C311" s="52" t="s">
        <v>83</v>
      </c>
      <c r="D311" s="16" t="s">
        <v>99</v>
      </c>
      <c r="E311" s="16" t="s">
        <v>9</v>
      </c>
      <c r="F311" s="16" t="s">
        <v>78</v>
      </c>
      <c r="G311" s="16" t="s">
        <v>282</v>
      </c>
      <c r="H311" s="53" t="s">
        <v>246</v>
      </c>
      <c r="I311" s="55">
        <f>'Приложение 3'!J398</f>
        <v>3550</v>
      </c>
      <c r="J311" s="55">
        <f>'Приложение 3'!K398</f>
        <v>3380</v>
      </c>
      <c r="K311" s="55">
        <f>'Приложение 3'!L398</f>
        <v>2580</v>
      </c>
    </row>
    <row r="312" spans="1:11" ht="36">
      <c r="A312" s="50" t="s">
        <v>87</v>
      </c>
      <c r="B312" s="52" t="s">
        <v>115</v>
      </c>
      <c r="C312" s="52" t="s">
        <v>83</v>
      </c>
      <c r="D312" s="16" t="s">
        <v>99</v>
      </c>
      <c r="E312" s="16" t="s">
        <v>9</v>
      </c>
      <c r="F312" s="16" t="s">
        <v>78</v>
      </c>
      <c r="G312" s="16" t="s">
        <v>282</v>
      </c>
      <c r="H312" s="53" t="s">
        <v>228</v>
      </c>
      <c r="I312" s="55">
        <f t="shared" ref="I312:K312" si="111">I313</f>
        <v>44.5</v>
      </c>
      <c r="J312" s="55">
        <f t="shared" si="111"/>
        <v>44.5</v>
      </c>
      <c r="K312" s="55">
        <f t="shared" si="111"/>
        <v>44.5</v>
      </c>
    </row>
    <row r="313" spans="1:11" ht="36">
      <c r="A313" s="50" t="s">
        <v>88</v>
      </c>
      <c r="B313" s="52" t="s">
        <v>115</v>
      </c>
      <c r="C313" s="52" t="s">
        <v>83</v>
      </c>
      <c r="D313" s="16" t="s">
        <v>99</v>
      </c>
      <c r="E313" s="16" t="s">
        <v>9</v>
      </c>
      <c r="F313" s="16" t="s">
        <v>78</v>
      </c>
      <c r="G313" s="16" t="s">
        <v>282</v>
      </c>
      <c r="H313" s="53" t="s">
        <v>229</v>
      </c>
      <c r="I313" s="55">
        <f>'Приложение 3'!J400</f>
        <v>44.5</v>
      </c>
      <c r="J313" s="55">
        <f>'Приложение 3'!K400</f>
        <v>44.5</v>
      </c>
      <c r="K313" s="55">
        <f>'Приложение 3'!L400</f>
        <v>44.5</v>
      </c>
    </row>
    <row r="314" spans="1:11">
      <c r="A314" s="50" t="s">
        <v>130</v>
      </c>
      <c r="B314" s="52" t="s">
        <v>17</v>
      </c>
      <c r="C314" s="52"/>
      <c r="D314" s="16"/>
      <c r="E314" s="16"/>
      <c r="F314" s="16"/>
      <c r="G314" s="16"/>
      <c r="H314" s="53"/>
      <c r="I314" s="55">
        <f>I315+I321+I359</f>
        <v>26479.9</v>
      </c>
      <c r="J314" s="55">
        <f>J315+J321+J359</f>
        <v>23895.5</v>
      </c>
      <c r="K314" s="55">
        <f>K315+K321+K359</f>
        <v>21547.899999999998</v>
      </c>
    </row>
    <row r="315" spans="1:11">
      <c r="A315" s="50" t="s">
        <v>131</v>
      </c>
      <c r="B315" s="52" t="s">
        <v>17</v>
      </c>
      <c r="C315" s="52" t="s">
        <v>76</v>
      </c>
      <c r="D315" s="16"/>
      <c r="E315" s="16"/>
      <c r="F315" s="16"/>
      <c r="G315" s="16"/>
      <c r="H315" s="53"/>
      <c r="I315" s="55">
        <f t="shared" ref="I315:K319" si="112">I316</f>
        <v>3598.3</v>
      </c>
      <c r="J315" s="55">
        <f t="shared" si="112"/>
        <v>3637.6</v>
      </c>
      <c r="K315" s="55">
        <f t="shared" si="112"/>
        <v>3644.8</v>
      </c>
    </row>
    <row r="316" spans="1:11" ht="48">
      <c r="A316" s="50" t="s">
        <v>337</v>
      </c>
      <c r="B316" s="52" t="s">
        <v>17</v>
      </c>
      <c r="C316" s="52" t="s">
        <v>76</v>
      </c>
      <c r="D316" s="16" t="s">
        <v>255</v>
      </c>
      <c r="E316" s="16" t="s">
        <v>259</v>
      </c>
      <c r="F316" s="16"/>
      <c r="G316" s="16"/>
      <c r="H316" s="53"/>
      <c r="I316" s="55">
        <f t="shared" si="112"/>
        <v>3598.3</v>
      </c>
      <c r="J316" s="55">
        <f t="shared" si="112"/>
        <v>3637.6</v>
      </c>
      <c r="K316" s="55">
        <f t="shared" si="112"/>
        <v>3644.8</v>
      </c>
    </row>
    <row r="317" spans="1:11" ht="45">
      <c r="A317" s="107" t="s">
        <v>338</v>
      </c>
      <c r="B317" s="52" t="s">
        <v>17</v>
      </c>
      <c r="C317" s="52" t="s">
        <v>76</v>
      </c>
      <c r="D317" s="16" t="s">
        <v>255</v>
      </c>
      <c r="E317" s="16" t="s">
        <v>8</v>
      </c>
      <c r="F317" s="16"/>
      <c r="G317" s="16"/>
      <c r="H317" s="53"/>
      <c r="I317" s="55">
        <f t="shared" si="112"/>
        <v>3598.3</v>
      </c>
      <c r="J317" s="55">
        <f t="shared" si="112"/>
        <v>3637.6</v>
      </c>
      <c r="K317" s="55">
        <f t="shared" si="112"/>
        <v>3644.8</v>
      </c>
    </row>
    <row r="318" spans="1:11" ht="24">
      <c r="A318" s="50" t="s">
        <v>132</v>
      </c>
      <c r="B318" s="52" t="s">
        <v>17</v>
      </c>
      <c r="C318" s="52" t="s">
        <v>76</v>
      </c>
      <c r="D318" s="16" t="s">
        <v>255</v>
      </c>
      <c r="E318" s="16" t="s">
        <v>8</v>
      </c>
      <c r="F318" s="16" t="s">
        <v>154</v>
      </c>
      <c r="G318" s="16" t="s">
        <v>271</v>
      </c>
      <c r="H318" s="53"/>
      <c r="I318" s="55">
        <f t="shared" si="112"/>
        <v>3598.3</v>
      </c>
      <c r="J318" s="55">
        <f t="shared" si="112"/>
        <v>3637.6</v>
      </c>
      <c r="K318" s="55">
        <f t="shared" si="112"/>
        <v>3644.8</v>
      </c>
    </row>
    <row r="319" spans="1:11" ht="24">
      <c r="A319" s="50" t="s">
        <v>113</v>
      </c>
      <c r="B319" s="52" t="s">
        <v>17</v>
      </c>
      <c r="C319" s="52" t="s">
        <v>76</v>
      </c>
      <c r="D319" s="16" t="s">
        <v>255</v>
      </c>
      <c r="E319" s="16" t="s">
        <v>8</v>
      </c>
      <c r="F319" s="16" t="s">
        <v>154</v>
      </c>
      <c r="G319" s="16" t="s">
        <v>271</v>
      </c>
      <c r="H319" s="53" t="s">
        <v>233</v>
      </c>
      <c r="I319" s="55">
        <f t="shared" si="112"/>
        <v>3598.3</v>
      </c>
      <c r="J319" s="55">
        <f t="shared" si="112"/>
        <v>3637.6</v>
      </c>
      <c r="K319" s="55">
        <f t="shared" si="112"/>
        <v>3644.8</v>
      </c>
    </row>
    <row r="320" spans="1:11" ht="24">
      <c r="A320" s="50" t="s">
        <v>133</v>
      </c>
      <c r="B320" s="52" t="s">
        <v>17</v>
      </c>
      <c r="C320" s="52" t="s">
        <v>76</v>
      </c>
      <c r="D320" s="16" t="s">
        <v>255</v>
      </c>
      <c r="E320" s="16" t="s">
        <v>8</v>
      </c>
      <c r="F320" s="16" t="s">
        <v>154</v>
      </c>
      <c r="G320" s="16" t="s">
        <v>271</v>
      </c>
      <c r="H320" s="53" t="s">
        <v>237</v>
      </c>
      <c r="I320" s="55">
        <f>'Приложение 3'!J161</f>
        <v>3598.3</v>
      </c>
      <c r="J320" s="55">
        <f>'Приложение 3'!K161</f>
        <v>3637.6</v>
      </c>
      <c r="K320" s="55">
        <f>'Приложение 3'!L161</f>
        <v>3644.8</v>
      </c>
    </row>
    <row r="321" spans="1:11">
      <c r="A321" s="129" t="s">
        <v>134</v>
      </c>
      <c r="B321" s="52" t="s">
        <v>17</v>
      </c>
      <c r="C321" s="52" t="s">
        <v>107</v>
      </c>
      <c r="D321" s="16"/>
      <c r="E321" s="16"/>
      <c r="F321" s="16"/>
      <c r="G321" s="16"/>
      <c r="H321" s="53"/>
      <c r="I321" s="55">
        <f>I322+I354+I348+I342+I336</f>
        <v>9394.4000000000015</v>
      </c>
      <c r="J321" s="55">
        <f>J322+J354+J348+J342+J336</f>
        <v>6188.7</v>
      </c>
      <c r="K321" s="55">
        <f>K322+K354+K348+K342+K336</f>
        <v>6121.4999999999991</v>
      </c>
    </row>
    <row r="322" spans="1:11" ht="36">
      <c r="A322" s="50" t="s">
        <v>531</v>
      </c>
      <c r="B322" s="52" t="s">
        <v>17</v>
      </c>
      <c r="C322" s="52" t="s">
        <v>107</v>
      </c>
      <c r="D322" s="16" t="s">
        <v>78</v>
      </c>
      <c r="E322" s="16" t="s">
        <v>259</v>
      </c>
      <c r="F322" s="16"/>
      <c r="G322" s="16"/>
      <c r="H322" s="53"/>
      <c r="I322" s="55">
        <f t="shared" ref="I322:K334" si="113">I323</f>
        <v>6150.1</v>
      </c>
      <c r="J322" s="55">
        <f t="shared" si="113"/>
        <v>5806.9</v>
      </c>
      <c r="K322" s="55">
        <f t="shared" si="113"/>
        <v>5599.2999999999993</v>
      </c>
    </row>
    <row r="323" spans="1:11" ht="24">
      <c r="A323" s="50" t="s">
        <v>190</v>
      </c>
      <c r="B323" s="52" t="s">
        <v>17</v>
      </c>
      <c r="C323" s="52" t="s">
        <v>107</v>
      </c>
      <c r="D323" s="16" t="s">
        <v>78</v>
      </c>
      <c r="E323" s="16" t="s">
        <v>259</v>
      </c>
      <c r="F323" s="16" t="s">
        <v>78</v>
      </c>
      <c r="G323" s="16"/>
      <c r="H323" s="53"/>
      <c r="I323" s="55">
        <f>I333+I324+I327+I330</f>
        <v>6150.1</v>
      </c>
      <c r="J323" s="55">
        <f t="shared" ref="J323:K323" si="114">J333+J324+J327+J330</f>
        <v>5806.9</v>
      </c>
      <c r="K323" s="55">
        <f t="shared" si="114"/>
        <v>5599.2999999999993</v>
      </c>
    </row>
    <row r="324" spans="1:11" ht="89.25">
      <c r="A324" s="35" t="s">
        <v>326</v>
      </c>
      <c r="B324" s="52" t="s">
        <v>17</v>
      </c>
      <c r="C324" s="52" t="s">
        <v>107</v>
      </c>
      <c r="D324" s="16" t="s">
        <v>78</v>
      </c>
      <c r="E324" s="16" t="s">
        <v>259</v>
      </c>
      <c r="F324" s="16" t="s">
        <v>78</v>
      </c>
      <c r="G324" s="36" t="s">
        <v>325</v>
      </c>
      <c r="H324" s="33"/>
      <c r="I324" s="55">
        <f>I325</f>
        <v>862.4</v>
      </c>
      <c r="J324" s="55">
        <f t="shared" ref="J324:K324" si="115">J325</f>
        <v>962.4</v>
      </c>
      <c r="K324" s="55">
        <f t="shared" si="115"/>
        <v>562.4</v>
      </c>
    </row>
    <row r="325" spans="1:11" ht="38.25">
      <c r="A325" s="185" t="s">
        <v>145</v>
      </c>
      <c r="B325" s="52" t="s">
        <v>17</v>
      </c>
      <c r="C325" s="52" t="s">
        <v>107</v>
      </c>
      <c r="D325" s="16" t="s">
        <v>78</v>
      </c>
      <c r="E325" s="16" t="s">
        <v>259</v>
      </c>
      <c r="F325" s="16" t="s">
        <v>78</v>
      </c>
      <c r="G325" s="36" t="s">
        <v>325</v>
      </c>
      <c r="H325" s="33" t="s">
        <v>239</v>
      </c>
      <c r="I325" s="55">
        <f>I326</f>
        <v>862.4</v>
      </c>
      <c r="J325" s="55">
        <f t="shared" ref="J325:K325" si="116">J326</f>
        <v>962.4</v>
      </c>
      <c r="K325" s="55">
        <f t="shared" si="116"/>
        <v>562.4</v>
      </c>
    </row>
    <row r="326" spans="1:11">
      <c r="A326" s="50" t="s">
        <v>187</v>
      </c>
      <c r="B326" s="52" t="s">
        <v>17</v>
      </c>
      <c r="C326" s="52" t="s">
        <v>107</v>
      </c>
      <c r="D326" s="16" t="s">
        <v>78</v>
      </c>
      <c r="E326" s="16" t="s">
        <v>259</v>
      </c>
      <c r="F326" s="16" t="s">
        <v>78</v>
      </c>
      <c r="G326" s="36" t="s">
        <v>325</v>
      </c>
      <c r="H326" s="33" t="s">
        <v>247</v>
      </c>
      <c r="I326" s="55">
        <f>'Приложение 3'!J407</f>
        <v>862.4</v>
      </c>
      <c r="J326" s="55">
        <f>'Приложение 3'!K407</f>
        <v>962.4</v>
      </c>
      <c r="K326" s="55">
        <f>'Приложение 3'!L407</f>
        <v>562.4</v>
      </c>
    </row>
    <row r="327" spans="1:11" ht="102">
      <c r="A327" s="180" t="s">
        <v>450</v>
      </c>
      <c r="B327" s="31" t="s">
        <v>17</v>
      </c>
      <c r="C327" s="31" t="s">
        <v>107</v>
      </c>
      <c r="D327" s="36" t="s">
        <v>78</v>
      </c>
      <c r="E327" s="36" t="s">
        <v>259</v>
      </c>
      <c r="F327" s="36" t="s">
        <v>78</v>
      </c>
      <c r="G327" s="36" t="s">
        <v>449</v>
      </c>
      <c r="H327" s="33"/>
      <c r="I327" s="55">
        <f>I328</f>
        <v>507</v>
      </c>
      <c r="J327" s="55">
        <f t="shared" ref="J327:K331" si="117">J328</f>
        <v>0</v>
      </c>
      <c r="K327" s="55">
        <f t="shared" si="117"/>
        <v>0</v>
      </c>
    </row>
    <row r="328" spans="1:11" ht="38.25">
      <c r="A328" s="185" t="s">
        <v>145</v>
      </c>
      <c r="B328" s="31" t="s">
        <v>17</v>
      </c>
      <c r="C328" s="31" t="s">
        <v>107</v>
      </c>
      <c r="D328" s="36" t="s">
        <v>78</v>
      </c>
      <c r="E328" s="36" t="s">
        <v>259</v>
      </c>
      <c r="F328" s="36" t="s">
        <v>78</v>
      </c>
      <c r="G328" s="36" t="s">
        <v>449</v>
      </c>
      <c r="H328" s="33" t="s">
        <v>239</v>
      </c>
      <c r="I328" s="55">
        <f>I329</f>
        <v>507</v>
      </c>
      <c r="J328" s="55">
        <f t="shared" si="117"/>
        <v>0</v>
      </c>
      <c r="K328" s="55">
        <f t="shared" si="117"/>
        <v>0</v>
      </c>
    </row>
    <row r="329" spans="1:11">
      <c r="A329" s="180" t="s">
        <v>187</v>
      </c>
      <c r="B329" s="31" t="s">
        <v>17</v>
      </c>
      <c r="C329" s="31" t="s">
        <v>107</v>
      </c>
      <c r="D329" s="36" t="s">
        <v>78</v>
      </c>
      <c r="E329" s="36" t="s">
        <v>259</v>
      </c>
      <c r="F329" s="36" t="s">
        <v>78</v>
      </c>
      <c r="G329" s="36" t="s">
        <v>449</v>
      </c>
      <c r="H329" s="33" t="s">
        <v>247</v>
      </c>
      <c r="I329" s="55">
        <f>'Приложение 3'!J410</f>
        <v>507</v>
      </c>
      <c r="J329" s="55">
        <f>'Приложение 3'!K410</f>
        <v>0</v>
      </c>
      <c r="K329" s="55">
        <f>'Приложение 3'!L410</f>
        <v>0</v>
      </c>
    </row>
    <row r="330" spans="1:11" ht="63.75">
      <c r="A330" s="180" t="s">
        <v>451</v>
      </c>
      <c r="B330" s="31" t="s">
        <v>17</v>
      </c>
      <c r="C330" s="31" t="s">
        <v>107</v>
      </c>
      <c r="D330" s="36" t="s">
        <v>78</v>
      </c>
      <c r="E330" s="36" t="s">
        <v>259</v>
      </c>
      <c r="F330" s="36" t="s">
        <v>78</v>
      </c>
      <c r="G330" s="36" t="s">
        <v>452</v>
      </c>
      <c r="H330" s="33"/>
      <c r="I330" s="55">
        <f>I331</f>
        <v>122.1</v>
      </c>
      <c r="J330" s="55">
        <f t="shared" si="117"/>
        <v>0</v>
      </c>
      <c r="K330" s="55">
        <f t="shared" si="117"/>
        <v>0</v>
      </c>
    </row>
    <row r="331" spans="1:11" ht="38.25">
      <c r="A331" s="185" t="s">
        <v>145</v>
      </c>
      <c r="B331" s="31" t="s">
        <v>17</v>
      </c>
      <c r="C331" s="31" t="s">
        <v>107</v>
      </c>
      <c r="D331" s="36" t="s">
        <v>78</v>
      </c>
      <c r="E331" s="36" t="s">
        <v>259</v>
      </c>
      <c r="F331" s="36" t="s">
        <v>78</v>
      </c>
      <c r="G331" s="36" t="s">
        <v>452</v>
      </c>
      <c r="H331" s="33" t="s">
        <v>239</v>
      </c>
      <c r="I331" s="55">
        <f>I332</f>
        <v>122.1</v>
      </c>
      <c r="J331" s="55">
        <f t="shared" si="117"/>
        <v>0</v>
      </c>
      <c r="K331" s="55">
        <f t="shared" si="117"/>
        <v>0</v>
      </c>
    </row>
    <row r="332" spans="1:11">
      <c r="A332" s="180" t="s">
        <v>187</v>
      </c>
      <c r="B332" s="31" t="s">
        <v>17</v>
      </c>
      <c r="C332" s="31" t="s">
        <v>107</v>
      </c>
      <c r="D332" s="36" t="s">
        <v>78</v>
      </c>
      <c r="E332" s="36" t="s">
        <v>259</v>
      </c>
      <c r="F332" s="36" t="s">
        <v>78</v>
      </c>
      <c r="G332" s="36" t="s">
        <v>452</v>
      </c>
      <c r="H332" s="33" t="s">
        <v>247</v>
      </c>
      <c r="I332" s="55">
        <f>'Приложение 3'!J413</f>
        <v>122.1</v>
      </c>
      <c r="J332" s="55">
        <f>'Приложение 3'!K413</f>
        <v>0</v>
      </c>
      <c r="K332" s="55">
        <f>'Приложение 3'!L413</f>
        <v>0</v>
      </c>
    </row>
    <row r="333" spans="1:11" ht="84">
      <c r="A333" s="127" t="s">
        <v>51</v>
      </c>
      <c r="B333" s="52" t="s">
        <v>17</v>
      </c>
      <c r="C333" s="52" t="s">
        <v>107</v>
      </c>
      <c r="D333" s="16" t="s">
        <v>78</v>
      </c>
      <c r="E333" s="16" t="s">
        <v>259</v>
      </c>
      <c r="F333" s="16" t="s">
        <v>78</v>
      </c>
      <c r="G333" s="16" t="s">
        <v>299</v>
      </c>
      <c r="H333" s="53"/>
      <c r="I333" s="55">
        <f t="shared" si="113"/>
        <v>4658.6000000000004</v>
      </c>
      <c r="J333" s="55">
        <f t="shared" si="113"/>
        <v>4844.5</v>
      </c>
      <c r="K333" s="55">
        <f t="shared" si="113"/>
        <v>5036.8999999999996</v>
      </c>
    </row>
    <row r="334" spans="1:11" ht="38.25">
      <c r="A334" s="185" t="s">
        <v>145</v>
      </c>
      <c r="B334" s="52" t="s">
        <v>17</v>
      </c>
      <c r="C334" s="52" t="s">
        <v>107</v>
      </c>
      <c r="D334" s="16" t="s">
        <v>78</v>
      </c>
      <c r="E334" s="16" t="s">
        <v>259</v>
      </c>
      <c r="F334" s="16" t="s">
        <v>78</v>
      </c>
      <c r="G334" s="16" t="s">
        <v>299</v>
      </c>
      <c r="H334" s="53" t="s">
        <v>239</v>
      </c>
      <c r="I334" s="55">
        <f t="shared" si="113"/>
        <v>4658.6000000000004</v>
      </c>
      <c r="J334" s="55">
        <f t="shared" si="113"/>
        <v>4844.5</v>
      </c>
      <c r="K334" s="55">
        <f t="shared" si="113"/>
        <v>5036.8999999999996</v>
      </c>
    </row>
    <row r="335" spans="1:11">
      <c r="A335" s="50" t="s">
        <v>187</v>
      </c>
      <c r="B335" s="52" t="s">
        <v>17</v>
      </c>
      <c r="C335" s="52" t="s">
        <v>107</v>
      </c>
      <c r="D335" s="16" t="s">
        <v>78</v>
      </c>
      <c r="E335" s="16" t="s">
        <v>259</v>
      </c>
      <c r="F335" s="16" t="s">
        <v>78</v>
      </c>
      <c r="G335" s="16" t="s">
        <v>299</v>
      </c>
      <c r="H335" s="53" t="s">
        <v>247</v>
      </c>
      <c r="I335" s="55">
        <f>'Приложение 3'!J416</f>
        <v>4658.6000000000004</v>
      </c>
      <c r="J335" s="55">
        <f>'Приложение 3'!K416</f>
        <v>4844.5</v>
      </c>
      <c r="K335" s="55">
        <f>'Приложение 3'!L416</f>
        <v>5036.8999999999996</v>
      </c>
    </row>
    <row r="336" spans="1:11" ht="36">
      <c r="A336" s="191" t="s">
        <v>475</v>
      </c>
      <c r="B336" s="45" t="s">
        <v>17</v>
      </c>
      <c r="C336" s="46" t="s">
        <v>107</v>
      </c>
      <c r="D336" s="36" t="s">
        <v>83</v>
      </c>
      <c r="E336" s="36" t="s">
        <v>259</v>
      </c>
      <c r="F336" s="36"/>
      <c r="G336" s="36"/>
      <c r="H336" s="33"/>
      <c r="I336" s="55">
        <f t="shared" ref="I336:I339" si="118">I337</f>
        <v>2758.7</v>
      </c>
      <c r="J336" s="55">
        <f t="shared" ref="J336:J339" si="119">J337</f>
        <v>0</v>
      </c>
      <c r="K336" s="55">
        <f t="shared" ref="K336:K339" si="120">K337</f>
        <v>0</v>
      </c>
    </row>
    <row r="337" spans="1:11" ht="25.5">
      <c r="A337" s="189" t="s">
        <v>434</v>
      </c>
      <c r="B337" s="45" t="s">
        <v>17</v>
      </c>
      <c r="C337" s="46" t="s">
        <v>107</v>
      </c>
      <c r="D337" s="36" t="s">
        <v>83</v>
      </c>
      <c r="E337" s="36" t="s">
        <v>8</v>
      </c>
      <c r="F337" s="36"/>
      <c r="G337" s="36"/>
      <c r="H337" s="33"/>
      <c r="I337" s="55">
        <f t="shared" si="118"/>
        <v>2758.7</v>
      </c>
      <c r="J337" s="55">
        <f t="shared" si="119"/>
        <v>0</v>
      </c>
      <c r="K337" s="55">
        <f t="shared" si="120"/>
        <v>0</v>
      </c>
    </row>
    <row r="338" spans="1:11" ht="51">
      <c r="A338" s="189" t="s">
        <v>435</v>
      </c>
      <c r="B338" s="45" t="s">
        <v>17</v>
      </c>
      <c r="C338" s="46" t="s">
        <v>107</v>
      </c>
      <c r="D338" s="36" t="s">
        <v>83</v>
      </c>
      <c r="E338" s="36" t="s">
        <v>8</v>
      </c>
      <c r="F338" s="36" t="s">
        <v>76</v>
      </c>
      <c r="G338" s="36"/>
      <c r="H338" s="33"/>
      <c r="I338" s="55">
        <f t="shared" si="118"/>
        <v>2758.7</v>
      </c>
      <c r="J338" s="55">
        <f t="shared" si="119"/>
        <v>0</v>
      </c>
      <c r="K338" s="55">
        <f t="shared" si="120"/>
        <v>0</v>
      </c>
    </row>
    <row r="339" spans="1:11" ht="38.25">
      <c r="A339" s="190" t="s">
        <v>432</v>
      </c>
      <c r="B339" s="45" t="s">
        <v>17</v>
      </c>
      <c r="C339" s="46" t="s">
        <v>107</v>
      </c>
      <c r="D339" s="36" t="s">
        <v>83</v>
      </c>
      <c r="E339" s="36" t="s">
        <v>8</v>
      </c>
      <c r="F339" s="36" t="s">
        <v>76</v>
      </c>
      <c r="G339" s="36" t="s">
        <v>433</v>
      </c>
      <c r="H339" s="33"/>
      <c r="I339" s="55">
        <f t="shared" si="118"/>
        <v>2758.7</v>
      </c>
      <c r="J339" s="55">
        <f t="shared" si="119"/>
        <v>0</v>
      </c>
      <c r="K339" s="55">
        <f t="shared" si="120"/>
        <v>0</v>
      </c>
    </row>
    <row r="340" spans="1:11" ht="25.5">
      <c r="A340" s="189" t="s">
        <v>113</v>
      </c>
      <c r="B340" s="45" t="s">
        <v>17</v>
      </c>
      <c r="C340" s="46" t="s">
        <v>107</v>
      </c>
      <c r="D340" s="36" t="s">
        <v>83</v>
      </c>
      <c r="E340" s="36" t="s">
        <v>8</v>
      </c>
      <c r="F340" s="36" t="s">
        <v>76</v>
      </c>
      <c r="G340" s="36" t="s">
        <v>433</v>
      </c>
      <c r="H340" s="33" t="s">
        <v>233</v>
      </c>
      <c r="I340" s="55">
        <f>I341</f>
        <v>2758.7</v>
      </c>
      <c r="J340" s="55">
        <f t="shared" ref="J340:K340" si="121">J341</f>
        <v>0</v>
      </c>
      <c r="K340" s="55">
        <f t="shared" si="121"/>
        <v>0</v>
      </c>
    </row>
    <row r="341" spans="1:11" ht="38.25">
      <c r="A341" s="189" t="s">
        <v>136</v>
      </c>
      <c r="B341" s="45" t="s">
        <v>17</v>
      </c>
      <c r="C341" s="46" t="s">
        <v>107</v>
      </c>
      <c r="D341" s="36" t="s">
        <v>83</v>
      </c>
      <c r="E341" s="36" t="s">
        <v>8</v>
      </c>
      <c r="F341" s="36" t="s">
        <v>76</v>
      </c>
      <c r="G341" s="36" t="s">
        <v>433</v>
      </c>
      <c r="H341" s="33" t="s">
        <v>238</v>
      </c>
      <c r="I341" s="55">
        <f>'Приложение 3'!J168</f>
        <v>2758.7</v>
      </c>
      <c r="J341" s="55">
        <v>0</v>
      </c>
      <c r="K341" s="55">
        <v>0</v>
      </c>
    </row>
    <row r="342" spans="1:11" ht="60">
      <c r="A342" s="125" t="s">
        <v>483</v>
      </c>
      <c r="B342" s="52" t="s">
        <v>17</v>
      </c>
      <c r="C342" s="52" t="s">
        <v>107</v>
      </c>
      <c r="D342" s="16" t="s">
        <v>117</v>
      </c>
      <c r="E342" s="16" t="s">
        <v>259</v>
      </c>
      <c r="F342" s="16"/>
      <c r="G342" s="16"/>
      <c r="H342" s="53"/>
      <c r="I342" s="55">
        <f t="shared" ref="I342:K342" si="122">I344</f>
        <v>449.8</v>
      </c>
      <c r="J342" s="55">
        <f t="shared" si="122"/>
        <v>346</v>
      </c>
      <c r="K342" s="55">
        <f t="shared" si="122"/>
        <v>517.20000000000005</v>
      </c>
    </row>
    <row r="343" spans="1:11" ht="24">
      <c r="A343" s="50" t="s">
        <v>111</v>
      </c>
      <c r="B343" s="52" t="s">
        <v>17</v>
      </c>
      <c r="C343" s="52" t="s">
        <v>107</v>
      </c>
      <c r="D343" s="16" t="s">
        <v>117</v>
      </c>
      <c r="E343" s="16" t="s">
        <v>8</v>
      </c>
      <c r="F343" s="16"/>
      <c r="G343" s="16"/>
      <c r="H343" s="53"/>
      <c r="I343" s="55">
        <f t="shared" ref="I343:K343" si="123">I345</f>
        <v>449.8</v>
      </c>
      <c r="J343" s="55">
        <f t="shared" si="123"/>
        <v>346</v>
      </c>
      <c r="K343" s="55">
        <f t="shared" si="123"/>
        <v>517.20000000000005</v>
      </c>
    </row>
    <row r="344" spans="1:11" ht="36">
      <c r="A344" s="50" t="s">
        <v>112</v>
      </c>
      <c r="B344" s="52" t="s">
        <v>17</v>
      </c>
      <c r="C344" s="52" t="s">
        <v>107</v>
      </c>
      <c r="D344" s="16" t="s">
        <v>117</v>
      </c>
      <c r="E344" s="16" t="s">
        <v>8</v>
      </c>
      <c r="F344" s="16" t="s">
        <v>76</v>
      </c>
      <c r="G344" s="16"/>
      <c r="H344" s="53"/>
      <c r="I344" s="55">
        <f t="shared" ref="I344:K344" si="124">I346</f>
        <v>449.8</v>
      </c>
      <c r="J344" s="55">
        <f t="shared" si="124"/>
        <v>346</v>
      </c>
      <c r="K344" s="55">
        <f t="shared" si="124"/>
        <v>517.20000000000005</v>
      </c>
    </row>
    <row r="345" spans="1:11" ht="204">
      <c r="A345" s="136" t="s">
        <v>397</v>
      </c>
      <c r="B345" s="52" t="s">
        <v>17</v>
      </c>
      <c r="C345" s="52" t="s">
        <v>107</v>
      </c>
      <c r="D345" s="16" t="s">
        <v>117</v>
      </c>
      <c r="E345" s="16" t="s">
        <v>8</v>
      </c>
      <c r="F345" s="16" t="s">
        <v>76</v>
      </c>
      <c r="G345" s="16" t="s">
        <v>262</v>
      </c>
      <c r="H345" s="53"/>
      <c r="I345" s="55">
        <f>I347</f>
        <v>449.8</v>
      </c>
      <c r="J345" s="55">
        <f>J347</f>
        <v>346</v>
      </c>
      <c r="K345" s="55">
        <f>K347</f>
        <v>517.20000000000005</v>
      </c>
    </row>
    <row r="346" spans="1:11" ht="24">
      <c r="A346" s="130" t="s">
        <v>113</v>
      </c>
      <c r="B346" s="52" t="s">
        <v>17</v>
      </c>
      <c r="C346" s="52" t="s">
        <v>107</v>
      </c>
      <c r="D346" s="16" t="s">
        <v>117</v>
      </c>
      <c r="E346" s="16" t="s">
        <v>8</v>
      </c>
      <c r="F346" s="16" t="s">
        <v>76</v>
      </c>
      <c r="G346" s="16" t="s">
        <v>262</v>
      </c>
      <c r="H346" s="53" t="s">
        <v>233</v>
      </c>
      <c r="I346" s="55">
        <f t="shared" ref="I346:K346" si="125">I347</f>
        <v>449.8</v>
      </c>
      <c r="J346" s="55">
        <f t="shared" si="125"/>
        <v>346</v>
      </c>
      <c r="K346" s="55">
        <f t="shared" si="125"/>
        <v>517.20000000000005</v>
      </c>
    </row>
    <row r="347" spans="1:11" ht="24">
      <c r="A347" s="423" t="s">
        <v>133</v>
      </c>
      <c r="B347" s="52" t="s">
        <v>17</v>
      </c>
      <c r="C347" s="52" t="s">
        <v>107</v>
      </c>
      <c r="D347" s="16" t="s">
        <v>117</v>
      </c>
      <c r="E347" s="16" t="s">
        <v>8</v>
      </c>
      <c r="F347" s="16" t="s">
        <v>76</v>
      </c>
      <c r="G347" s="16" t="s">
        <v>262</v>
      </c>
      <c r="H347" s="53" t="s">
        <v>237</v>
      </c>
      <c r="I347" s="55">
        <f>'Приложение 3'!J174</f>
        <v>449.8</v>
      </c>
      <c r="J347" s="55">
        <f>'Приложение 3'!K174</f>
        <v>346</v>
      </c>
      <c r="K347" s="55">
        <f>'Приложение 3'!L174</f>
        <v>517.20000000000005</v>
      </c>
    </row>
    <row r="348" spans="1:11" ht="51">
      <c r="A348" s="39" t="s">
        <v>127</v>
      </c>
      <c r="B348" s="45" t="s">
        <v>17</v>
      </c>
      <c r="C348" s="46" t="s">
        <v>107</v>
      </c>
      <c r="D348" s="36" t="s">
        <v>268</v>
      </c>
      <c r="E348" s="36" t="s">
        <v>259</v>
      </c>
      <c r="F348" s="36"/>
      <c r="G348" s="36"/>
      <c r="H348" s="33"/>
      <c r="I348" s="34">
        <f>I349</f>
        <v>30.8</v>
      </c>
      <c r="J348" s="34">
        <f t="shared" ref="J348:K352" si="126">J349</f>
        <v>30.8</v>
      </c>
      <c r="K348" s="34">
        <f t="shared" si="126"/>
        <v>0</v>
      </c>
    </row>
    <row r="349" spans="1:11" ht="38.25">
      <c r="A349" s="308" t="s">
        <v>335</v>
      </c>
      <c r="B349" s="45" t="s">
        <v>17</v>
      </c>
      <c r="C349" s="46" t="s">
        <v>107</v>
      </c>
      <c r="D349" s="36" t="s">
        <v>268</v>
      </c>
      <c r="E349" s="36" t="s">
        <v>8</v>
      </c>
      <c r="F349" s="36"/>
      <c r="G349" s="36"/>
      <c r="H349" s="33"/>
      <c r="I349" s="34">
        <f>I350</f>
        <v>30.8</v>
      </c>
      <c r="J349" s="34">
        <f t="shared" si="126"/>
        <v>30.8</v>
      </c>
      <c r="K349" s="34">
        <f t="shared" si="126"/>
        <v>0</v>
      </c>
    </row>
    <row r="350" spans="1:11" ht="38.25">
      <c r="A350" s="308" t="s">
        <v>336</v>
      </c>
      <c r="B350" s="45" t="s">
        <v>17</v>
      </c>
      <c r="C350" s="46" t="s">
        <v>107</v>
      </c>
      <c r="D350" s="36" t="s">
        <v>268</v>
      </c>
      <c r="E350" s="36" t="s">
        <v>8</v>
      </c>
      <c r="F350" s="36" t="s">
        <v>76</v>
      </c>
      <c r="G350" s="36"/>
      <c r="H350" s="33"/>
      <c r="I350" s="34">
        <f>I351</f>
        <v>30.8</v>
      </c>
      <c r="J350" s="34">
        <f t="shared" si="126"/>
        <v>30.8</v>
      </c>
      <c r="K350" s="34">
        <f t="shared" si="126"/>
        <v>0</v>
      </c>
    </row>
    <row r="351" spans="1:11" ht="25.5">
      <c r="A351" s="43" t="s">
        <v>334</v>
      </c>
      <c r="B351" s="45" t="s">
        <v>17</v>
      </c>
      <c r="C351" s="46" t="s">
        <v>107</v>
      </c>
      <c r="D351" s="36" t="s">
        <v>268</v>
      </c>
      <c r="E351" s="36" t="s">
        <v>8</v>
      </c>
      <c r="F351" s="36" t="s">
        <v>76</v>
      </c>
      <c r="G351" s="36" t="s">
        <v>333</v>
      </c>
      <c r="H351" s="33"/>
      <c r="I351" s="34">
        <f>I352</f>
        <v>30.8</v>
      </c>
      <c r="J351" s="34">
        <f t="shared" si="126"/>
        <v>30.8</v>
      </c>
      <c r="K351" s="34">
        <f t="shared" si="126"/>
        <v>0</v>
      </c>
    </row>
    <row r="352" spans="1:11" ht="25.5">
      <c r="A352" s="424" t="s">
        <v>113</v>
      </c>
      <c r="B352" s="45" t="s">
        <v>17</v>
      </c>
      <c r="C352" s="46" t="s">
        <v>107</v>
      </c>
      <c r="D352" s="36" t="s">
        <v>268</v>
      </c>
      <c r="E352" s="36" t="s">
        <v>8</v>
      </c>
      <c r="F352" s="36" t="s">
        <v>76</v>
      </c>
      <c r="G352" s="36" t="s">
        <v>333</v>
      </c>
      <c r="H352" s="33" t="s">
        <v>233</v>
      </c>
      <c r="I352" s="34">
        <f>I353</f>
        <v>30.8</v>
      </c>
      <c r="J352" s="34">
        <f t="shared" si="126"/>
        <v>30.8</v>
      </c>
      <c r="K352" s="34">
        <f t="shared" si="126"/>
        <v>0</v>
      </c>
    </row>
    <row r="353" spans="1:11" ht="24">
      <c r="A353" s="129" t="s">
        <v>136</v>
      </c>
      <c r="B353" s="45" t="s">
        <v>17</v>
      </c>
      <c r="C353" s="46" t="s">
        <v>107</v>
      </c>
      <c r="D353" s="36" t="s">
        <v>268</v>
      </c>
      <c r="E353" s="36" t="s">
        <v>8</v>
      </c>
      <c r="F353" s="36" t="s">
        <v>76</v>
      </c>
      <c r="G353" s="36" t="s">
        <v>333</v>
      </c>
      <c r="H353" s="33" t="s">
        <v>238</v>
      </c>
      <c r="I353" s="55">
        <f>'Приложение 3'!J180</f>
        <v>30.8</v>
      </c>
      <c r="J353" s="55">
        <f>'Приложение 3'!K180</f>
        <v>30.8</v>
      </c>
      <c r="K353" s="55">
        <f>'Приложение 3'!L180</f>
        <v>0</v>
      </c>
    </row>
    <row r="354" spans="1:11" ht="48">
      <c r="A354" s="50" t="s">
        <v>337</v>
      </c>
      <c r="B354" s="52" t="s">
        <v>17</v>
      </c>
      <c r="C354" s="52" t="s">
        <v>107</v>
      </c>
      <c r="D354" s="16" t="s">
        <v>255</v>
      </c>
      <c r="E354" s="16" t="s">
        <v>259</v>
      </c>
      <c r="F354" s="16"/>
      <c r="G354" s="16"/>
      <c r="H354" s="53"/>
      <c r="I354" s="55">
        <f>I355</f>
        <v>5</v>
      </c>
      <c r="J354" s="55">
        <f t="shared" ref="J354:K357" si="127">J355</f>
        <v>5</v>
      </c>
      <c r="K354" s="55">
        <f t="shared" si="127"/>
        <v>5</v>
      </c>
    </row>
    <row r="355" spans="1:11" ht="45">
      <c r="A355" s="107" t="s">
        <v>338</v>
      </c>
      <c r="B355" s="52" t="s">
        <v>17</v>
      </c>
      <c r="C355" s="52" t="s">
        <v>107</v>
      </c>
      <c r="D355" s="16" t="s">
        <v>255</v>
      </c>
      <c r="E355" s="16" t="s">
        <v>8</v>
      </c>
      <c r="F355" s="16"/>
      <c r="G355" s="16"/>
      <c r="H355" s="53"/>
      <c r="I355" s="55">
        <f>I356</f>
        <v>5</v>
      </c>
      <c r="J355" s="55">
        <f t="shared" si="127"/>
        <v>5</v>
      </c>
      <c r="K355" s="55">
        <f t="shared" si="127"/>
        <v>5</v>
      </c>
    </row>
    <row r="356" spans="1:11" ht="24">
      <c r="A356" s="129" t="s">
        <v>221</v>
      </c>
      <c r="B356" s="52" t="s">
        <v>17</v>
      </c>
      <c r="C356" s="52" t="s">
        <v>107</v>
      </c>
      <c r="D356" s="16" t="s">
        <v>255</v>
      </c>
      <c r="E356" s="16" t="s">
        <v>8</v>
      </c>
      <c r="F356" s="16" t="s">
        <v>154</v>
      </c>
      <c r="G356" s="16" t="s">
        <v>300</v>
      </c>
      <c r="H356" s="53"/>
      <c r="I356" s="55">
        <f>I357</f>
        <v>5</v>
      </c>
      <c r="J356" s="55">
        <f t="shared" si="127"/>
        <v>5</v>
      </c>
      <c r="K356" s="55">
        <f t="shared" si="127"/>
        <v>5</v>
      </c>
    </row>
    <row r="357" spans="1:11" ht="24">
      <c r="A357" s="59" t="s">
        <v>113</v>
      </c>
      <c r="B357" s="52" t="s">
        <v>17</v>
      </c>
      <c r="C357" s="52" t="s">
        <v>107</v>
      </c>
      <c r="D357" s="16" t="s">
        <v>255</v>
      </c>
      <c r="E357" s="16" t="s">
        <v>8</v>
      </c>
      <c r="F357" s="16" t="s">
        <v>154</v>
      </c>
      <c r="G357" s="16" t="s">
        <v>300</v>
      </c>
      <c r="H357" s="53" t="s">
        <v>233</v>
      </c>
      <c r="I357" s="55">
        <f>I358</f>
        <v>5</v>
      </c>
      <c r="J357" s="55">
        <f t="shared" si="127"/>
        <v>5</v>
      </c>
      <c r="K357" s="55">
        <f t="shared" si="127"/>
        <v>5</v>
      </c>
    </row>
    <row r="358" spans="1:11">
      <c r="A358" s="129" t="s">
        <v>114</v>
      </c>
      <c r="B358" s="52" t="s">
        <v>17</v>
      </c>
      <c r="C358" s="52" t="s">
        <v>107</v>
      </c>
      <c r="D358" s="16" t="s">
        <v>255</v>
      </c>
      <c r="E358" s="16" t="s">
        <v>8</v>
      </c>
      <c r="F358" s="16" t="s">
        <v>154</v>
      </c>
      <c r="G358" s="16" t="s">
        <v>300</v>
      </c>
      <c r="H358" s="53" t="s">
        <v>234</v>
      </c>
      <c r="I358" s="55">
        <f>'Приложение 3'!J421</f>
        <v>5</v>
      </c>
      <c r="J358" s="55">
        <f>'Приложение 3'!K421</f>
        <v>5</v>
      </c>
      <c r="K358" s="55">
        <f>'Приложение 3'!L421</f>
        <v>5</v>
      </c>
    </row>
    <row r="359" spans="1:11">
      <c r="A359" s="50" t="s">
        <v>137</v>
      </c>
      <c r="B359" s="52" t="s">
        <v>17</v>
      </c>
      <c r="C359" s="52" t="s">
        <v>83</v>
      </c>
      <c r="D359" s="16"/>
      <c r="E359" s="16"/>
      <c r="F359" s="16"/>
      <c r="G359" s="16"/>
      <c r="H359" s="53"/>
      <c r="I359" s="55">
        <f>I360+I366</f>
        <v>13487.2</v>
      </c>
      <c r="J359" s="55">
        <f t="shared" ref="J359:K359" si="128">J360+J366</f>
        <v>14069.2</v>
      </c>
      <c r="K359" s="55">
        <f t="shared" si="128"/>
        <v>11781.599999999999</v>
      </c>
    </row>
    <row r="360" spans="1:11" ht="36">
      <c r="A360" s="50" t="s">
        <v>530</v>
      </c>
      <c r="B360" s="52" t="s">
        <v>17</v>
      </c>
      <c r="C360" s="52" t="s">
        <v>83</v>
      </c>
      <c r="D360" s="16" t="s">
        <v>78</v>
      </c>
      <c r="E360" s="16" t="s">
        <v>259</v>
      </c>
      <c r="F360" s="16"/>
      <c r="G360" s="16"/>
      <c r="H360" s="53"/>
      <c r="I360" s="55">
        <f t="shared" ref="I360:K362" si="129">I361</f>
        <v>4334.3</v>
      </c>
      <c r="J360" s="55">
        <f t="shared" si="129"/>
        <v>4916.3</v>
      </c>
      <c r="K360" s="55">
        <f t="shared" si="129"/>
        <v>4916.8999999999996</v>
      </c>
    </row>
    <row r="361" spans="1:11" ht="48">
      <c r="A361" s="54" t="s">
        <v>138</v>
      </c>
      <c r="B361" s="52" t="s">
        <v>17</v>
      </c>
      <c r="C361" s="52" t="s">
        <v>83</v>
      </c>
      <c r="D361" s="16" t="s">
        <v>78</v>
      </c>
      <c r="E361" s="16" t="s">
        <v>259</v>
      </c>
      <c r="F361" s="16" t="s">
        <v>115</v>
      </c>
      <c r="G361" s="16"/>
      <c r="H361" s="53"/>
      <c r="I361" s="55">
        <f t="shared" si="129"/>
        <v>4334.3</v>
      </c>
      <c r="J361" s="55">
        <f t="shared" si="129"/>
        <v>4916.3</v>
      </c>
      <c r="K361" s="55">
        <f t="shared" si="129"/>
        <v>4916.8999999999996</v>
      </c>
    </row>
    <row r="362" spans="1:11" ht="240">
      <c r="A362" s="130" t="s">
        <v>139</v>
      </c>
      <c r="B362" s="52" t="s">
        <v>17</v>
      </c>
      <c r="C362" s="52" t="s">
        <v>83</v>
      </c>
      <c r="D362" s="16" t="s">
        <v>78</v>
      </c>
      <c r="E362" s="16" t="s">
        <v>259</v>
      </c>
      <c r="F362" s="16" t="s">
        <v>115</v>
      </c>
      <c r="G362" s="16" t="s">
        <v>272</v>
      </c>
      <c r="H362" s="53"/>
      <c r="I362" s="55">
        <f t="shared" si="129"/>
        <v>4334.3</v>
      </c>
      <c r="J362" s="55">
        <f t="shared" si="129"/>
        <v>4916.3</v>
      </c>
      <c r="K362" s="55">
        <f t="shared" si="129"/>
        <v>4916.8999999999996</v>
      </c>
    </row>
    <row r="363" spans="1:11" ht="24">
      <c r="A363" s="50" t="s">
        <v>113</v>
      </c>
      <c r="B363" s="52" t="s">
        <v>17</v>
      </c>
      <c r="C363" s="52" t="s">
        <v>83</v>
      </c>
      <c r="D363" s="16" t="s">
        <v>78</v>
      </c>
      <c r="E363" s="16" t="s">
        <v>259</v>
      </c>
      <c r="F363" s="16" t="s">
        <v>115</v>
      </c>
      <c r="G363" s="16" t="s">
        <v>272</v>
      </c>
      <c r="H363" s="53" t="s">
        <v>233</v>
      </c>
      <c r="I363" s="55">
        <f t="shared" ref="I363:K363" si="130">I364+I365</f>
        <v>4334.3</v>
      </c>
      <c r="J363" s="55">
        <f t="shared" si="130"/>
        <v>4916.3</v>
      </c>
      <c r="K363" s="55">
        <f t="shared" si="130"/>
        <v>4916.8999999999996</v>
      </c>
    </row>
    <row r="364" spans="1:11" ht="24">
      <c r="A364" s="59" t="s">
        <v>133</v>
      </c>
      <c r="B364" s="52" t="s">
        <v>17</v>
      </c>
      <c r="C364" s="52" t="s">
        <v>83</v>
      </c>
      <c r="D364" s="16" t="s">
        <v>78</v>
      </c>
      <c r="E364" s="16" t="s">
        <v>259</v>
      </c>
      <c r="F364" s="16" t="s">
        <v>115</v>
      </c>
      <c r="G364" s="16" t="s">
        <v>272</v>
      </c>
      <c r="H364" s="53" t="s">
        <v>237</v>
      </c>
      <c r="I364" s="55">
        <f>'Приложение 3'!J186</f>
        <v>3000</v>
      </c>
      <c r="J364" s="55">
        <f>'Приложение 3'!K186</f>
        <v>3300</v>
      </c>
      <c r="K364" s="55">
        <f>'Приложение 3'!L186</f>
        <v>3300</v>
      </c>
    </row>
    <row r="365" spans="1:11" ht="24">
      <c r="A365" s="59" t="s">
        <v>136</v>
      </c>
      <c r="B365" s="52" t="s">
        <v>17</v>
      </c>
      <c r="C365" s="52" t="s">
        <v>83</v>
      </c>
      <c r="D365" s="16" t="s">
        <v>78</v>
      </c>
      <c r="E365" s="16" t="s">
        <v>259</v>
      </c>
      <c r="F365" s="16" t="s">
        <v>115</v>
      </c>
      <c r="G365" s="16" t="s">
        <v>272</v>
      </c>
      <c r="H365" s="53" t="s">
        <v>238</v>
      </c>
      <c r="I365" s="55">
        <f>'Приложение 3'!J187</f>
        <v>1334.3</v>
      </c>
      <c r="J365" s="55">
        <f>'Приложение 3'!K187</f>
        <v>1616.3</v>
      </c>
      <c r="K365" s="55">
        <f>'Приложение 3'!L187</f>
        <v>1616.9</v>
      </c>
    </row>
    <row r="366" spans="1:11" ht="36">
      <c r="A366" s="56" t="s">
        <v>135</v>
      </c>
      <c r="B366" s="52" t="s">
        <v>17</v>
      </c>
      <c r="C366" s="52" t="s">
        <v>83</v>
      </c>
      <c r="D366" s="16" t="s">
        <v>83</v>
      </c>
      <c r="E366" s="16" t="s">
        <v>259</v>
      </c>
      <c r="F366" s="16"/>
      <c r="G366" s="16"/>
      <c r="H366" s="53"/>
      <c r="I366" s="55">
        <f>I367</f>
        <v>9152.9</v>
      </c>
      <c r="J366" s="55">
        <f t="shared" ref="J366:K366" si="131">J367</f>
        <v>9152.9</v>
      </c>
      <c r="K366" s="55">
        <f t="shared" si="131"/>
        <v>6864.7</v>
      </c>
    </row>
    <row r="367" spans="1:11" ht="36">
      <c r="A367" s="50" t="s">
        <v>421</v>
      </c>
      <c r="B367" s="52" t="s">
        <v>17</v>
      </c>
      <c r="C367" s="52" t="s">
        <v>83</v>
      </c>
      <c r="D367" s="16" t="s">
        <v>83</v>
      </c>
      <c r="E367" s="16" t="s">
        <v>9</v>
      </c>
      <c r="F367" s="16"/>
      <c r="G367" s="16"/>
      <c r="H367" s="53"/>
      <c r="I367" s="55">
        <f>I368</f>
        <v>9152.9</v>
      </c>
      <c r="J367" s="55">
        <f t="shared" ref="J367:K368" si="132">J368</f>
        <v>9152.9</v>
      </c>
      <c r="K367" s="55">
        <f t="shared" si="132"/>
        <v>6864.7</v>
      </c>
    </row>
    <row r="368" spans="1:11" ht="36">
      <c r="A368" s="129" t="s">
        <v>423</v>
      </c>
      <c r="B368" s="52" t="s">
        <v>17</v>
      </c>
      <c r="C368" s="52" t="s">
        <v>83</v>
      </c>
      <c r="D368" s="16" t="s">
        <v>83</v>
      </c>
      <c r="E368" s="16" t="s">
        <v>9</v>
      </c>
      <c r="F368" s="16" t="s">
        <v>99</v>
      </c>
      <c r="G368" s="16"/>
      <c r="H368" s="53"/>
      <c r="I368" s="55">
        <f>I369</f>
        <v>9152.9</v>
      </c>
      <c r="J368" s="55">
        <f t="shared" si="132"/>
        <v>9152.9</v>
      </c>
      <c r="K368" s="55">
        <f t="shared" si="132"/>
        <v>6864.7</v>
      </c>
    </row>
    <row r="369" spans="1:11" ht="84">
      <c r="A369" s="130" t="s">
        <v>140</v>
      </c>
      <c r="B369" s="52" t="s">
        <v>17</v>
      </c>
      <c r="C369" s="52" t="s">
        <v>83</v>
      </c>
      <c r="D369" s="17" t="s">
        <v>83</v>
      </c>
      <c r="E369" s="16" t="s">
        <v>9</v>
      </c>
      <c r="F369" s="16" t="s">
        <v>99</v>
      </c>
      <c r="G369" s="16" t="s">
        <v>273</v>
      </c>
      <c r="H369" s="53"/>
      <c r="I369" s="55">
        <f t="shared" ref="I369:K370" si="133">I370</f>
        <v>9152.9</v>
      </c>
      <c r="J369" s="55">
        <f t="shared" si="133"/>
        <v>9152.9</v>
      </c>
      <c r="K369" s="55">
        <f t="shared" si="133"/>
        <v>6864.7</v>
      </c>
    </row>
    <row r="370" spans="1:11" ht="36">
      <c r="A370" s="50" t="s">
        <v>120</v>
      </c>
      <c r="B370" s="52" t="s">
        <v>17</v>
      </c>
      <c r="C370" s="52" t="s">
        <v>83</v>
      </c>
      <c r="D370" s="17" t="s">
        <v>83</v>
      </c>
      <c r="E370" s="16" t="s">
        <v>9</v>
      </c>
      <c r="F370" s="16" t="s">
        <v>99</v>
      </c>
      <c r="G370" s="16" t="s">
        <v>273</v>
      </c>
      <c r="H370" s="53" t="s">
        <v>235</v>
      </c>
      <c r="I370" s="55">
        <f t="shared" si="133"/>
        <v>9152.9</v>
      </c>
      <c r="J370" s="55">
        <f t="shared" si="133"/>
        <v>9152.9</v>
      </c>
      <c r="K370" s="55">
        <f t="shared" si="133"/>
        <v>6864.7</v>
      </c>
    </row>
    <row r="371" spans="1:11">
      <c r="A371" s="50" t="s">
        <v>121</v>
      </c>
      <c r="B371" s="52" t="s">
        <v>17</v>
      </c>
      <c r="C371" s="52" t="s">
        <v>83</v>
      </c>
      <c r="D371" s="17" t="s">
        <v>83</v>
      </c>
      <c r="E371" s="16" t="s">
        <v>9</v>
      </c>
      <c r="F371" s="16" t="s">
        <v>99</v>
      </c>
      <c r="G371" s="16" t="s">
        <v>273</v>
      </c>
      <c r="H371" s="53" t="s">
        <v>236</v>
      </c>
      <c r="I371" s="55">
        <f>'Приложение 3'!J193</f>
        <v>9152.9</v>
      </c>
      <c r="J371" s="55">
        <f>'Приложение 3'!K193</f>
        <v>9152.9</v>
      </c>
      <c r="K371" s="55">
        <f>'Приложение 3'!L193</f>
        <v>6864.7</v>
      </c>
    </row>
    <row r="372" spans="1:11">
      <c r="A372" s="50" t="s">
        <v>222</v>
      </c>
      <c r="B372" s="52" t="s">
        <v>18</v>
      </c>
      <c r="C372" s="52"/>
      <c r="D372" s="16"/>
      <c r="E372" s="16"/>
      <c r="F372" s="16"/>
      <c r="G372" s="16"/>
      <c r="H372" s="53"/>
      <c r="I372" s="55">
        <f t="shared" ref="I372:K375" si="134">I373</f>
        <v>183.3</v>
      </c>
      <c r="J372" s="55">
        <f t="shared" si="134"/>
        <v>190.5</v>
      </c>
      <c r="K372" s="55">
        <f t="shared" si="134"/>
        <v>153.5</v>
      </c>
    </row>
    <row r="373" spans="1:11">
      <c r="A373" s="50" t="s">
        <v>223</v>
      </c>
      <c r="B373" s="52" t="s">
        <v>18</v>
      </c>
      <c r="C373" s="52" t="s">
        <v>76</v>
      </c>
      <c r="D373" s="16"/>
      <c r="E373" s="16"/>
      <c r="F373" s="16"/>
      <c r="G373" s="16"/>
      <c r="H373" s="53"/>
      <c r="I373" s="55">
        <f t="shared" si="134"/>
        <v>183.3</v>
      </c>
      <c r="J373" s="55">
        <f t="shared" si="134"/>
        <v>190.5</v>
      </c>
      <c r="K373" s="55">
        <f t="shared" si="134"/>
        <v>153.5</v>
      </c>
    </row>
    <row r="374" spans="1:11" ht="46.5" customHeight="1">
      <c r="A374" s="50" t="s">
        <v>424</v>
      </c>
      <c r="B374" s="52" t="s">
        <v>18</v>
      </c>
      <c r="C374" s="52" t="s">
        <v>76</v>
      </c>
      <c r="D374" s="16" t="s">
        <v>149</v>
      </c>
      <c r="E374" s="16" t="s">
        <v>259</v>
      </c>
      <c r="F374" s="16"/>
      <c r="G374" s="16"/>
      <c r="H374" s="53"/>
      <c r="I374" s="55">
        <f t="shared" si="134"/>
        <v>183.3</v>
      </c>
      <c r="J374" s="55">
        <f t="shared" si="134"/>
        <v>190.5</v>
      </c>
      <c r="K374" s="55">
        <f t="shared" si="134"/>
        <v>153.5</v>
      </c>
    </row>
    <row r="375" spans="1:11" ht="48">
      <c r="A375" s="50" t="s">
        <v>224</v>
      </c>
      <c r="B375" s="52" t="s">
        <v>18</v>
      </c>
      <c r="C375" s="52" t="s">
        <v>76</v>
      </c>
      <c r="D375" s="16" t="s">
        <v>149</v>
      </c>
      <c r="E375" s="16" t="s">
        <v>259</v>
      </c>
      <c r="F375" s="16" t="s">
        <v>76</v>
      </c>
      <c r="G375" s="16"/>
      <c r="H375" s="53"/>
      <c r="I375" s="55">
        <f t="shared" si="134"/>
        <v>183.3</v>
      </c>
      <c r="J375" s="55">
        <f t="shared" si="134"/>
        <v>190.5</v>
      </c>
      <c r="K375" s="55">
        <f t="shared" si="134"/>
        <v>153.5</v>
      </c>
    </row>
    <row r="376" spans="1:11" ht="24">
      <c r="A376" s="50" t="s">
        <v>225</v>
      </c>
      <c r="B376" s="52" t="s">
        <v>18</v>
      </c>
      <c r="C376" s="52" t="s">
        <v>76</v>
      </c>
      <c r="D376" s="16" t="s">
        <v>149</v>
      </c>
      <c r="E376" s="16" t="s">
        <v>259</v>
      </c>
      <c r="F376" s="16" t="s">
        <v>76</v>
      </c>
      <c r="G376" s="16" t="s">
        <v>301</v>
      </c>
      <c r="H376" s="53"/>
      <c r="I376" s="55">
        <f t="shared" ref="I376:K376" si="135">I377+I379</f>
        <v>183.3</v>
      </c>
      <c r="J376" s="55">
        <f t="shared" si="135"/>
        <v>190.5</v>
      </c>
      <c r="K376" s="55">
        <f t="shared" si="135"/>
        <v>153.5</v>
      </c>
    </row>
    <row r="377" spans="1:11" ht="72">
      <c r="A377" s="129" t="s">
        <v>81</v>
      </c>
      <c r="B377" s="128" t="s">
        <v>18</v>
      </c>
      <c r="C377" s="128" t="s">
        <v>76</v>
      </c>
      <c r="D377" s="16" t="s">
        <v>149</v>
      </c>
      <c r="E377" s="16" t="s">
        <v>259</v>
      </c>
      <c r="F377" s="16" t="s">
        <v>76</v>
      </c>
      <c r="G377" s="16" t="s">
        <v>301</v>
      </c>
      <c r="H377" s="52" t="s">
        <v>226</v>
      </c>
      <c r="I377" s="55">
        <f t="shared" ref="I377:K377" si="136">I378</f>
        <v>99.6</v>
      </c>
      <c r="J377" s="55">
        <f t="shared" si="136"/>
        <v>106.8</v>
      </c>
      <c r="K377" s="55">
        <f t="shared" si="136"/>
        <v>99.8</v>
      </c>
    </row>
    <row r="378" spans="1:11" ht="24">
      <c r="A378" s="54" t="s">
        <v>178</v>
      </c>
      <c r="B378" s="128" t="s">
        <v>18</v>
      </c>
      <c r="C378" s="128" t="s">
        <v>76</v>
      </c>
      <c r="D378" s="16" t="s">
        <v>149</v>
      </c>
      <c r="E378" s="16" t="s">
        <v>259</v>
      </c>
      <c r="F378" s="16" t="s">
        <v>76</v>
      </c>
      <c r="G378" s="16" t="s">
        <v>301</v>
      </c>
      <c r="H378" s="52" t="s">
        <v>246</v>
      </c>
      <c r="I378" s="55">
        <f>'Приложение 3'!J428</f>
        <v>99.6</v>
      </c>
      <c r="J378" s="55">
        <f>'Приложение 3'!K428</f>
        <v>106.8</v>
      </c>
      <c r="K378" s="55">
        <f>'Приложение 3'!L428</f>
        <v>99.8</v>
      </c>
    </row>
    <row r="379" spans="1:11" ht="36">
      <c r="A379" s="50" t="s">
        <v>87</v>
      </c>
      <c r="B379" s="52" t="s">
        <v>18</v>
      </c>
      <c r="C379" s="52" t="s">
        <v>76</v>
      </c>
      <c r="D379" s="16" t="s">
        <v>149</v>
      </c>
      <c r="E379" s="16" t="s">
        <v>259</v>
      </c>
      <c r="F379" s="16" t="s">
        <v>76</v>
      </c>
      <c r="G379" s="16" t="s">
        <v>301</v>
      </c>
      <c r="H379" s="53" t="s">
        <v>228</v>
      </c>
      <c r="I379" s="55">
        <f>I380</f>
        <v>83.7</v>
      </c>
      <c r="J379" s="55">
        <f t="shared" ref="J379:K379" si="137">J380</f>
        <v>83.7</v>
      </c>
      <c r="K379" s="55">
        <f t="shared" si="137"/>
        <v>53.7</v>
      </c>
    </row>
    <row r="380" spans="1:11" ht="36">
      <c r="A380" s="50" t="s">
        <v>88</v>
      </c>
      <c r="B380" s="52" t="s">
        <v>18</v>
      </c>
      <c r="C380" s="52" t="s">
        <v>76</v>
      </c>
      <c r="D380" s="16" t="s">
        <v>149</v>
      </c>
      <c r="E380" s="16" t="s">
        <v>259</v>
      </c>
      <c r="F380" s="16" t="s">
        <v>76</v>
      </c>
      <c r="G380" s="16" t="s">
        <v>301</v>
      </c>
      <c r="H380" s="53" t="s">
        <v>229</v>
      </c>
      <c r="I380" s="55">
        <f>'Приложение 3'!J430</f>
        <v>83.7</v>
      </c>
      <c r="J380" s="55">
        <f>'Приложение 3'!K430</f>
        <v>83.7</v>
      </c>
      <c r="K380" s="55">
        <f>'Приложение 3'!L430</f>
        <v>53.7</v>
      </c>
    </row>
    <row r="381" spans="1:11">
      <c r="A381" s="54" t="s">
        <v>142</v>
      </c>
      <c r="B381" s="52" t="s">
        <v>20</v>
      </c>
      <c r="C381" s="52"/>
      <c r="D381" s="17"/>
      <c r="E381" s="17"/>
      <c r="F381" s="17"/>
      <c r="G381" s="16"/>
      <c r="H381" s="53"/>
      <c r="I381" s="55">
        <f t="shared" ref="I381:K386" si="138">I382</f>
        <v>1450</v>
      </c>
      <c r="J381" s="55">
        <f t="shared" si="138"/>
        <v>1450</v>
      </c>
      <c r="K381" s="55">
        <f t="shared" si="138"/>
        <v>1450</v>
      </c>
    </row>
    <row r="382" spans="1:11">
      <c r="A382" s="54" t="s">
        <v>143</v>
      </c>
      <c r="B382" s="52" t="s">
        <v>20</v>
      </c>
      <c r="C382" s="52" t="s">
        <v>78</v>
      </c>
      <c r="D382" s="16"/>
      <c r="E382" s="16"/>
      <c r="F382" s="16"/>
      <c r="G382" s="16"/>
      <c r="H382" s="53"/>
      <c r="I382" s="55">
        <f t="shared" si="138"/>
        <v>1450</v>
      </c>
      <c r="J382" s="55">
        <f t="shared" si="138"/>
        <v>1450</v>
      </c>
      <c r="K382" s="55">
        <f t="shared" si="138"/>
        <v>1450</v>
      </c>
    </row>
    <row r="383" spans="1:11" ht="48">
      <c r="A383" s="50" t="s">
        <v>337</v>
      </c>
      <c r="B383" s="52" t="s">
        <v>20</v>
      </c>
      <c r="C383" s="52" t="s">
        <v>78</v>
      </c>
      <c r="D383" s="16" t="s">
        <v>255</v>
      </c>
      <c r="E383" s="16" t="s">
        <v>259</v>
      </c>
      <c r="F383" s="16"/>
      <c r="G383" s="16"/>
      <c r="H383" s="53"/>
      <c r="I383" s="55">
        <f t="shared" si="138"/>
        <v>1450</v>
      </c>
      <c r="J383" s="55">
        <f t="shared" si="138"/>
        <v>1450</v>
      </c>
      <c r="K383" s="55">
        <f t="shared" si="138"/>
        <v>1450</v>
      </c>
    </row>
    <row r="384" spans="1:11" ht="45">
      <c r="A384" s="107" t="s">
        <v>338</v>
      </c>
      <c r="B384" s="52" t="s">
        <v>20</v>
      </c>
      <c r="C384" s="52" t="s">
        <v>78</v>
      </c>
      <c r="D384" s="16" t="s">
        <v>255</v>
      </c>
      <c r="E384" s="16" t="s">
        <v>8</v>
      </c>
      <c r="F384" s="16"/>
      <c r="G384" s="16"/>
      <c r="H384" s="53"/>
      <c r="I384" s="55">
        <f>I385</f>
        <v>1450</v>
      </c>
      <c r="J384" s="55">
        <f>J385</f>
        <v>1450</v>
      </c>
      <c r="K384" s="55">
        <f>K385</f>
        <v>1450</v>
      </c>
    </row>
    <row r="385" spans="1:11" ht="24">
      <c r="A385" s="54" t="s">
        <v>144</v>
      </c>
      <c r="B385" s="52" t="s">
        <v>20</v>
      </c>
      <c r="C385" s="52" t="s">
        <v>78</v>
      </c>
      <c r="D385" s="16" t="s">
        <v>255</v>
      </c>
      <c r="E385" s="16" t="s">
        <v>8</v>
      </c>
      <c r="F385" s="16" t="s">
        <v>154</v>
      </c>
      <c r="G385" s="16" t="s">
        <v>274</v>
      </c>
      <c r="H385" s="53"/>
      <c r="I385" s="55">
        <f t="shared" si="138"/>
        <v>1450</v>
      </c>
      <c r="J385" s="55">
        <f t="shared" si="138"/>
        <v>1450</v>
      </c>
      <c r="K385" s="55">
        <f t="shared" si="138"/>
        <v>1450</v>
      </c>
    </row>
    <row r="386" spans="1:11" ht="38.25">
      <c r="A386" s="185" t="s">
        <v>145</v>
      </c>
      <c r="B386" s="52" t="s">
        <v>20</v>
      </c>
      <c r="C386" s="52" t="s">
        <v>78</v>
      </c>
      <c r="D386" s="16" t="s">
        <v>255</v>
      </c>
      <c r="E386" s="16" t="s">
        <v>8</v>
      </c>
      <c r="F386" s="16" t="s">
        <v>154</v>
      </c>
      <c r="G386" s="16" t="s">
        <v>274</v>
      </c>
      <c r="H386" s="53" t="s">
        <v>239</v>
      </c>
      <c r="I386" s="55">
        <f t="shared" si="138"/>
        <v>1450</v>
      </c>
      <c r="J386" s="55">
        <f t="shared" si="138"/>
        <v>1450</v>
      </c>
      <c r="K386" s="55">
        <f t="shared" si="138"/>
        <v>1450</v>
      </c>
    </row>
    <row r="387" spans="1:11" ht="60">
      <c r="A387" s="292" t="s">
        <v>146</v>
      </c>
      <c r="B387" s="52" t="s">
        <v>20</v>
      </c>
      <c r="C387" s="52" t="s">
        <v>78</v>
      </c>
      <c r="D387" s="16" t="s">
        <v>255</v>
      </c>
      <c r="E387" s="16" t="s">
        <v>8</v>
      </c>
      <c r="F387" s="16" t="s">
        <v>154</v>
      </c>
      <c r="G387" s="16" t="s">
        <v>274</v>
      </c>
      <c r="H387" s="53" t="s">
        <v>240</v>
      </c>
      <c r="I387" s="55">
        <f>'Приложение 3'!J200</f>
        <v>1450</v>
      </c>
      <c r="J387" s="55">
        <f>'Приложение 3'!K200</f>
        <v>1450</v>
      </c>
      <c r="K387" s="55">
        <f>'Приложение 3'!L200</f>
        <v>1450</v>
      </c>
    </row>
    <row r="388" spans="1:11" ht="24">
      <c r="A388" s="140" t="s">
        <v>159</v>
      </c>
      <c r="B388" s="52" t="s">
        <v>105</v>
      </c>
      <c r="C388" s="52"/>
      <c r="D388" s="16"/>
      <c r="E388" s="16"/>
      <c r="F388" s="16"/>
      <c r="G388" s="16"/>
      <c r="H388" s="53"/>
      <c r="I388" s="55">
        <f>I389</f>
        <v>43.3</v>
      </c>
      <c r="J388" s="55">
        <f>J389</f>
        <v>43.3</v>
      </c>
      <c r="K388" s="55">
        <f>K389</f>
        <v>43.3</v>
      </c>
    </row>
    <row r="389" spans="1:11" ht="24">
      <c r="A389" s="140" t="s">
        <v>312</v>
      </c>
      <c r="B389" s="52" t="s">
        <v>105</v>
      </c>
      <c r="C389" s="52" t="s">
        <v>76</v>
      </c>
      <c r="D389" s="16"/>
      <c r="E389" s="16"/>
      <c r="F389" s="16"/>
      <c r="G389" s="16"/>
      <c r="H389" s="53"/>
      <c r="I389" s="55">
        <f>I394</f>
        <v>43.3</v>
      </c>
      <c r="J389" s="55">
        <f>J394</f>
        <v>43.3</v>
      </c>
      <c r="K389" s="55">
        <f>K394</f>
        <v>43.3</v>
      </c>
    </row>
    <row r="390" spans="1:11" ht="48">
      <c r="A390" s="50" t="s">
        <v>160</v>
      </c>
      <c r="B390" s="52" t="s">
        <v>105</v>
      </c>
      <c r="C390" s="52" t="s">
        <v>76</v>
      </c>
      <c r="D390" s="16" t="s">
        <v>275</v>
      </c>
      <c r="E390" s="16" t="s">
        <v>259</v>
      </c>
      <c r="F390" s="16"/>
      <c r="G390" s="16"/>
      <c r="H390" s="53"/>
      <c r="I390" s="55">
        <f>I391</f>
        <v>43.3</v>
      </c>
      <c r="J390" s="55">
        <f>J391</f>
        <v>43.3</v>
      </c>
      <c r="K390" s="55">
        <f>K391</f>
        <v>43.3</v>
      </c>
    </row>
    <row r="391" spans="1:11" ht="36">
      <c r="A391" s="141" t="s">
        <v>161</v>
      </c>
      <c r="B391" s="52" t="s">
        <v>105</v>
      </c>
      <c r="C391" s="52" t="s">
        <v>76</v>
      </c>
      <c r="D391" s="16" t="s">
        <v>275</v>
      </c>
      <c r="E391" s="16" t="s">
        <v>9</v>
      </c>
      <c r="F391" s="16"/>
      <c r="G391" s="16"/>
      <c r="H391" s="53"/>
      <c r="I391" s="55">
        <f>I394</f>
        <v>43.3</v>
      </c>
      <c r="J391" s="55">
        <f>J394</f>
        <v>43.3</v>
      </c>
      <c r="K391" s="55">
        <f>K394</f>
        <v>43.3</v>
      </c>
    </row>
    <row r="392" spans="1:11" ht="48">
      <c r="A392" s="50" t="s">
        <v>162</v>
      </c>
      <c r="B392" s="52" t="s">
        <v>105</v>
      </c>
      <c r="C392" s="52" t="s">
        <v>76</v>
      </c>
      <c r="D392" s="16" t="s">
        <v>275</v>
      </c>
      <c r="E392" s="16" t="s">
        <v>9</v>
      </c>
      <c r="F392" s="16" t="s">
        <v>78</v>
      </c>
      <c r="G392" s="16"/>
      <c r="H392" s="53"/>
      <c r="I392" s="55">
        <f t="shared" ref="I392:K394" si="139">I393</f>
        <v>43.3</v>
      </c>
      <c r="J392" s="55">
        <f t="shared" si="139"/>
        <v>43.3</v>
      </c>
      <c r="K392" s="55">
        <f t="shared" si="139"/>
        <v>43.3</v>
      </c>
    </row>
    <row r="393" spans="1:11" ht="24">
      <c r="A393" s="54" t="s">
        <v>163</v>
      </c>
      <c r="B393" s="52" t="s">
        <v>105</v>
      </c>
      <c r="C393" s="52" t="s">
        <v>76</v>
      </c>
      <c r="D393" s="16" t="s">
        <v>275</v>
      </c>
      <c r="E393" s="16" t="s">
        <v>9</v>
      </c>
      <c r="F393" s="16" t="s">
        <v>78</v>
      </c>
      <c r="G393" s="16" t="s">
        <v>277</v>
      </c>
      <c r="H393" s="53"/>
      <c r="I393" s="55">
        <f t="shared" si="139"/>
        <v>43.3</v>
      </c>
      <c r="J393" s="55">
        <f t="shared" si="139"/>
        <v>43.3</v>
      </c>
      <c r="K393" s="55">
        <f t="shared" si="139"/>
        <v>43.3</v>
      </c>
    </row>
    <row r="394" spans="1:11" ht="24">
      <c r="A394" s="54" t="s">
        <v>159</v>
      </c>
      <c r="B394" s="52" t="s">
        <v>105</v>
      </c>
      <c r="C394" s="52" t="s">
        <v>76</v>
      </c>
      <c r="D394" s="16" t="s">
        <v>275</v>
      </c>
      <c r="E394" s="16" t="s">
        <v>9</v>
      </c>
      <c r="F394" s="16" t="s">
        <v>78</v>
      </c>
      <c r="G394" s="16" t="s">
        <v>277</v>
      </c>
      <c r="H394" s="53" t="s">
        <v>243</v>
      </c>
      <c r="I394" s="55">
        <f t="shared" si="139"/>
        <v>43.3</v>
      </c>
      <c r="J394" s="55">
        <f t="shared" si="139"/>
        <v>43.3</v>
      </c>
      <c r="K394" s="55">
        <f t="shared" si="139"/>
        <v>43.3</v>
      </c>
    </row>
    <row r="395" spans="1:11">
      <c r="A395" s="54" t="s">
        <v>164</v>
      </c>
      <c r="B395" s="52" t="s">
        <v>105</v>
      </c>
      <c r="C395" s="52" t="s">
        <v>76</v>
      </c>
      <c r="D395" s="16" t="s">
        <v>275</v>
      </c>
      <c r="E395" s="16" t="s">
        <v>9</v>
      </c>
      <c r="F395" s="16" t="s">
        <v>78</v>
      </c>
      <c r="G395" s="16" t="s">
        <v>277</v>
      </c>
      <c r="H395" s="53" t="s">
        <v>244</v>
      </c>
      <c r="I395" s="55">
        <f>'Приложение 3'!J229</f>
        <v>43.3</v>
      </c>
      <c r="J395" s="55">
        <f>'Приложение 3'!K229</f>
        <v>43.3</v>
      </c>
      <c r="K395" s="55">
        <f>'Приложение 3'!L229</f>
        <v>43.3</v>
      </c>
    </row>
    <row r="396" spans="1:11" ht="36">
      <c r="A396" s="54" t="s">
        <v>165</v>
      </c>
      <c r="B396" s="142">
        <v>14</v>
      </c>
      <c r="C396" s="142"/>
      <c r="D396" s="16"/>
      <c r="E396" s="16"/>
      <c r="F396" s="16"/>
      <c r="G396" s="16"/>
      <c r="H396" s="53"/>
      <c r="I396" s="55">
        <f>I397</f>
        <v>5.7</v>
      </c>
      <c r="J396" s="55">
        <f t="shared" ref="J396:K396" si="140">J397</f>
        <v>5.7</v>
      </c>
      <c r="K396" s="55">
        <f t="shared" si="140"/>
        <v>5.7</v>
      </c>
    </row>
    <row r="397" spans="1:11" ht="36">
      <c r="A397" s="54" t="s">
        <v>306</v>
      </c>
      <c r="B397" s="142">
        <v>14</v>
      </c>
      <c r="C397" s="142" t="s">
        <v>76</v>
      </c>
      <c r="D397" s="16"/>
      <c r="E397" s="16"/>
      <c r="F397" s="16"/>
      <c r="G397" s="16"/>
      <c r="H397" s="53"/>
      <c r="I397" s="55">
        <f>I398</f>
        <v>5.7</v>
      </c>
      <c r="J397" s="55">
        <f t="shared" ref="J397:K397" si="141">J398</f>
        <v>5.7</v>
      </c>
      <c r="K397" s="55">
        <f t="shared" si="141"/>
        <v>5.7</v>
      </c>
    </row>
    <row r="398" spans="1:11" ht="48">
      <c r="A398" s="143" t="s">
        <v>160</v>
      </c>
      <c r="B398" s="142" t="s">
        <v>166</v>
      </c>
      <c r="C398" s="142" t="s">
        <v>76</v>
      </c>
      <c r="D398" s="16" t="s">
        <v>275</v>
      </c>
      <c r="E398" s="16" t="s">
        <v>259</v>
      </c>
      <c r="F398" s="16"/>
      <c r="G398" s="16"/>
      <c r="H398" s="53"/>
      <c r="I398" s="55">
        <f t="shared" ref="I398:K400" si="142">I399</f>
        <v>5.7</v>
      </c>
      <c r="J398" s="55">
        <f t="shared" si="142"/>
        <v>5.7</v>
      </c>
      <c r="K398" s="55">
        <f t="shared" si="142"/>
        <v>5.7</v>
      </c>
    </row>
    <row r="399" spans="1:11" ht="24">
      <c r="A399" s="143" t="s">
        <v>167</v>
      </c>
      <c r="B399" s="142" t="s">
        <v>166</v>
      </c>
      <c r="C399" s="142" t="s">
        <v>76</v>
      </c>
      <c r="D399" s="16" t="s">
        <v>275</v>
      </c>
      <c r="E399" s="16" t="s">
        <v>10</v>
      </c>
      <c r="F399" s="16"/>
      <c r="G399" s="16"/>
      <c r="H399" s="53"/>
      <c r="I399" s="55">
        <f t="shared" si="142"/>
        <v>5.7</v>
      </c>
      <c r="J399" s="55">
        <f t="shared" si="142"/>
        <v>5.7</v>
      </c>
      <c r="K399" s="55">
        <f t="shared" si="142"/>
        <v>5.7</v>
      </c>
    </row>
    <row r="400" spans="1:11" ht="36">
      <c r="A400" s="144" t="s">
        <v>168</v>
      </c>
      <c r="B400" s="142" t="s">
        <v>166</v>
      </c>
      <c r="C400" s="142" t="s">
        <v>76</v>
      </c>
      <c r="D400" s="16" t="s">
        <v>275</v>
      </c>
      <c r="E400" s="16" t="s">
        <v>10</v>
      </c>
      <c r="F400" s="16" t="s">
        <v>76</v>
      </c>
      <c r="G400" s="16"/>
      <c r="H400" s="53"/>
      <c r="I400" s="55">
        <f t="shared" si="142"/>
        <v>5.7</v>
      </c>
      <c r="J400" s="55">
        <f t="shared" si="142"/>
        <v>5.7</v>
      </c>
      <c r="K400" s="55">
        <f t="shared" si="142"/>
        <v>5.7</v>
      </c>
    </row>
    <row r="401" spans="1:11" ht="24">
      <c r="A401" s="54" t="s">
        <v>169</v>
      </c>
      <c r="B401" s="142" t="s">
        <v>166</v>
      </c>
      <c r="C401" s="142" t="s">
        <v>76</v>
      </c>
      <c r="D401" s="16" t="s">
        <v>275</v>
      </c>
      <c r="E401" s="16" t="s">
        <v>10</v>
      </c>
      <c r="F401" s="16" t="s">
        <v>76</v>
      </c>
      <c r="G401" s="16" t="s">
        <v>278</v>
      </c>
      <c r="H401" s="53"/>
      <c r="I401" s="55">
        <f>I403</f>
        <v>5.7</v>
      </c>
      <c r="J401" s="55">
        <f>J403</f>
        <v>5.7</v>
      </c>
      <c r="K401" s="55">
        <f>K403</f>
        <v>5.7</v>
      </c>
    </row>
    <row r="402" spans="1:11">
      <c r="A402" s="144" t="s">
        <v>155</v>
      </c>
      <c r="B402" s="142">
        <v>14</v>
      </c>
      <c r="C402" s="52" t="s">
        <v>76</v>
      </c>
      <c r="D402" s="16" t="s">
        <v>275</v>
      </c>
      <c r="E402" s="16" t="s">
        <v>10</v>
      </c>
      <c r="F402" s="16" t="s">
        <v>76</v>
      </c>
      <c r="G402" s="16" t="s">
        <v>278</v>
      </c>
      <c r="H402" s="53" t="s">
        <v>241</v>
      </c>
      <c r="I402" s="55">
        <f t="shared" ref="I402:K402" si="143">I403</f>
        <v>5.7</v>
      </c>
      <c r="J402" s="55">
        <f t="shared" si="143"/>
        <v>5.7</v>
      </c>
      <c r="K402" s="55">
        <f t="shared" si="143"/>
        <v>5.7</v>
      </c>
    </row>
    <row r="403" spans="1:11">
      <c r="A403" s="54" t="s">
        <v>170</v>
      </c>
      <c r="B403" s="142">
        <v>14</v>
      </c>
      <c r="C403" s="52" t="s">
        <v>76</v>
      </c>
      <c r="D403" s="16" t="s">
        <v>275</v>
      </c>
      <c r="E403" s="16" t="s">
        <v>10</v>
      </c>
      <c r="F403" s="16" t="s">
        <v>76</v>
      </c>
      <c r="G403" s="16" t="s">
        <v>278</v>
      </c>
      <c r="H403" s="53" t="s">
        <v>245</v>
      </c>
      <c r="I403" s="55">
        <f>'Приложение 3'!J237</f>
        <v>5.7</v>
      </c>
      <c r="J403" s="55">
        <f>'Приложение 3'!K237</f>
        <v>5.7</v>
      </c>
      <c r="K403" s="55">
        <f>'Приложение 3'!L237</f>
        <v>5.7</v>
      </c>
    </row>
    <row r="404" spans="1:11">
      <c r="A404" s="54" t="s">
        <v>171</v>
      </c>
      <c r="B404" s="142">
        <v>99</v>
      </c>
      <c r="C404" s="142"/>
      <c r="D404" s="16"/>
      <c r="E404" s="16"/>
      <c r="F404" s="16"/>
      <c r="G404" s="16"/>
      <c r="H404" s="52"/>
      <c r="I404" s="55">
        <f t="shared" ref="I404:K409" si="144">I405</f>
        <v>0</v>
      </c>
      <c r="J404" s="55">
        <f t="shared" si="144"/>
        <v>5223.2</v>
      </c>
      <c r="K404" s="55">
        <f t="shared" si="144"/>
        <v>8403.4</v>
      </c>
    </row>
    <row r="405" spans="1:11">
      <c r="A405" s="54" t="s">
        <v>171</v>
      </c>
      <c r="B405" s="142">
        <v>99</v>
      </c>
      <c r="C405" s="142">
        <v>99</v>
      </c>
      <c r="D405" s="16"/>
      <c r="E405" s="16"/>
      <c r="F405" s="16"/>
      <c r="G405" s="16"/>
      <c r="H405" s="52"/>
      <c r="I405" s="55">
        <f>I406</f>
        <v>0</v>
      </c>
      <c r="J405" s="55">
        <f t="shared" si="144"/>
        <v>5223.2</v>
      </c>
      <c r="K405" s="55">
        <f t="shared" si="144"/>
        <v>8403.4</v>
      </c>
    </row>
    <row r="406" spans="1:11" ht="36">
      <c r="A406" s="50" t="s">
        <v>531</v>
      </c>
      <c r="B406" s="142">
        <v>99</v>
      </c>
      <c r="C406" s="142">
        <v>99</v>
      </c>
      <c r="D406" s="16" t="s">
        <v>78</v>
      </c>
      <c r="E406" s="16" t="s">
        <v>259</v>
      </c>
      <c r="F406" s="16"/>
      <c r="G406" s="16"/>
      <c r="H406" s="52"/>
      <c r="I406" s="55">
        <f>I407</f>
        <v>0</v>
      </c>
      <c r="J406" s="55">
        <f>J407</f>
        <v>5223.2</v>
      </c>
      <c r="K406" s="55">
        <f>K407</f>
        <v>8403.4</v>
      </c>
    </row>
    <row r="407" spans="1:11" ht="24">
      <c r="A407" s="54" t="s">
        <v>172</v>
      </c>
      <c r="B407" s="142">
        <v>99</v>
      </c>
      <c r="C407" s="142">
        <v>99</v>
      </c>
      <c r="D407" s="16" t="s">
        <v>78</v>
      </c>
      <c r="E407" s="16" t="s">
        <v>259</v>
      </c>
      <c r="F407" s="16" t="s">
        <v>78</v>
      </c>
      <c r="G407" s="16"/>
      <c r="H407" s="52"/>
      <c r="I407" s="55">
        <f>I408</f>
        <v>0</v>
      </c>
      <c r="J407" s="55">
        <f>J408</f>
        <v>5223.2</v>
      </c>
      <c r="K407" s="55">
        <f>K408</f>
        <v>8403.4</v>
      </c>
    </row>
    <row r="408" spans="1:11">
      <c r="A408" s="54" t="s">
        <v>171</v>
      </c>
      <c r="B408" s="142">
        <v>99</v>
      </c>
      <c r="C408" s="142">
        <v>99</v>
      </c>
      <c r="D408" s="16" t="s">
        <v>78</v>
      </c>
      <c r="E408" s="16" t="s">
        <v>259</v>
      </c>
      <c r="F408" s="16" t="s">
        <v>78</v>
      </c>
      <c r="G408" s="16" t="s">
        <v>279</v>
      </c>
      <c r="H408" s="52"/>
      <c r="I408" s="55">
        <f t="shared" si="144"/>
        <v>0</v>
      </c>
      <c r="J408" s="55">
        <f t="shared" si="144"/>
        <v>5223.2</v>
      </c>
      <c r="K408" s="55">
        <f t="shared" si="144"/>
        <v>8403.4</v>
      </c>
    </row>
    <row r="409" spans="1:11">
      <c r="A409" s="54" t="s">
        <v>94</v>
      </c>
      <c r="B409" s="142">
        <v>99</v>
      </c>
      <c r="C409" s="142">
        <v>99</v>
      </c>
      <c r="D409" s="16" t="s">
        <v>78</v>
      </c>
      <c r="E409" s="16" t="s">
        <v>259</v>
      </c>
      <c r="F409" s="16" t="s">
        <v>78</v>
      </c>
      <c r="G409" s="16" t="s">
        <v>279</v>
      </c>
      <c r="H409" s="52" t="s">
        <v>230</v>
      </c>
      <c r="I409" s="55">
        <f t="shared" si="144"/>
        <v>0</v>
      </c>
      <c r="J409" s="55">
        <f t="shared" si="144"/>
        <v>5223.2</v>
      </c>
      <c r="K409" s="55">
        <f t="shared" si="144"/>
        <v>8403.4</v>
      </c>
    </row>
    <row r="410" spans="1:11">
      <c r="A410" s="54" t="s">
        <v>102</v>
      </c>
      <c r="B410" s="142">
        <v>99</v>
      </c>
      <c r="C410" s="142">
        <v>99</v>
      </c>
      <c r="D410" s="16" t="s">
        <v>78</v>
      </c>
      <c r="E410" s="16" t="s">
        <v>259</v>
      </c>
      <c r="F410" s="16" t="s">
        <v>78</v>
      </c>
      <c r="G410" s="16" t="s">
        <v>279</v>
      </c>
      <c r="H410" s="52" t="s">
        <v>232</v>
      </c>
      <c r="I410" s="55">
        <f>'Приложение 3'!J244</f>
        <v>0</v>
      </c>
      <c r="J410" s="55">
        <f>'Приложение 3'!K244</f>
        <v>5223.2</v>
      </c>
      <c r="K410" s="55">
        <f>'Приложение 3'!L244</f>
        <v>8403.4</v>
      </c>
    </row>
  </sheetData>
  <autoFilter ref="A6:L410">
    <filterColumn colId="1"/>
    <filterColumn colId="2"/>
    <filterColumn colId="3"/>
    <filterColumn colId="4"/>
    <filterColumn colId="5"/>
    <filterColumn colId="6"/>
  </autoFilter>
  <customSheetViews>
    <customSheetView guid="{93647347-303F-4616-81B1-B2831F654BDA}" showPageBreaks="1" printArea="1" showAutoFilter="1" view="pageBreakPreview">
      <selection activeCell="A209" sqref="A209"/>
      <pageMargins left="0.23622047244094491" right="3.937007874015748E-2" top="0.51181102362204722" bottom="0.19685039370078741" header="0.31496062992125984" footer="0.31496062992125984"/>
      <pageSetup paperSize="9" scale="91" orientation="portrait" r:id="rId1"/>
      <headerFooter>
        <oddHeader>&amp;C&amp;P</oddHeader>
      </headerFooter>
      <autoFilter ref="A6:L410">
        <filterColumn colId="1"/>
        <filterColumn colId="2"/>
        <filterColumn colId="3"/>
        <filterColumn colId="4"/>
        <filterColumn colId="5"/>
        <filterColumn colId="6"/>
      </autoFilter>
    </customSheetView>
    <customSheetView guid="{D2A2E364-7F41-4DF0-B445-F266635B8190}" showPageBreaks="1" printArea="1" showAutoFilter="1" view="pageBreakPreview">
      <selection activeCell="A174" sqref="A174"/>
      <pageMargins left="0.23622047244094491" right="3.937007874015748E-2" top="0.51181102362204722" bottom="0.19685039370078741" header="0.31496062992125984" footer="0.31496062992125984"/>
      <pageSetup paperSize="9" scale="91" orientation="portrait" r:id="rId2"/>
      <headerFooter>
        <oddHeader>&amp;C&amp;P</oddHeader>
      </headerFooter>
      <autoFilter ref="A6:L410">
        <filterColumn colId="1"/>
        <filterColumn colId="2"/>
        <filterColumn colId="3"/>
        <filterColumn colId="4"/>
        <filterColumn colId="5"/>
        <filterColumn colId="6"/>
      </autoFilter>
    </customSheetView>
    <customSheetView guid="{D7437CF1-D31F-4DF2-9399-AF82B3DFFC54}" showPageBreaks="1" printArea="1" showAutoFilter="1" view="pageBreakPreview" topLeftCell="A72">
      <selection activeCell="A81" sqref="A81"/>
      <pageMargins left="0.23622047244094491" right="3.937007874015748E-2" top="0.51181102362204722" bottom="0.19685039370078741" header="0.31496062992125984" footer="0.31496062992125984"/>
      <pageSetup paperSize="9" scale="91" orientation="portrait" r:id="rId3"/>
      <headerFooter>
        <oddHeader>&amp;C&amp;P</oddHeader>
      </headerFooter>
      <autoFilter ref="A6:L413">
        <filterColumn colId="1"/>
        <filterColumn colId="2"/>
        <filterColumn colId="3"/>
        <filterColumn colId="4"/>
        <filterColumn colId="5"/>
        <filterColumn colId="6"/>
      </autoFilter>
    </customSheetView>
    <customSheetView guid="{146E8F15-80AC-4549-8E02-D6058BD21F29}" showPageBreaks="1" showAutoFilter="1" view="pageBreakPreview" topLeftCell="A136">
      <selection activeCell="A127" sqref="A127:XFD127"/>
      <pageMargins left="0.23622047244094491" right="3.937007874015748E-2" top="0.31496062992125984" bottom="0.19685039370078741" header="0.31496062992125984" footer="0.31496062992125984"/>
      <pageSetup paperSize="9" scale="91" orientation="portrait" r:id="rId4"/>
      <headerFooter>
        <oddHeader>&amp;C&amp;P</oddHeader>
      </headerFooter>
      <autoFilter ref="A1:K520">
        <filterColumn colId="7" showButton="0"/>
        <filterColumn colId="8" showButton="0"/>
        <filterColumn colId="9" showButton="0"/>
      </autoFilter>
    </customSheetView>
    <customSheetView guid="{81558BDF-55DB-4F10-A797-FD06B4DBF865}" showPageBreaks="1" printArea="1" showAutoFilter="1" view="pageBreakPreview">
      <selection activeCell="A209" sqref="A209"/>
      <pageMargins left="0.23622047244094491" right="3.937007874015748E-2" top="0.51181102362204722" bottom="0.19685039370078741" header="0.31496062992125984" footer="0.31496062992125984"/>
      <pageSetup paperSize="9" scale="91" orientation="portrait" r:id="rId5"/>
      <headerFooter>
        <oddHeader>&amp;C&amp;P</oddHeader>
      </headerFooter>
      <autoFilter ref="A6:L410">
        <filterColumn colId="1"/>
        <filterColumn colId="2"/>
        <filterColumn colId="3"/>
        <filterColumn colId="4"/>
        <filterColumn colId="5"/>
        <filterColumn colId="6"/>
      </autoFilter>
    </customSheetView>
  </customSheetViews>
  <mergeCells count="9">
    <mergeCell ref="H1:K1"/>
    <mergeCell ref="A2:K2"/>
    <mergeCell ref="H3:K3"/>
    <mergeCell ref="A4:A5"/>
    <mergeCell ref="B4:B5"/>
    <mergeCell ref="C4:C5"/>
    <mergeCell ref="D4:G5"/>
    <mergeCell ref="H4:H5"/>
    <mergeCell ref="I4:K4"/>
  </mergeCells>
  <conditionalFormatting sqref="A324">
    <cfRule type="expression" dxfId="11" priority="10" stopIfTrue="1">
      <formula>$F324=""</formula>
    </cfRule>
    <cfRule type="expression" dxfId="10" priority="11" stopIfTrue="1">
      <formula>#REF!&lt;&gt;""</formula>
    </cfRule>
    <cfRule type="expression" dxfId="9" priority="12" stopIfTrue="1">
      <formula>AND($G324="",$F324&lt;&gt;"")</formula>
    </cfRule>
  </conditionalFormatting>
  <conditionalFormatting sqref="A78">
    <cfRule type="expression" dxfId="8" priority="1" stopIfTrue="1">
      <formula>$F78=""</formula>
    </cfRule>
    <cfRule type="expression" dxfId="7" priority="2" stopIfTrue="1">
      <formula>$J78&lt;&gt;""</formula>
    </cfRule>
    <cfRule type="expression" dxfId="6" priority="3" stopIfTrue="1">
      <formula>AND($G78="",$F78&lt;&gt;"")</formula>
    </cfRule>
  </conditionalFormatting>
  <conditionalFormatting sqref="A78">
    <cfRule type="expression" dxfId="5" priority="4" stopIfTrue="1">
      <formula>$F78=""</formula>
    </cfRule>
    <cfRule type="expression" dxfId="4" priority="5" stopIfTrue="1">
      <formula>#REF!&lt;&gt;""</formula>
    </cfRule>
    <cfRule type="expression" dxfId="3" priority="6" stopIfTrue="1">
      <formula>AND($G78="",$F78&lt;&gt;"")</formula>
    </cfRule>
  </conditionalFormatting>
  <pageMargins left="0.23622047244094491" right="3.937007874015748E-2" top="0.51181102362204722" bottom="0.19685039370078741" header="0.31496062992125984" footer="0.31496062992125984"/>
  <pageSetup paperSize="9" scale="91" orientation="portrait" r:id="rId6"/>
  <headerFooter>
    <oddHeader>&amp;C&amp;P</oddHeader>
  </headerFooter>
</worksheet>
</file>

<file path=xl/worksheets/sheet5.xml><?xml version="1.0" encoding="utf-8"?>
<worksheet xmlns="http://schemas.openxmlformats.org/spreadsheetml/2006/main" xmlns:r="http://schemas.openxmlformats.org/officeDocument/2006/relationships">
  <dimension ref="A1:M598"/>
  <sheetViews>
    <sheetView view="pageBreakPreview" zoomScaleSheetLayoutView="100" workbookViewId="0">
      <selection activeCell="A2" sqref="A2:L2"/>
    </sheetView>
  </sheetViews>
  <sheetFormatPr defaultRowHeight="15.75"/>
  <cols>
    <col min="1" max="1" width="37.5" style="122" customWidth="1"/>
    <col min="2" max="4" width="4.1640625" customWidth="1"/>
    <col min="5" max="5" width="7" customWidth="1"/>
    <col min="6" max="6" width="5.5" customWidth="1"/>
    <col min="7" max="7" width="4.1640625" customWidth="1"/>
    <col min="8" max="8" width="4.5" customWidth="1"/>
    <col min="9" max="9" width="5.5" customWidth="1"/>
    <col min="10" max="12" width="14" customWidth="1"/>
    <col min="13" max="13" width="81.5" style="25" customWidth="1"/>
    <col min="14" max="14" width="15.6640625" bestFit="1" customWidth="1"/>
  </cols>
  <sheetData>
    <row r="1" spans="1:13" ht="91.5" customHeight="1">
      <c r="A1" s="178"/>
      <c r="B1" s="320"/>
      <c r="C1" s="320"/>
      <c r="D1" s="320"/>
      <c r="E1" s="320"/>
      <c r="F1" s="320"/>
      <c r="G1" s="320"/>
      <c r="H1" s="320"/>
      <c r="I1" s="437" t="s">
        <v>487</v>
      </c>
      <c r="J1" s="443"/>
      <c r="K1" s="443"/>
      <c r="L1" s="443"/>
      <c r="M1" s="21"/>
    </row>
    <row r="2" spans="1:13" ht="102" customHeight="1">
      <c r="A2" s="445" t="s">
        <v>486</v>
      </c>
      <c r="B2" s="444"/>
      <c r="C2" s="444"/>
      <c r="D2" s="444"/>
      <c r="E2" s="444"/>
      <c r="F2" s="444"/>
      <c r="G2" s="444"/>
      <c r="H2" s="444"/>
      <c r="I2" s="444"/>
      <c r="J2" s="444"/>
      <c r="K2" s="444"/>
      <c r="L2" s="444"/>
    </row>
    <row r="3" spans="1:13" ht="15" customHeight="1">
      <c r="A3" s="265" t="s">
        <v>0</v>
      </c>
      <c r="B3" s="265" t="s">
        <v>0</v>
      </c>
      <c r="C3" s="265" t="s">
        <v>0</v>
      </c>
      <c r="D3" s="265" t="s">
        <v>0</v>
      </c>
      <c r="E3" s="265" t="s">
        <v>0</v>
      </c>
      <c r="F3" s="265" t="s">
        <v>0</v>
      </c>
      <c r="G3" s="265" t="s">
        <v>0</v>
      </c>
      <c r="H3" s="265" t="s">
        <v>0</v>
      </c>
      <c r="I3" s="441" t="s">
        <v>1</v>
      </c>
      <c r="J3" s="441"/>
      <c r="K3" s="441"/>
      <c r="L3" s="441"/>
    </row>
    <row r="4" spans="1:13" ht="19.5" customHeight="1">
      <c r="A4" s="442" t="s">
        <v>2</v>
      </c>
      <c r="B4" s="442" t="s">
        <v>5</v>
      </c>
      <c r="C4" s="442"/>
      <c r="D4" s="442"/>
      <c r="E4" s="442"/>
      <c r="F4" s="442" t="s">
        <v>22</v>
      </c>
      <c r="G4" s="442" t="s">
        <v>3</v>
      </c>
      <c r="H4" s="442" t="s">
        <v>4</v>
      </c>
      <c r="I4" s="442" t="s">
        <v>21</v>
      </c>
      <c r="J4" s="442" t="s">
        <v>7</v>
      </c>
      <c r="K4" s="442"/>
      <c r="L4" s="442"/>
    </row>
    <row r="5" spans="1:13" ht="14.85" customHeight="1">
      <c r="A5" s="442" t="s">
        <v>0</v>
      </c>
      <c r="B5" s="442" t="s">
        <v>0</v>
      </c>
      <c r="C5" s="442"/>
      <c r="D5" s="442"/>
      <c r="E5" s="442"/>
      <c r="F5" s="442" t="s">
        <v>0</v>
      </c>
      <c r="G5" s="442" t="s">
        <v>0</v>
      </c>
      <c r="H5" s="442" t="s">
        <v>0</v>
      </c>
      <c r="I5" s="442" t="s">
        <v>0</v>
      </c>
      <c r="J5" s="392" t="s">
        <v>24</v>
      </c>
      <c r="K5" s="392" t="s">
        <v>420</v>
      </c>
      <c r="L5" s="392" t="s">
        <v>477</v>
      </c>
    </row>
    <row r="6" spans="1:13" ht="13.7" customHeight="1">
      <c r="A6" s="19" t="s">
        <v>8</v>
      </c>
      <c r="B6" s="19" t="s">
        <v>9</v>
      </c>
      <c r="C6" s="19" t="s">
        <v>10</v>
      </c>
      <c r="D6" s="19" t="s">
        <v>11</v>
      </c>
      <c r="E6" s="19" t="s">
        <v>12</v>
      </c>
      <c r="F6" s="19" t="s">
        <v>13</v>
      </c>
      <c r="G6" s="19" t="s">
        <v>14</v>
      </c>
      <c r="H6" s="19" t="s">
        <v>15</v>
      </c>
      <c r="I6" s="19" t="s">
        <v>16</v>
      </c>
      <c r="J6" s="19" t="s">
        <v>17</v>
      </c>
      <c r="K6" s="19" t="s">
        <v>18</v>
      </c>
      <c r="L6" s="19" t="s">
        <v>20</v>
      </c>
    </row>
    <row r="7" spans="1:13" ht="13.7" customHeight="1">
      <c r="A7" s="60" t="s">
        <v>19</v>
      </c>
      <c r="B7" s="61" t="s">
        <v>0</v>
      </c>
      <c r="C7" s="61" t="s">
        <v>0</v>
      </c>
      <c r="D7" s="61" t="s">
        <v>0</v>
      </c>
      <c r="E7" s="61" t="s">
        <v>0</v>
      </c>
      <c r="F7" s="61" t="s">
        <v>0</v>
      </c>
      <c r="G7" s="61" t="s">
        <v>0</v>
      </c>
      <c r="H7" s="61" t="s">
        <v>0</v>
      </c>
      <c r="I7" s="61" t="s">
        <v>0</v>
      </c>
      <c r="J7" s="62">
        <f>J8+J140+J175+J227+J240+J287+J308+J328+J364+J373+J381+J430</f>
        <v>454627.89999999997</v>
      </c>
      <c r="K7" s="62">
        <f>K8+K140+K175+K227+K240+K287+K308+K328+K364+K373+K381+K430</f>
        <v>373623.70000000007</v>
      </c>
      <c r="L7" s="62">
        <f>L8+L140+L175+L227+L240+L287+L308+L328+L364+L373+L381+L430</f>
        <v>345172.6</v>
      </c>
    </row>
    <row r="8" spans="1:13" ht="45">
      <c r="A8" s="145" t="s">
        <v>530</v>
      </c>
      <c r="B8" s="63" t="s">
        <v>78</v>
      </c>
      <c r="C8" s="63" t="s">
        <v>259</v>
      </c>
      <c r="D8" s="63"/>
      <c r="E8" s="63"/>
      <c r="F8" s="63"/>
      <c r="G8" s="63"/>
      <c r="H8" s="63"/>
      <c r="I8" s="63"/>
      <c r="J8" s="62">
        <f>J9+J22+J77+J84+J91+J103+J116+J133</f>
        <v>254226.89999999997</v>
      </c>
      <c r="K8" s="62">
        <f>K9+K22+K77+K84+K91+K103+K116+K133</f>
        <v>237191.6</v>
      </c>
      <c r="L8" s="62">
        <f>L9+L22+L77+L84+L91+L103+L116+L133</f>
        <v>231172.59999999995</v>
      </c>
    </row>
    <row r="9" spans="1:13" ht="22.5">
      <c r="A9" s="145" t="s">
        <v>186</v>
      </c>
      <c r="B9" s="64" t="s">
        <v>78</v>
      </c>
      <c r="C9" s="64" t="s">
        <v>259</v>
      </c>
      <c r="D9" s="64" t="s">
        <v>76</v>
      </c>
      <c r="E9" s="64"/>
      <c r="F9" s="146"/>
      <c r="G9" s="63"/>
      <c r="H9" s="63"/>
      <c r="I9" s="63"/>
      <c r="J9" s="65">
        <f>J10+J16</f>
        <v>65627.3</v>
      </c>
      <c r="K9" s="65">
        <f t="shared" ref="K9:L9" si="0">K10+K16</f>
        <v>57482</v>
      </c>
      <c r="L9" s="65">
        <f t="shared" si="0"/>
        <v>55835</v>
      </c>
    </row>
    <row r="10" spans="1:13">
      <c r="A10" s="145" t="s">
        <v>188</v>
      </c>
      <c r="B10" s="64" t="s">
        <v>78</v>
      </c>
      <c r="C10" s="64" t="s">
        <v>259</v>
      </c>
      <c r="D10" s="64" t="s">
        <v>76</v>
      </c>
      <c r="E10" s="64" t="s">
        <v>286</v>
      </c>
      <c r="F10" s="146"/>
      <c r="G10" s="63"/>
      <c r="H10" s="63"/>
      <c r="I10" s="63"/>
      <c r="J10" s="65">
        <f>J11</f>
        <v>17324.3</v>
      </c>
      <c r="K10" s="65">
        <f t="shared" ref="K10:L14" si="1">K11</f>
        <v>17340</v>
      </c>
      <c r="L10" s="65">
        <f t="shared" si="1"/>
        <v>13340</v>
      </c>
    </row>
    <row r="11" spans="1:13" ht="33.75">
      <c r="A11" s="145" t="s">
        <v>145</v>
      </c>
      <c r="B11" s="64" t="s">
        <v>78</v>
      </c>
      <c r="C11" s="64" t="s">
        <v>259</v>
      </c>
      <c r="D11" s="64" t="s">
        <v>76</v>
      </c>
      <c r="E11" s="64" t="s">
        <v>286</v>
      </c>
      <c r="F11" s="146" t="s">
        <v>239</v>
      </c>
      <c r="G11" s="63"/>
      <c r="H11" s="63"/>
      <c r="I11" s="63"/>
      <c r="J11" s="65">
        <f>J12</f>
        <v>17324.3</v>
      </c>
      <c r="K11" s="65">
        <f t="shared" si="1"/>
        <v>17340</v>
      </c>
      <c r="L11" s="65">
        <f t="shared" si="1"/>
        <v>13340</v>
      </c>
    </row>
    <row r="12" spans="1:13">
      <c r="A12" s="145" t="s">
        <v>187</v>
      </c>
      <c r="B12" s="64" t="s">
        <v>78</v>
      </c>
      <c r="C12" s="64" t="s">
        <v>259</v>
      </c>
      <c r="D12" s="64" t="s">
        <v>76</v>
      </c>
      <c r="E12" s="64" t="s">
        <v>286</v>
      </c>
      <c r="F12" s="146" t="s">
        <v>247</v>
      </c>
      <c r="G12" s="63"/>
      <c r="H12" s="63"/>
      <c r="I12" s="63"/>
      <c r="J12" s="65">
        <f>J13</f>
        <v>17324.3</v>
      </c>
      <c r="K12" s="65">
        <f t="shared" si="1"/>
        <v>17340</v>
      </c>
      <c r="L12" s="65">
        <f t="shared" si="1"/>
        <v>13340</v>
      </c>
    </row>
    <row r="13" spans="1:13">
      <c r="A13" s="145" t="s">
        <v>184</v>
      </c>
      <c r="B13" s="64" t="s">
        <v>78</v>
      </c>
      <c r="C13" s="64" t="s">
        <v>259</v>
      </c>
      <c r="D13" s="64" t="s">
        <v>76</v>
      </c>
      <c r="E13" s="64" t="s">
        <v>286</v>
      </c>
      <c r="F13" s="146" t="s">
        <v>247</v>
      </c>
      <c r="G13" s="63" t="s">
        <v>100</v>
      </c>
      <c r="H13" s="63"/>
      <c r="I13" s="63"/>
      <c r="J13" s="65">
        <f>J14</f>
        <v>17324.3</v>
      </c>
      <c r="K13" s="65">
        <f t="shared" si="1"/>
        <v>17340</v>
      </c>
      <c r="L13" s="65">
        <f t="shared" si="1"/>
        <v>13340</v>
      </c>
    </row>
    <row r="14" spans="1:13">
      <c r="A14" s="145" t="s">
        <v>185</v>
      </c>
      <c r="B14" s="64" t="s">
        <v>78</v>
      </c>
      <c r="C14" s="64" t="s">
        <v>259</v>
      </c>
      <c r="D14" s="64" t="s">
        <v>76</v>
      </c>
      <c r="E14" s="64" t="s">
        <v>286</v>
      </c>
      <c r="F14" s="146" t="s">
        <v>247</v>
      </c>
      <c r="G14" s="63" t="s">
        <v>100</v>
      </c>
      <c r="H14" s="63" t="s">
        <v>76</v>
      </c>
      <c r="I14" s="63"/>
      <c r="J14" s="65">
        <f>J15</f>
        <v>17324.3</v>
      </c>
      <c r="K14" s="65">
        <f t="shared" si="1"/>
        <v>17340</v>
      </c>
      <c r="L14" s="65">
        <f t="shared" si="1"/>
        <v>13340</v>
      </c>
    </row>
    <row r="15" spans="1:13" ht="45">
      <c r="A15" s="145" t="s">
        <v>340</v>
      </c>
      <c r="B15" s="64" t="s">
        <v>78</v>
      </c>
      <c r="C15" s="64" t="s">
        <v>259</v>
      </c>
      <c r="D15" s="64" t="s">
        <v>76</v>
      </c>
      <c r="E15" s="64" t="s">
        <v>286</v>
      </c>
      <c r="F15" s="146" t="s">
        <v>247</v>
      </c>
      <c r="G15" s="63" t="s">
        <v>100</v>
      </c>
      <c r="H15" s="63" t="s">
        <v>76</v>
      </c>
      <c r="I15" s="63" t="s">
        <v>173</v>
      </c>
      <c r="J15" s="65">
        <f>'Приложение 3'!J313</f>
        <v>17324.3</v>
      </c>
      <c r="K15" s="65">
        <f>'Приложение 3'!K313</f>
        <v>17340</v>
      </c>
      <c r="L15" s="65">
        <f>'Приложение 3'!L313</f>
        <v>13340</v>
      </c>
    </row>
    <row r="16" spans="1:13" ht="147.75" customHeight="1">
      <c r="A16" s="145" t="s">
        <v>54</v>
      </c>
      <c r="B16" s="64" t="s">
        <v>78</v>
      </c>
      <c r="C16" s="64" t="s">
        <v>259</v>
      </c>
      <c r="D16" s="64" t="s">
        <v>76</v>
      </c>
      <c r="E16" s="64" t="s">
        <v>287</v>
      </c>
      <c r="F16" s="146"/>
      <c r="G16" s="63"/>
      <c r="H16" s="63"/>
      <c r="I16" s="63"/>
      <c r="J16" s="65">
        <f>J17</f>
        <v>48303</v>
      </c>
      <c r="K16" s="65">
        <f t="shared" ref="K16:L20" si="2">K17</f>
        <v>40142</v>
      </c>
      <c r="L16" s="65">
        <f t="shared" si="2"/>
        <v>42495</v>
      </c>
    </row>
    <row r="17" spans="1:12" ht="33.75">
      <c r="A17" s="145" t="s">
        <v>145</v>
      </c>
      <c r="B17" s="64" t="s">
        <v>78</v>
      </c>
      <c r="C17" s="64" t="s">
        <v>259</v>
      </c>
      <c r="D17" s="64" t="s">
        <v>76</v>
      </c>
      <c r="E17" s="64" t="s">
        <v>287</v>
      </c>
      <c r="F17" s="146" t="s">
        <v>239</v>
      </c>
      <c r="G17" s="63"/>
      <c r="H17" s="63"/>
      <c r="I17" s="63"/>
      <c r="J17" s="65">
        <f>J18</f>
        <v>48303</v>
      </c>
      <c r="K17" s="65">
        <f t="shared" si="2"/>
        <v>40142</v>
      </c>
      <c r="L17" s="65">
        <f t="shared" si="2"/>
        <v>42495</v>
      </c>
    </row>
    <row r="18" spans="1:12">
      <c r="A18" s="145" t="s">
        <v>187</v>
      </c>
      <c r="B18" s="64" t="s">
        <v>78</v>
      </c>
      <c r="C18" s="64" t="s">
        <v>259</v>
      </c>
      <c r="D18" s="64" t="s">
        <v>76</v>
      </c>
      <c r="E18" s="64" t="s">
        <v>287</v>
      </c>
      <c r="F18" s="146" t="s">
        <v>247</v>
      </c>
      <c r="G18" s="63"/>
      <c r="H18" s="63"/>
      <c r="I18" s="63"/>
      <c r="J18" s="65">
        <f>J19</f>
        <v>48303</v>
      </c>
      <c r="K18" s="65">
        <f t="shared" si="2"/>
        <v>40142</v>
      </c>
      <c r="L18" s="65">
        <f t="shared" si="2"/>
        <v>42495</v>
      </c>
    </row>
    <row r="19" spans="1:12">
      <c r="A19" s="145" t="s">
        <v>184</v>
      </c>
      <c r="B19" s="64" t="s">
        <v>78</v>
      </c>
      <c r="C19" s="64" t="s">
        <v>259</v>
      </c>
      <c r="D19" s="64" t="s">
        <v>76</v>
      </c>
      <c r="E19" s="64" t="s">
        <v>287</v>
      </c>
      <c r="F19" s="146" t="s">
        <v>247</v>
      </c>
      <c r="G19" s="63" t="s">
        <v>100</v>
      </c>
      <c r="H19" s="63"/>
      <c r="I19" s="63"/>
      <c r="J19" s="65">
        <f>J20</f>
        <v>48303</v>
      </c>
      <c r="K19" s="65">
        <f t="shared" si="2"/>
        <v>40142</v>
      </c>
      <c r="L19" s="65">
        <f t="shared" si="2"/>
        <v>42495</v>
      </c>
    </row>
    <row r="20" spans="1:12">
      <c r="A20" s="145" t="s">
        <v>185</v>
      </c>
      <c r="B20" s="64" t="s">
        <v>78</v>
      </c>
      <c r="C20" s="64" t="s">
        <v>259</v>
      </c>
      <c r="D20" s="64" t="s">
        <v>76</v>
      </c>
      <c r="E20" s="64" t="s">
        <v>287</v>
      </c>
      <c r="F20" s="146" t="s">
        <v>247</v>
      </c>
      <c r="G20" s="63" t="s">
        <v>100</v>
      </c>
      <c r="H20" s="63" t="s">
        <v>76</v>
      </c>
      <c r="I20" s="63"/>
      <c r="J20" s="65">
        <f>J21</f>
        <v>48303</v>
      </c>
      <c r="K20" s="65">
        <f t="shared" si="2"/>
        <v>40142</v>
      </c>
      <c r="L20" s="65">
        <f t="shared" si="2"/>
        <v>42495</v>
      </c>
    </row>
    <row r="21" spans="1:12" ht="45">
      <c r="A21" s="145" t="s">
        <v>340</v>
      </c>
      <c r="B21" s="64" t="s">
        <v>78</v>
      </c>
      <c r="C21" s="64" t="s">
        <v>259</v>
      </c>
      <c r="D21" s="64" t="s">
        <v>76</v>
      </c>
      <c r="E21" s="64" t="s">
        <v>287</v>
      </c>
      <c r="F21" s="146" t="s">
        <v>247</v>
      </c>
      <c r="G21" s="63" t="s">
        <v>100</v>
      </c>
      <c r="H21" s="63" t="s">
        <v>76</v>
      </c>
      <c r="I21" s="63" t="s">
        <v>173</v>
      </c>
      <c r="J21" s="65">
        <f>'Приложение 3'!J316</f>
        <v>48303</v>
      </c>
      <c r="K21" s="65">
        <f>'Приложение 3'!K316</f>
        <v>40142</v>
      </c>
      <c r="L21" s="65">
        <f>'Приложение 3'!L316</f>
        <v>42495</v>
      </c>
    </row>
    <row r="22" spans="1:12" ht="22.5">
      <c r="A22" s="145" t="s">
        <v>172</v>
      </c>
      <c r="B22" s="66" t="s">
        <v>78</v>
      </c>
      <c r="C22" s="66" t="s">
        <v>259</v>
      </c>
      <c r="D22" s="66" t="s">
        <v>78</v>
      </c>
      <c r="E22" s="66"/>
      <c r="F22" s="147"/>
      <c r="G22" s="63"/>
      <c r="H22" s="63"/>
      <c r="I22" s="63"/>
      <c r="J22" s="65">
        <f>J23+J29+J53+J65+J71+J59+J47+J35+J41</f>
        <v>160901.90000000002</v>
      </c>
      <c r="K22" s="65">
        <f t="shared" ref="K22:L22" si="3">K23+K29+K53+K65+K71+K59+K47+K35+K41</f>
        <v>150658.5</v>
      </c>
      <c r="L22" s="65">
        <f t="shared" si="3"/>
        <v>151380.79999999999</v>
      </c>
    </row>
    <row r="23" spans="1:12">
      <c r="A23" s="145" t="s">
        <v>171</v>
      </c>
      <c r="B23" s="66" t="s">
        <v>78</v>
      </c>
      <c r="C23" s="66" t="s">
        <v>259</v>
      </c>
      <c r="D23" s="66" t="s">
        <v>78</v>
      </c>
      <c r="E23" s="66" t="s">
        <v>279</v>
      </c>
      <c r="F23" s="147"/>
      <c r="G23" s="63"/>
      <c r="H23" s="63"/>
      <c r="I23" s="63"/>
      <c r="J23" s="65">
        <f>J24</f>
        <v>0</v>
      </c>
      <c r="K23" s="65">
        <f t="shared" ref="K23:L27" si="4">K24</f>
        <v>5223.2</v>
      </c>
      <c r="L23" s="65">
        <f t="shared" si="4"/>
        <v>8403.4</v>
      </c>
    </row>
    <row r="24" spans="1:12">
      <c r="A24" s="145" t="s">
        <v>94</v>
      </c>
      <c r="B24" s="66" t="s">
        <v>78</v>
      </c>
      <c r="C24" s="66" t="s">
        <v>259</v>
      </c>
      <c r="D24" s="66" t="s">
        <v>78</v>
      </c>
      <c r="E24" s="66" t="s">
        <v>279</v>
      </c>
      <c r="F24" s="147" t="s">
        <v>230</v>
      </c>
      <c r="G24" s="63"/>
      <c r="H24" s="63"/>
      <c r="I24" s="63"/>
      <c r="J24" s="335">
        <f>J25</f>
        <v>0</v>
      </c>
      <c r="K24" s="65">
        <f t="shared" si="4"/>
        <v>5223.2</v>
      </c>
      <c r="L24" s="65">
        <f t="shared" si="4"/>
        <v>8403.4</v>
      </c>
    </row>
    <row r="25" spans="1:12">
      <c r="A25" s="145" t="s">
        <v>102</v>
      </c>
      <c r="B25" s="66" t="s">
        <v>78</v>
      </c>
      <c r="C25" s="66" t="s">
        <v>259</v>
      </c>
      <c r="D25" s="66" t="s">
        <v>78</v>
      </c>
      <c r="E25" s="66" t="s">
        <v>279</v>
      </c>
      <c r="F25" s="147" t="s">
        <v>232</v>
      </c>
      <c r="G25" s="63"/>
      <c r="H25" s="63"/>
      <c r="I25" s="63"/>
      <c r="J25" s="65">
        <f>J26</f>
        <v>0</v>
      </c>
      <c r="K25" s="65">
        <f t="shared" si="4"/>
        <v>5223.2</v>
      </c>
      <c r="L25" s="65">
        <f t="shared" si="4"/>
        <v>8403.4</v>
      </c>
    </row>
    <row r="26" spans="1:12">
      <c r="A26" s="145" t="s">
        <v>171</v>
      </c>
      <c r="B26" s="66" t="s">
        <v>78</v>
      </c>
      <c r="C26" s="66" t="s">
        <v>259</v>
      </c>
      <c r="D26" s="66" t="s">
        <v>78</v>
      </c>
      <c r="E26" s="66" t="s">
        <v>279</v>
      </c>
      <c r="F26" s="147" t="s">
        <v>232</v>
      </c>
      <c r="G26" s="63" t="s">
        <v>307</v>
      </c>
      <c r="H26" s="63"/>
      <c r="I26" s="63"/>
      <c r="J26" s="65">
        <f>J27</f>
        <v>0</v>
      </c>
      <c r="K26" s="65">
        <f t="shared" si="4"/>
        <v>5223.2</v>
      </c>
      <c r="L26" s="65">
        <f t="shared" si="4"/>
        <v>8403.4</v>
      </c>
    </row>
    <row r="27" spans="1:12">
      <c r="A27" s="145" t="s">
        <v>171</v>
      </c>
      <c r="B27" s="66" t="s">
        <v>78</v>
      </c>
      <c r="C27" s="66" t="s">
        <v>259</v>
      </c>
      <c r="D27" s="66" t="s">
        <v>78</v>
      </c>
      <c r="E27" s="66" t="s">
        <v>279</v>
      </c>
      <c r="F27" s="147" t="s">
        <v>232</v>
      </c>
      <c r="G27" s="63" t="s">
        <v>307</v>
      </c>
      <c r="H27" s="63" t="s">
        <v>307</v>
      </c>
      <c r="I27" s="63"/>
      <c r="J27" s="65">
        <f>J28</f>
        <v>0</v>
      </c>
      <c r="K27" s="65">
        <f t="shared" si="4"/>
        <v>5223.2</v>
      </c>
      <c r="L27" s="65">
        <f t="shared" si="4"/>
        <v>8403.4</v>
      </c>
    </row>
    <row r="28" spans="1:12" ht="45">
      <c r="A28" s="145" t="s">
        <v>339</v>
      </c>
      <c r="B28" s="66" t="s">
        <v>78</v>
      </c>
      <c r="C28" s="66" t="s">
        <v>259</v>
      </c>
      <c r="D28" s="66" t="s">
        <v>78</v>
      </c>
      <c r="E28" s="66" t="s">
        <v>279</v>
      </c>
      <c r="F28" s="147" t="s">
        <v>232</v>
      </c>
      <c r="G28" s="63" t="s">
        <v>307</v>
      </c>
      <c r="H28" s="63" t="s">
        <v>307</v>
      </c>
      <c r="I28" s="63" t="s">
        <v>147</v>
      </c>
      <c r="J28" s="65">
        <f>'Приложение 3'!J244</f>
        <v>0</v>
      </c>
      <c r="K28" s="65">
        <f>'Приложение 3'!K244</f>
        <v>5223.2</v>
      </c>
      <c r="L28" s="65">
        <f>'Приложение 3'!L244</f>
        <v>8403.4</v>
      </c>
    </row>
    <row r="29" spans="1:12" ht="67.5">
      <c r="A29" s="145" t="s">
        <v>326</v>
      </c>
      <c r="B29" s="66" t="s">
        <v>78</v>
      </c>
      <c r="C29" s="66" t="s">
        <v>259</v>
      </c>
      <c r="D29" s="66" t="s">
        <v>78</v>
      </c>
      <c r="E29" s="66" t="s">
        <v>325</v>
      </c>
      <c r="F29" s="147"/>
      <c r="G29" s="63"/>
      <c r="H29" s="63"/>
      <c r="I29" s="63"/>
      <c r="J29" s="65">
        <f>J30</f>
        <v>862.4</v>
      </c>
      <c r="K29" s="65">
        <f t="shared" ref="K29:L38" si="5">K30</f>
        <v>962.4</v>
      </c>
      <c r="L29" s="65">
        <f t="shared" si="5"/>
        <v>562.4</v>
      </c>
    </row>
    <row r="30" spans="1:12" ht="33.75">
      <c r="A30" s="145" t="s">
        <v>145</v>
      </c>
      <c r="B30" s="66" t="s">
        <v>78</v>
      </c>
      <c r="C30" s="66" t="s">
        <v>259</v>
      </c>
      <c r="D30" s="66" t="s">
        <v>78</v>
      </c>
      <c r="E30" s="66" t="s">
        <v>325</v>
      </c>
      <c r="F30" s="147" t="s">
        <v>239</v>
      </c>
      <c r="G30" s="63"/>
      <c r="H30" s="63"/>
      <c r="I30" s="63"/>
      <c r="J30" s="65">
        <f>J31</f>
        <v>862.4</v>
      </c>
      <c r="K30" s="65">
        <f t="shared" si="5"/>
        <v>962.4</v>
      </c>
      <c r="L30" s="65">
        <f t="shared" si="5"/>
        <v>562.4</v>
      </c>
    </row>
    <row r="31" spans="1:12">
      <c r="A31" s="145" t="s">
        <v>187</v>
      </c>
      <c r="B31" s="66" t="s">
        <v>78</v>
      </c>
      <c r="C31" s="66" t="s">
        <v>259</v>
      </c>
      <c r="D31" s="66" t="s">
        <v>78</v>
      </c>
      <c r="E31" s="66" t="s">
        <v>325</v>
      </c>
      <c r="F31" s="147" t="s">
        <v>247</v>
      </c>
      <c r="G31" s="63"/>
      <c r="H31" s="63"/>
      <c r="I31" s="63"/>
      <c r="J31" s="65">
        <f>J32</f>
        <v>862.4</v>
      </c>
      <c r="K31" s="65">
        <f t="shared" si="5"/>
        <v>962.4</v>
      </c>
      <c r="L31" s="65">
        <f t="shared" si="5"/>
        <v>562.4</v>
      </c>
    </row>
    <row r="32" spans="1:12">
      <c r="A32" s="145" t="s">
        <v>130</v>
      </c>
      <c r="B32" s="66" t="s">
        <v>78</v>
      </c>
      <c r="C32" s="66" t="s">
        <v>259</v>
      </c>
      <c r="D32" s="66" t="s">
        <v>78</v>
      </c>
      <c r="E32" s="66" t="s">
        <v>325</v>
      </c>
      <c r="F32" s="147" t="s">
        <v>247</v>
      </c>
      <c r="G32" s="63" t="s">
        <v>17</v>
      </c>
      <c r="H32" s="63"/>
      <c r="I32" s="63"/>
      <c r="J32" s="65">
        <f>J33</f>
        <v>862.4</v>
      </c>
      <c r="K32" s="65">
        <f t="shared" si="5"/>
        <v>962.4</v>
      </c>
      <c r="L32" s="65">
        <f t="shared" si="5"/>
        <v>562.4</v>
      </c>
    </row>
    <row r="33" spans="1:12">
      <c r="A33" s="145" t="s">
        <v>134</v>
      </c>
      <c r="B33" s="66" t="s">
        <v>78</v>
      </c>
      <c r="C33" s="66" t="s">
        <v>259</v>
      </c>
      <c r="D33" s="66" t="s">
        <v>78</v>
      </c>
      <c r="E33" s="66" t="s">
        <v>325</v>
      </c>
      <c r="F33" s="147" t="s">
        <v>247</v>
      </c>
      <c r="G33" s="63" t="s">
        <v>17</v>
      </c>
      <c r="H33" s="63" t="s">
        <v>107</v>
      </c>
      <c r="I33" s="63"/>
      <c r="J33" s="65">
        <f>J34</f>
        <v>862.4</v>
      </c>
      <c r="K33" s="65">
        <f t="shared" si="5"/>
        <v>962.4</v>
      </c>
      <c r="L33" s="65">
        <f t="shared" si="5"/>
        <v>562.4</v>
      </c>
    </row>
    <row r="34" spans="1:12" ht="45">
      <c r="A34" s="145" t="s">
        <v>340</v>
      </c>
      <c r="B34" s="66" t="s">
        <v>78</v>
      </c>
      <c r="C34" s="66" t="s">
        <v>259</v>
      </c>
      <c r="D34" s="66" t="s">
        <v>78</v>
      </c>
      <c r="E34" s="66" t="s">
        <v>325</v>
      </c>
      <c r="F34" s="147" t="s">
        <v>247</v>
      </c>
      <c r="G34" s="63" t="s">
        <v>17</v>
      </c>
      <c r="H34" s="63" t="s">
        <v>107</v>
      </c>
      <c r="I34" s="63" t="s">
        <v>173</v>
      </c>
      <c r="J34" s="65">
        <f>'Приложение 3'!J407</f>
        <v>862.4</v>
      </c>
      <c r="K34" s="65">
        <f>'Приложение 3'!K407</f>
        <v>962.4</v>
      </c>
      <c r="L34" s="65">
        <f>'Приложение 3'!L407</f>
        <v>562.4</v>
      </c>
    </row>
    <row r="35" spans="1:12" ht="90">
      <c r="A35" s="145" t="s">
        <v>450</v>
      </c>
      <c r="B35" s="66" t="s">
        <v>78</v>
      </c>
      <c r="C35" s="66" t="s">
        <v>259</v>
      </c>
      <c r="D35" s="66" t="s">
        <v>78</v>
      </c>
      <c r="E35" s="36" t="s">
        <v>449</v>
      </c>
      <c r="F35" s="147"/>
      <c r="G35" s="63"/>
      <c r="H35" s="63"/>
      <c r="I35" s="63"/>
      <c r="J35" s="65">
        <f>J36</f>
        <v>507</v>
      </c>
      <c r="K35" s="65">
        <f t="shared" si="5"/>
        <v>0</v>
      </c>
      <c r="L35" s="65">
        <f t="shared" si="5"/>
        <v>0</v>
      </c>
    </row>
    <row r="36" spans="1:12" ht="33.75">
      <c r="A36" s="145" t="s">
        <v>145</v>
      </c>
      <c r="B36" s="66" t="s">
        <v>78</v>
      </c>
      <c r="C36" s="66" t="s">
        <v>259</v>
      </c>
      <c r="D36" s="66" t="s">
        <v>78</v>
      </c>
      <c r="E36" s="36" t="s">
        <v>449</v>
      </c>
      <c r="F36" s="67" t="s">
        <v>239</v>
      </c>
      <c r="G36" s="63"/>
      <c r="H36" s="63"/>
      <c r="I36" s="63"/>
      <c r="J36" s="65">
        <f>J37</f>
        <v>507</v>
      </c>
      <c r="K36" s="65">
        <f t="shared" si="5"/>
        <v>0</v>
      </c>
      <c r="L36" s="65">
        <f t="shared" si="5"/>
        <v>0</v>
      </c>
    </row>
    <row r="37" spans="1:12">
      <c r="A37" s="145" t="s">
        <v>187</v>
      </c>
      <c r="B37" s="66" t="s">
        <v>78</v>
      </c>
      <c r="C37" s="66" t="s">
        <v>259</v>
      </c>
      <c r="D37" s="66" t="s">
        <v>78</v>
      </c>
      <c r="E37" s="36" t="s">
        <v>449</v>
      </c>
      <c r="F37" s="67" t="s">
        <v>247</v>
      </c>
      <c r="G37" s="63"/>
      <c r="H37" s="63"/>
      <c r="I37" s="63"/>
      <c r="J37" s="65">
        <f>J38</f>
        <v>507</v>
      </c>
      <c r="K37" s="65">
        <f t="shared" si="5"/>
        <v>0</v>
      </c>
      <c r="L37" s="65">
        <f t="shared" si="5"/>
        <v>0</v>
      </c>
    </row>
    <row r="38" spans="1:12">
      <c r="A38" s="145" t="s">
        <v>130</v>
      </c>
      <c r="B38" s="66" t="s">
        <v>78</v>
      </c>
      <c r="C38" s="66" t="s">
        <v>259</v>
      </c>
      <c r="D38" s="66" t="s">
        <v>78</v>
      </c>
      <c r="E38" s="36" t="s">
        <v>449</v>
      </c>
      <c r="F38" s="67" t="s">
        <v>247</v>
      </c>
      <c r="G38" s="63" t="s">
        <v>17</v>
      </c>
      <c r="H38" s="63"/>
      <c r="I38" s="63"/>
      <c r="J38" s="65">
        <f>J39</f>
        <v>507</v>
      </c>
      <c r="K38" s="65">
        <f t="shared" si="5"/>
        <v>0</v>
      </c>
      <c r="L38" s="65">
        <f t="shared" si="5"/>
        <v>0</v>
      </c>
    </row>
    <row r="39" spans="1:12">
      <c r="A39" s="145" t="s">
        <v>134</v>
      </c>
      <c r="B39" s="66" t="s">
        <v>78</v>
      </c>
      <c r="C39" s="66" t="s">
        <v>259</v>
      </c>
      <c r="D39" s="66" t="s">
        <v>78</v>
      </c>
      <c r="E39" s="36" t="s">
        <v>449</v>
      </c>
      <c r="F39" s="67" t="s">
        <v>247</v>
      </c>
      <c r="G39" s="63" t="s">
        <v>17</v>
      </c>
      <c r="H39" s="63" t="s">
        <v>107</v>
      </c>
      <c r="I39" s="63"/>
      <c r="J39" s="65">
        <f>J40</f>
        <v>507</v>
      </c>
      <c r="K39" s="65">
        <f t="shared" ref="K39:L39" si="6">K40</f>
        <v>0</v>
      </c>
      <c r="L39" s="65">
        <f t="shared" si="6"/>
        <v>0</v>
      </c>
    </row>
    <row r="40" spans="1:12" ht="45">
      <c r="A40" s="145" t="s">
        <v>340</v>
      </c>
      <c r="B40" s="66" t="s">
        <v>78</v>
      </c>
      <c r="C40" s="66" t="s">
        <v>259</v>
      </c>
      <c r="D40" s="66" t="s">
        <v>78</v>
      </c>
      <c r="E40" s="395" t="s">
        <v>449</v>
      </c>
      <c r="F40" s="67" t="s">
        <v>247</v>
      </c>
      <c r="G40" s="63" t="s">
        <v>17</v>
      </c>
      <c r="H40" s="63" t="s">
        <v>107</v>
      </c>
      <c r="I40" s="63" t="s">
        <v>173</v>
      </c>
      <c r="J40" s="65">
        <f>'Приложение 3'!J410</f>
        <v>507</v>
      </c>
      <c r="K40" s="65">
        <f>'Приложение 3'!K410</f>
        <v>0</v>
      </c>
      <c r="L40" s="65">
        <f>'Приложение 3'!L410</f>
        <v>0</v>
      </c>
    </row>
    <row r="41" spans="1:12" ht="69" customHeight="1">
      <c r="A41" s="145" t="s">
        <v>451</v>
      </c>
      <c r="B41" s="66" t="s">
        <v>78</v>
      </c>
      <c r="C41" s="66" t="s">
        <v>259</v>
      </c>
      <c r="D41" s="66" t="s">
        <v>78</v>
      </c>
      <c r="E41" s="404" t="s">
        <v>452</v>
      </c>
      <c r="F41" s="67"/>
      <c r="G41" s="63"/>
      <c r="H41" s="63"/>
      <c r="I41" s="63"/>
      <c r="J41" s="65">
        <f>J42</f>
        <v>122.1</v>
      </c>
      <c r="K41" s="65">
        <f t="shared" ref="K41:L45" si="7">K42</f>
        <v>0</v>
      </c>
      <c r="L41" s="65">
        <f t="shared" si="7"/>
        <v>0</v>
      </c>
    </row>
    <row r="42" spans="1:12" ht="33.75">
      <c r="A42" s="145" t="s">
        <v>145</v>
      </c>
      <c r="B42" s="66" t="s">
        <v>78</v>
      </c>
      <c r="C42" s="66" t="s">
        <v>259</v>
      </c>
      <c r="D42" s="66" t="s">
        <v>78</v>
      </c>
      <c r="E42" s="404" t="s">
        <v>452</v>
      </c>
      <c r="F42" s="67" t="s">
        <v>239</v>
      </c>
      <c r="G42" s="63"/>
      <c r="H42" s="63"/>
      <c r="I42" s="63"/>
      <c r="J42" s="65">
        <f>J43</f>
        <v>122.1</v>
      </c>
      <c r="K42" s="65">
        <f t="shared" si="7"/>
        <v>0</v>
      </c>
      <c r="L42" s="65">
        <f t="shared" si="7"/>
        <v>0</v>
      </c>
    </row>
    <row r="43" spans="1:12">
      <c r="A43" s="145" t="s">
        <v>187</v>
      </c>
      <c r="B43" s="66" t="s">
        <v>78</v>
      </c>
      <c r="C43" s="66" t="s">
        <v>259</v>
      </c>
      <c r="D43" s="66" t="s">
        <v>78</v>
      </c>
      <c r="E43" s="404" t="s">
        <v>452</v>
      </c>
      <c r="F43" s="67" t="s">
        <v>247</v>
      </c>
      <c r="G43" s="63"/>
      <c r="H43" s="63"/>
      <c r="I43" s="63"/>
      <c r="J43" s="65">
        <f>J44</f>
        <v>122.1</v>
      </c>
      <c r="K43" s="65">
        <f t="shared" si="7"/>
        <v>0</v>
      </c>
      <c r="L43" s="65">
        <f t="shared" si="7"/>
        <v>0</v>
      </c>
    </row>
    <row r="44" spans="1:12">
      <c r="A44" s="145" t="s">
        <v>130</v>
      </c>
      <c r="B44" s="66" t="s">
        <v>78</v>
      </c>
      <c r="C44" s="66" t="s">
        <v>259</v>
      </c>
      <c r="D44" s="66" t="s">
        <v>78</v>
      </c>
      <c r="E44" s="404" t="s">
        <v>452</v>
      </c>
      <c r="F44" s="67" t="s">
        <v>247</v>
      </c>
      <c r="G44" s="63" t="s">
        <v>17</v>
      </c>
      <c r="H44" s="63"/>
      <c r="I44" s="63"/>
      <c r="J44" s="65">
        <f>J45</f>
        <v>122.1</v>
      </c>
      <c r="K44" s="65">
        <f t="shared" si="7"/>
        <v>0</v>
      </c>
      <c r="L44" s="65">
        <f t="shared" si="7"/>
        <v>0</v>
      </c>
    </row>
    <row r="45" spans="1:12">
      <c r="A45" s="145" t="s">
        <v>134</v>
      </c>
      <c r="B45" s="66" t="s">
        <v>78</v>
      </c>
      <c r="C45" s="66" t="s">
        <v>259</v>
      </c>
      <c r="D45" s="66" t="s">
        <v>78</v>
      </c>
      <c r="E45" s="404" t="s">
        <v>452</v>
      </c>
      <c r="F45" s="67" t="s">
        <v>247</v>
      </c>
      <c r="G45" s="63" t="s">
        <v>17</v>
      </c>
      <c r="H45" s="63" t="s">
        <v>107</v>
      </c>
      <c r="I45" s="63"/>
      <c r="J45" s="65">
        <f>J46</f>
        <v>122.1</v>
      </c>
      <c r="K45" s="65">
        <f t="shared" si="7"/>
        <v>0</v>
      </c>
      <c r="L45" s="65">
        <f t="shared" si="7"/>
        <v>0</v>
      </c>
    </row>
    <row r="46" spans="1:12" ht="45">
      <c r="A46" s="145" t="s">
        <v>340</v>
      </c>
      <c r="B46" s="66" t="s">
        <v>78</v>
      </c>
      <c r="C46" s="66" t="s">
        <v>259</v>
      </c>
      <c r="D46" s="66" t="s">
        <v>78</v>
      </c>
      <c r="E46" s="404" t="s">
        <v>452</v>
      </c>
      <c r="F46" s="67" t="s">
        <v>247</v>
      </c>
      <c r="G46" s="63" t="s">
        <v>17</v>
      </c>
      <c r="H46" s="63" t="s">
        <v>107</v>
      </c>
      <c r="I46" s="63" t="s">
        <v>173</v>
      </c>
      <c r="J46" s="65">
        <f>'Приложение 3'!J413</f>
        <v>122.1</v>
      </c>
      <c r="K46" s="65">
        <f>'Приложение 3'!K413</f>
        <v>0</v>
      </c>
      <c r="L46" s="65">
        <f>'Приложение 3'!L413</f>
        <v>0</v>
      </c>
    </row>
    <row r="47" spans="1:12" ht="56.25">
      <c r="A47" s="145" t="s">
        <v>453</v>
      </c>
      <c r="B47" s="66" t="s">
        <v>78</v>
      </c>
      <c r="C47" s="66" t="s">
        <v>259</v>
      </c>
      <c r="D47" s="66" t="s">
        <v>78</v>
      </c>
      <c r="E47" s="66" t="s">
        <v>444</v>
      </c>
      <c r="F47" s="67"/>
      <c r="G47" s="63"/>
      <c r="H47" s="63"/>
      <c r="I47" s="63"/>
      <c r="J47" s="65">
        <f>J48</f>
        <v>10066.5</v>
      </c>
      <c r="K47" s="65">
        <f t="shared" ref="K47:L47" si="8">K48</f>
        <v>10066.5</v>
      </c>
      <c r="L47" s="65">
        <f t="shared" si="8"/>
        <v>10066.5</v>
      </c>
    </row>
    <row r="48" spans="1:12" ht="33.75">
      <c r="A48" s="145" t="s">
        <v>145</v>
      </c>
      <c r="B48" s="66" t="s">
        <v>78</v>
      </c>
      <c r="C48" s="66" t="s">
        <v>259</v>
      </c>
      <c r="D48" s="66" t="s">
        <v>78</v>
      </c>
      <c r="E48" s="66" t="s">
        <v>444</v>
      </c>
      <c r="F48" s="67" t="s">
        <v>239</v>
      </c>
      <c r="G48" s="63"/>
      <c r="H48" s="63"/>
      <c r="I48" s="63"/>
      <c r="J48" s="65">
        <f>J49</f>
        <v>10066.5</v>
      </c>
      <c r="K48" s="65">
        <f t="shared" ref="K48:L48" si="9">K49</f>
        <v>10066.5</v>
      </c>
      <c r="L48" s="65">
        <f t="shared" si="9"/>
        <v>10066.5</v>
      </c>
    </row>
    <row r="49" spans="1:12">
      <c r="A49" s="145" t="s">
        <v>187</v>
      </c>
      <c r="B49" s="66" t="s">
        <v>78</v>
      </c>
      <c r="C49" s="66" t="s">
        <v>259</v>
      </c>
      <c r="D49" s="66" t="s">
        <v>78</v>
      </c>
      <c r="E49" s="66" t="s">
        <v>444</v>
      </c>
      <c r="F49" s="67" t="s">
        <v>247</v>
      </c>
      <c r="G49" s="63"/>
      <c r="H49" s="63"/>
      <c r="I49" s="63"/>
      <c r="J49" s="65">
        <f>J50</f>
        <v>10066.5</v>
      </c>
      <c r="K49" s="65">
        <f t="shared" ref="K49:L49" si="10">K50</f>
        <v>10066.5</v>
      </c>
      <c r="L49" s="65">
        <f t="shared" si="10"/>
        <v>10066.5</v>
      </c>
    </row>
    <row r="50" spans="1:12">
      <c r="A50" s="145" t="s">
        <v>184</v>
      </c>
      <c r="B50" s="66" t="s">
        <v>78</v>
      </c>
      <c r="C50" s="66" t="s">
        <v>259</v>
      </c>
      <c r="D50" s="66" t="s">
        <v>78</v>
      </c>
      <c r="E50" s="66" t="s">
        <v>444</v>
      </c>
      <c r="F50" s="67" t="s">
        <v>247</v>
      </c>
      <c r="G50" s="63" t="s">
        <v>100</v>
      </c>
      <c r="H50" s="63"/>
      <c r="I50" s="63"/>
      <c r="J50" s="65">
        <f>J51</f>
        <v>10066.5</v>
      </c>
      <c r="K50" s="65">
        <f t="shared" ref="K50:L50" si="11">K51</f>
        <v>10066.5</v>
      </c>
      <c r="L50" s="65">
        <f t="shared" si="11"/>
        <v>10066.5</v>
      </c>
    </row>
    <row r="51" spans="1:12">
      <c r="A51" s="145" t="s">
        <v>189</v>
      </c>
      <c r="B51" s="66" t="s">
        <v>78</v>
      </c>
      <c r="C51" s="66" t="s">
        <v>259</v>
      </c>
      <c r="D51" s="66" t="s">
        <v>78</v>
      </c>
      <c r="E51" s="66" t="s">
        <v>444</v>
      </c>
      <c r="F51" s="67" t="s">
        <v>247</v>
      </c>
      <c r="G51" s="63" t="s">
        <v>100</v>
      </c>
      <c r="H51" s="63" t="s">
        <v>78</v>
      </c>
      <c r="I51" s="63"/>
      <c r="J51" s="65">
        <f>J52</f>
        <v>10066.5</v>
      </c>
      <c r="K51" s="65">
        <f>K52</f>
        <v>10066.5</v>
      </c>
      <c r="L51" s="65">
        <f>L52</f>
        <v>10066.5</v>
      </c>
    </row>
    <row r="52" spans="1:12" ht="45">
      <c r="A52" s="145" t="s">
        <v>340</v>
      </c>
      <c r="B52" s="66" t="s">
        <v>78</v>
      </c>
      <c r="C52" s="66" t="s">
        <v>259</v>
      </c>
      <c r="D52" s="66" t="s">
        <v>78</v>
      </c>
      <c r="E52" s="66" t="s">
        <v>444</v>
      </c>
      <c r="F52" s="67" t="s">
        <v>247</v>
      </c>
      <c r="G52" s="63" t="s">
        <v>100</v>
      </c>
      <c r="H52" s="63" t="s">
        <v>78</v>
      </c>
      <c r="I52" s="63" t="s">
        <v>173</v>
      </c>
      <c r="J52" s="65">
        <f>'Приложение 3'!J322</f>
        <v>10066.5</v>
      </c>
      <c r="K52" s="65">
        <f>'Приложение 3'!K322</f>
        <v>10066.5</v>
      </c>
      <c r="L52" s="65">
        <f>'Приложение 3'!L322</f>
        <v>10066.5</v>
      </c>
    </row>
    <row r="53" spans="1:12" ht="22.5">
      <c r="A53" s="145" t="s">
        <v>191</v>
      </c>
      <c r="B53" s="66" t="s">
        <v>78</v>
      </c>
      <c r="C53" s="66" t="s">
        <v>259</v>
      </c>
      <c r="D53" s="66" t="s">
        <v>78</v>
      </c>
      <c r="E53" s="66" t="s">
        <v>288</v>
      </c>
      <c r="F53" s="67"/>
      <c r="G53" s="63"/>
      <c r="H53" s="63"/>
      <c r="I53" s="63"/>
      <c r="J53" s="65">
        <f>J54</f>
        <v>27558.2</v>
      </c>
      <c r="K53" s="65">
        <f t="shared" ref="K53:L56" si="12">K54</f>
        <v>28368.9</v>
      </c>
      <c r="L53" s="65">
        <f t="shared" si="12"/>
        <v>14111.6</v>
      </c>
    </row>
    <row r="54" spans="1:12" ht="33.75">
      <c r="A54" s="145" t="s">
        <v>145</v>
      </c>
      <c r="B54" s="66" t="s">
        <v>78</v>
      </c>
      <c r="C54" s="66" t="s">
        <v>259</v>
      </c>
      <c r="D54" s="66" t="s">
        <v>78</v>
      </c>
      <c r="E54" s="66" t="s">
        <v>288</v>
      </c>
      <c r="F54" s="67" t="s">
        <v>239</v>
      </c>
      <c r="G54" s="63"/>
      <c r="H54" s="63"/>
      <c r="I54" s="63"/>
      <c r="J54" s="65">
        <f>J55</f>
        <v>27558.2</v>
      </c>
      <c r="K54" s="65">
        <f t="shared" si="12"/>
        <v>28368.9</v>
      </c>
      <c r="L54" s="65">
        <f t="shared" si="12"/>
        <v>14111.6</v>
      </c>
    </row>
    <row r="55" spans="1:12">
      <c r="A55" s="145" t="s">
        <v>187</v>
      </c>
      <c r="B55" s="66" t="s">
        <v>78</v>
      </c>
      <c r="C55" s="66" t="s">
        <v>259</v>
      </c>
      <c r="D55" s="66" t="s">
        <v>78</v>
      </c>
      <c r="E55" s="66" t="s">
        <v>288</v>
      </c>
      <c r="F55" s="67" t="s">
        <v>247</v>
      </c>
      <c r="G55" s="63"/>
      <c r="H55" s="63"/>
      <c r="I55" s="63"/>
      <c r="J55" s="65">
        <f>J56</f>
        <v>27558.2</v>
      </c>
      <c r="K55" s="65">
        <f t="shared" si="12"/>
        <v>28368.9</v>
      </c>
      <c r="L55" s="65">
        <f t="shared" si="12"/>
        <v>14111.6</v>
      </c>
    </row>
    <row r="56" spans="1:12">
      <c r="A56" s="145" t="s">
        <v>184</v>
      </c>
      <c r="B56" s="66" t="s">
        <v>78</v>
      </c>
      <c r="C56" s="66" t="s">
        <v>259</v>
      </c>
      <c r="D56" s="66" t="s">
        <v>78</v>
      </c>
      <c r="E56" s="66" t="s">
        <v>288</v>
      </c>
      <c r="F56" s="67" t="s">
        <v>247</v>
      </c>
      <c r="G56" s="63" t="s">
        <v>100</v>
      </c>
      <c r="H56" s="63"/>
      <c r="I56" s="63"/>
      <c r="J56" s="65">
        <f>J57</f>
        <v>27558.2</v>
      </c>
      <c r="K56" s="65">
        <f t="shared" si="12"/>
        <v>28368.9</v>
      </c>
      <c r="L56" s="65">
        <f t="shared" si="12"/>
        <v>14111.6</v>
      </c>
    </row>
    <row r="57" spans="1:12">
      <c r="A57" s="145" t="s">
        <v>189</v>
      </c>
      <c r="B57" s="66" t="s">
        <v>78</v>
      </c>
      <c r="C57" s="66" t="s">
        <v>259</v>
      </c>
      <c r="D57" s="66" t="s">
        <v>78</v>
      </c>
      <c r="E57" s="66" t="s">
        <v>288</v>
      </c>
      <c r="F57" s="67" t="s">
        <v>247</v>
      </c>
      <c r="G57" s="63" t="s">
        <v>100</v>
      </c>
      <c r="H57" s="63" t="s">
        <v>78</v>
      </c>
      <c r="I57" s="63"/>
      <c r="J57" s="65">
        <f>J58</f>
        <v>27558.2</v>
      </c>
      <c r="K57" s="65">
        <f>K58</f>
        <v>28368.9</v>
      </c>
      <c r="L57" s="65">
        <f>L58</f>
        <v>14111.6</v>
      </c>
    </row>
    <row r="58" spans="1:12" ht="45">
      <c r="A58" s="145" t="s">
        <v>340</v>
      </c>
      <c r="B58" s="66" t="s">
        <v>78</v>
      </c>
      <c r="C58" s="66" t="s">
        <v>259</v>
      </c>
      <c r="D58" s="66" t="s">
        <v>78</v>
      </c>
      <c r="E58" s="66" t="s">
        <v>288</v>
      </c>
      <c r="F58" s="67" t="s">
        <v>247</v>
      </c>
      <c r="G58" s="63" t="s">
        <v>100</v>
      </c>
      <c r="H58" s="63" t="s">
        <v>78</v>
      </c>
      <c r="I58" s="63" t="s">
        <v>173</v>
      </c>
      <c r="J58" s="65">
        <f>'Приложение 3'!J325</f>
        <v>27558.2</v>
      </c>
      <c r="K58" s="65">
        <f>'Приложение 3'!K325</f>
        <v>28368.9</v>
      </c>
      <c r="L58" s="65">
        <f>'Приложение 3'!L325</f>
        <v>14111.6</v>
      </c>
    </row>
    <row r="59" spans="1:12" ht="78.75">
      <c r="A59" s="145" t="s">
        <v>51</v>
      </c>
      <c r="B59" s="66" t="s">
        <v>78</v>
      </c>
      <c r="C59" s="66" t="s">
        <v>259</v>
      </c>
      <c r="D59" s="66" t="s">
        <v>78</v>
      </c>
      <c r="E59" s="66" t="s">
        <v>299</v>
      </c>
      <c r="F59" s="67"/>
      <c r="G59" s="63"/>
      <c r="H59" s="63"/>
      <c r="I59" s="63"/>
      <c r="J59" s="65">
        <f>J60</f>
        <v>4658.6000000000004</v>
      </c>
      <c r="K59" s="65">
        <f t="shared" ref="K59:L63" si="13">K60</f>
        <v>4844.5</v>
      </c>
      <c r="L59" s="65">
        <f t="shared" si="13"/>
        <v>5036.8999999999996</v>
      </c>
    </row>
    <row r="60" spans="1:12" ht="33.75">
      <c r="A60" s="145" t="s">
        <v>145</v>
      </c>
      <c r="B60" s="66" t="s">
        <v>78</v>
      </c>
      <c r="C60" s="66" t="s">
        <v>259</v>
      </c>
      <c r="D60" s="66" t="s">
        <v>78</v>
      </c>
      <c r="E60" s="66" t="s">
        <v>299</v>
      </c>
      <c r="F60" s="67" t="s">
        <v>239</v>
      </c>
      <c r="G60" s="63"/>
      <c r="H60" s="63"/>
      <c r="I60" s="63"/>
      <c r="J60" s="65">
        <f>J61</f>
        <v>4658.6000000000004</v>
      </c>
      <c r="K60" s="65">
        <f t="shared" si="13"/>
        <v>4844.5</v>
      </c>
      <c r="L60" s="65">
        <f t="shared" si="13"/>
        <v>5036.8999999999996</v>
      </c>
    </row>
    <row r="61" spans="1:12">
      <c r="A61" s="145" t="s">
        <v>187</v>
      </c>
      <c r="B61" s="66" t="s">
        <v>78</v>
      </c>
      <c r="C61" s="66" t="s">
        <v>259</v>
      </c>
      <c r="D61" s="66" t="s">
        <v>78</v>
      </c>
      <c r="E61" s="66" t="s">
        <v>299</v>
      </c>
      <c r="F61" s="67" t="s">
        <v>247</v>
      </c>
      <c r="G61" s="63"/>
      <c r="H61" s="63"/>
      <c r="I61" s="63"/>
      <c r="J61" s="65">
        <f>J62</f>
        <v>4658.6000000000004</v>
      </c>
      <c r="K61" s="65">
        <f t="shared" si="13"/>
        <v>4844.5</v>
      </c>
      <c r="L61" s="65">
        <f t="shared" si="13"/>
        <v>5036.8999999999996</v>
      </c>
    </row>
    <row r="62" spans="1:12">
      <c r="A62" s="145" t="s">
        <v>130</v>
      </c>
      <c r="B62" s="66" t="s">
        <v>78</v>
      </c>
      <c r="C62" s="66" t="s">
        <v>259</v>
      </c>
      <c r="D62" s="66" t="s">
        <v>78</v>
      </c>
      <c r="E62" s="66" t="s">
        <v>299</v>
      </c>
      <c r="F62" s="67" t="s">
        <v>247</v>
      </c>
      <c r="G62" s="63" t="s">
        <v>17</v>
      </c>
      <c r="H62" s="63"/>
      <c r="I62" s="63"/>
      <c r="J62" s="65">
        <f>J63</f>
        <v>4658.6000000000004</v>
      </c>
      <c r="K62" s="65">
        <f t="shared" si="13"/>
        <v>4844.5</v>
      </c>
      <c r="L62" s="65">
        <f t="shared" si="13"/>
        <v>5036.8999999999996</v>
      </c>
    </row>
    <row r="63" spans="1:12">
      <c r="A63" s="145" t="s">
        <v>134</v>
      </c>
      <c r="B63" s="66" t="s">
        <v>78</v>
      </c>
      <c r="C63" s="66" t="s">
        <v>259</v>
      </c>
      <c r="D63" s="66" t="s">
        <v>78</v>
      </c>
      <c r="E63" s="66" t="s">
        <v>299</v>
      </c>
      <c r="F63" s="67" t="s">
        <v>247</v>
      </c>
      <c r="G63" s="63" t="s">
        <v>17</v>
      </c>
      <c r="H63" s="63" t="s">
        <v>107</v>
      </c>
      <c r="I63" s="63"/>
      <c r="J63" s="65">
        <f>J64</f>
        <v>4658.6000000000004</v>
      </c>
      <c r="K63" s="65">
        <f t="shared" si="13"/>
        <v>4844.5</v>
      </c>
      <c r="L63" s="65">
        <f t="shared" si="13"/>
        <v>5036.8999999999996</v>
      </c>
    </row>
    <row r="64" spans="1:12" ht="45">
      <c r="A64" s="145" t="s">
        <v>340</v>
      </c>
      <c r="B64" s="66" t="s">
        <v>78</v>
      </c>
      <c r="C64" s="66" t="s">
        <v>259</v>
      </c>
      <c r="D64" s="66" t="s">
        <v>78</v>
      </c>
      <c r="E64" s="66" t="s">
        <v>299</v>
      </c>
      <c r="F64" s="67" t="s">
        <v>247</v>
      </c>
      <c r="G64" s="63" t="s">
        <v>17</v>
      </c>
      <c r="H64" s="63" t="s">
        <v>107</v>
      </c>
      <c r="I64" s="63" t="s">
        <v>173</v>
      </c>
      <c r="J64" s="65">
        <f>'Приложение 3'!J416</f>
        <v>4658.6000000000004</v>
      </c>
      <c r="K64" s="65">
        <f>'Приложение 3'!K416</f>
        <v>4844.5</v>
      </c>
      <c r="L64" s="65">
        <f>'Приложение 3'!L416</f>
        <v>5036.8999999999996</v>
      </c>
    </row>
    <row r="65" spans="1:12" ht="180">
      <c r="A65" s="145" t="s">
        <v>53</v>
      </c>
      <c r="B65" s="66" t="s">
        <v>78</v>
      </c>
      <c r="C65" s="66" t="s">
        <v>259</v>
      </c>
      <c r="D65" s="66" t="s">
        <v>78</v>
      </c>
      <c r="E65" s="66" t="s">
        <v>289</v>
      </c>
      <c r="F65" s="67"/>
      <c r="G65" s="63"/>
      <c r="H65" s="63"/>
      <c r="I65" s="63"/>
      <c r="J65" s="65">
        <f>J66</f>
        <v>108738</v>
      </c>
      <c r="K65" s="65">
        <f t="shared" ref="K65:L69" si="14">K66</f>
        <v>92936</v>
      </c>
      <c r="L65" s="65">
        <f t="shared" si="14"/>
        <v>104943</v>
      </c>
    </row>
    <row r="66" spans="1:12" ht="33.75">
      <c r="A66" s="145" t="s">
        <v>145</v>
      </c>
      <c r="B66" s="66" t="s">
        <v>78</v>
      </c>
      <c r="C66" s="66" t="s">
        <v>259</v>
      </c>
      <c r="D66" s="66" t="s">
        <v>78</v>
      </c>
      <c r="E66" s="66" t="s">
        <v>289</v>
      </c>
      <c r="F66" s="67" t="s">
        <v>239</v>
      </c>
      <c r="G66" s="63"/>
      <c r="H66" s="63"/>
      <c r="I66" s="63"/>
      <c r="J66" s="65">
        <f>J67</f>
        <v>108738</v>
      </c>
      <c r="K66" s="65">
        <f t="shared" si="14"/>
        <v>92936</v>
      </c>
      <c r="L66" s="65">
        <f t="shared" si="14"/>
        <v>104943</v>
      </c>
    </row>
    <row r="67" spans="1:12">
      <c r="A67" s="145" t="s">
        <v>187</v>
      </c>
      <c r="B67" s="66" t="s">
        <v>78</v>
      </c>
      <c r="C67" s="66" t="s">
        <v>259</v>
      </c>
      <c r="D67" s="66" t="s">
        <v>78</v>
      </c>
      <c r="E67" s="66" t="s">
        <v>289</v>
      </c>
      <c r="F67" s="67" t="s">
        <v>247</v>
      </c>
      <c r="G67" s="63"/>
      <c r="H67" s="63"/>
      <c r="I67" s="63"/>
      <c r="J67" s="65">
        <f>J68</f>
        <v>108738</v>
      </c>
      <c r="K67" s="65">
        <f t="shared" si="14"/>
        <v>92936</v>
      </c>
      <c r="L67" s="65">
        <f t="shared" si="14"/>
        <v>104943</v>
      </c>
    </row>
    <row r="68" spans="1:12">
      <c r="A68" s="145" t="s">
        <v>184</v>
      </c>
      <c r="B68" s="66" t="s">
        <v>78</v>
      </c>
      <c r="C68" s="66" t="s">
        <v>259</v>
      </c>
      <c r="D68" s="66" t="s">
        <v>78</v>
      </c>
      <c r="E68" s="66" t="s">
        <v>289</v>
      </c>
      <c r="F68" s="67" t="s">
        <v>247</v>
      </c>
      <c r="G68" s="63" t="s">
        <v>100</v>
      </c>
      <c r="H68" s="63"/>
      <c r="I68" s="63"/>
      <c r="J68" s="65">
        <f>J69</f>
        <v>108738</v>
      </c>
      <c r="K68" s="65">
        <f t="shared" si="14"/>
        <v>92936</v>
      </c>
      <c r="L68" s="65">
        <f t="shared" si="14"/>
        <v>104943</v>
      </c>
    </row>
    <row r="69" spans="1:12">
      <c r="A69" s="145" t="s">
        <v>189</v>
      </c>
      <c r="B69" s="66" t="s">
        <v>78</v>
      </c>
      <c r="C69" s="66" t="s">
        <v>259</v>
      </c>
      <c r="D69" s="66" t="s">
        <v>78</v>
      </c>
      <c r="E69" s="66" t="s">
        <v>289</v>
      </c>
      <c r="F69" s="67" t="s">
        <v>247</v>
      </c>
      <c r="G69" s="63" t="s">
        <v>100</v>
      </c>
      <c r="H69" s="63" t="s">
        <v>78</v>
      </c>
      <c r="I69" s="63"/>
      <c r="J69" s="65">
        <f>J70</f>
        <v>108738</v>
      </c>
      <c r="K69" s="65">
        <f t="shared" si="14"/>
        <v>92936</v>
      </c>
      <c r="L69" s="65">
        <f t="shared" si="14"/>
        <v>104943</v>
      </c>
    </row>
    <row r="70" spans="1:12" ht="45">
      <c r="A70" s="145" t="s">
        <v>340</v>
      </c>
      <c r="B70" s="66" t="s">
        <v>78</v>
      </c>
      <c r="C70" s="66" t="s">
        <v>259</v>
      </c>
      <c r="D70" s="66" t="s">
        <v>78</v>
      </c>
      <c r="E70" s="66" t="s">
        <v>289</v>
      </c>
      <c r="F70" s="67" t="s">
        <v>247</v>
      </c>
      <c r="G70" s="63" t="s">
        <v>100</v>
      </c>
      <c r="H70" s="63" t="s">
        <v>78</v>
      </c>
      <c r="I70" s="63" t="s">
        <v>173</v>
      </c>
      <c r="J70" s="65">
        <f>'Приложение 3'!J328</f>
        <v>108738</v>
      </c>
      <c r="K70" s="65">
        <f>'Приложение 3'!K328</f>
        <v>92936</v>
      </c>
      <c r="L70" s="65">
        <f>'Приложение 3'!L328</f>
        <v>104943</v>
      </c>
    </row>
    <row r="71" spans="1:12" ht="56.25">
      <c r="A71" s="145" t="s">
        <v>524</v>
      </c>
      <c r="B71" s="66" t="s">
        <v>78</v>
      </c>
      <c r="C71" s="66" t="s">
        <v>259</v>
      </c>
      <c r="D71" s="66" t="s">
        <v>78</v>
      </c>
      <c r="E71" s="66" t="s">
        <v>290</v>
      </c>
      <c r="F71" s="67"/>
      <c r="G71" s="63"/>
      <c r="H71" s="63"/>
      <c r="I71" s="63"/>
      <c r="J71" s="65">
        <f>J72</f>
        <v>8389.1</v>
      </c>
      <c r="K71" s="65">
        <f t="shared" ref="K71:L75" si="15">K72</f>
        <v>8257</v>
      </c>
      <c r="L71" s="65">
        <f t="shared" si="15"/>
        <v>8257</v>
      </c>
    </row>
    <row r="72" spans="1:12" ht="33.75">
      <c r="A72" s="145" t="s">
        <v>145</v>
      </c>
      <c r="B72" s="66" t="s">
        <v>78</v>
      </c>
      <c r="C72" s="66" t="s">
        <v>259</v>
      </c>
      <c r="D72" s="66" t="s">
        <v>78</v>
      </c>
      <c r="E72" s="66" t="s">
        <v>290</v>
      </c>
      <c r="F72" s="67" t="s">
        <v>239</v>
      </c>
      <c r="G72" s="63"/>
      <c r="H72" s="63"/>
      <c r="I72" s="63"/>
      <c r="J72" s="65">
        <f>J73</f>
        <v>8389.1</v>
      </c>
      <c r="K72" s="65">
        <f t="shared" si="15"/>
        <v>8257</v>
      </c>
      <c r="L72" s="65">
        <f t="shared" si="15"/>
        <v>8257</v>
      </c>
    </row>
    <row r="73" spans="1:12">
      <c r="A73" s="145" t="s">
        <v>187</v>
      </c>
      <c r="B73" s="66" t="s">
        <v>78</v>
      </c>
      <c r="C73" s="66" t="s">
        <v>259</v>
      </c>
      <c r="D73" s="66" t="s">
        <v>78</v>
      </c>
      <c r="E73" s="66" t="s">
        <v>290</v>
      </c>
      <c r="F73" s="67" t="s">
        <v>247</v>
      </c>
      <c r="G73" s="63"/>
      <c r="H73" s="63"/>
      <c r="I73" s="63"/>
      <c r="J73" s="65">
        <f>J74</f>
        <v>8389.1</v>
      </c>
      <c r="K73" s="65">
        <f t="shared" si="15"/>
        <v>8257</v>
      </c>
      <c r="L73" s="65">
        <f t="shared" si="15"/>
        <v>8257</v>
      </c>
    </row>
    <row r="74" spans="1:12">
      <c r="A74" s="145" t="s">
        <v>184</v>
      </c>
      <c r="B74" s="66" t="s">
        <v>78</v>
      </c>
      <c r="C74" s="66" t="s">
        <v>259</v>
      </c>
      <c r="D74" s="66" t="s">
        <v>78</v>
      </c>
      <c r="E74" s="66" t="s">
        <v>290</v>
      </c>
      <c r="F74" s="67" t="s">
        <v>247</v>
      </c>
      <c r="G74" s="63" t="s">
        <v>100</v>
      </c>
      <c r="H74" s="63"/>
      <c r="I74" s="63"/>
      <c r="J74" s="65">
        <f>J75</f>
        <v>8389.1</v>
      </c>
      <c r="K74" s="65">
        <f t="shared" si="15"/>
        <v>8257</v>
      </c>
      <c r="L74" s="65">
        <f t="shared" si="15"/>
        <v>8257</v>
      </c>
    </row>
    <row r="75" spans="1:12">
      <c r="A75" s="145" t="s">
        <v>189</v>
      </c>
      <c r="B75" s="66" t="s">
        <v>78</v>
      </c>
      <c r="C75" s="66" t="s">
        <v>259</v>
      </c>
      <c r="D75" s="66" t="s">
        <v>78</v>
      </c>
      <c r="E75" s="66" t="s">
        <v>290</v>
      </c>
      <c r="F75" s="67" t="s">
        <v>247</v>
      </c>
      <c r="G75" s="63" t="s">
        <v>100</v>
      </c>
      <c r="H75" s="63" t="s">
        <v>78</v>
      </c>
      <c r="I75" s="63"/>
      <c r="J75" s="65">
        <f>J76</f>
        <v>8389.1</v>
      </c>
      <c r="K75" s="65">
        <f t="shared" si="15"/>
        <v>8257</v>
      </c>
      <c r="L75" s="65">
        <f t="shared" si="15"/>
        <v>8257</v>
      </c>
    </row>
    <row r="76" spans="1:12" ht="45">
      <c r="A76" s="145" t="s">
        <v>340</v>
      </c>
      <c r="B76" s="66" t="s">
        <v>78</v>
      </c>
      <c r="C76" s="66" t="s">
        <v>259</v>
      </c>
      <c r="D76" s="66" t="s">
        <v>78</v>
      </c>
      <c r="E76" s="66" t="s">
        <v>290</v>
      </c>
      <c r="F76" s="67" t="s">
        <v>247</v>
      </c>
      <c r="G76" s="63" t="s">
        <v>100</v>
      </c>
      <c r="H76" s="63" t="s">
        <v>78</v>
      </c>
      <c r="I76" s="63" t="s">
        <v>173</v>
      </c>
      <c r="J76" s="65">
        <f>'Приложение 3'!J331</f>
        <v>8389.1</v>
      </c>
      <c r="K76" s="65">
        <f>'Приложение 3'!K331</f>
        <v>8257</v>
      </c>
      <c r="L76" s="65">
        <f>'Приложение 3'!L331</f>
        <v>8257</v>
      </c>
    </row>
    <row r="77" spans="1:12" ht="22.5">
      <c r="A77" s="145" t="s">
        <v>194</v>
      </c>
      <c r="B77" s="68" t="s">
        <v>78</v>
      </c>
      <c r="C77" s="68" t="s">
        <v>259</v>
      </c>
      <c r="D77" s="68" t="s">
        <v>107</v>
      </c>
      <c r="E77" s="68"/>
      <c r="F77" s="148"/>
      <c r="G77" s="63"/>
      <c r="H77" s="63"/>
      <c r="I77" s="63"/>
      <c r="J77" s="65">
        <f>J78</f>
        <v>2147.9</v>
      </c>
      <c r="K77" s="65">
        <f>K78</f>
        <v>1970</v>
      </c>
      <c r="L77" s="65">
        <f>L78</f>
        <v>1370</v>
      </c>
    </row>
    <row r="78" spans="1:12" ht="22.5">
      <c r="A78" s="145" t="s">
        <v>195</v>
      </c>
      <c r="B78" s="68" t="s">
        <v>78</v>
      </c>
      <c r="C78" s="68" t="s">
        <v>259</v>
      </c>
      <c r="D78" s="68" t="s">
        <v>107</v>
      </c>
      <c r="E78" s="68" t="s">
        <v>291</v>
      </c>
      <c r="F78" s="148" t="s">
        <v>0</v>
      </c>
      <c r="G78" s="63"/>
      <c r="H78" s="63"/>
      <c r="I78" s="63"/>
      <c r="J78" s="65">
        <f t="shared" ref="J78:J82" si="16">J79</f>
        <v>2147.9</v>
      </c>
      <c r="K78" s="65">
        <f t="shared" ref="K78:L82" si="17">K79</f>
        <v>1970</v>
      </c>
      <c r="L78" s="65">
        <f t="shared" si="17"/>
        <v>1370</v>
      </c>
    </row>
    <row r="79" spans="1:12" ht="33.75">
      <c r="A79" s="145" t="s">
        <v>145</v>
      </c>
      <c r="B79" s="68" t="s">
        <v>78</v>
      </c>
      <c r="C79" s="68" t="s">
        <v>259</v>
      </c>
      <c r="D79" s="68" t="s">
        <v>107</v>
      </c>
      <c r="E79" s="68" t="s">
        <v>291</v>
      </c>
      <c r="F79" s="148" t="s">
        <v>239</v>
      </c>
      <c r="G79" s="63"/>
      <c r="H79" s="63"/>
      <c r="I79" s="63"/>
      <c r="J79" s="65">
        <f t="shared" si="16"/>
        <v>2147.9</v>
      </c>
      <c r="K79" s="65">
        <f t="shared" si="17"/>
        <v>1970</v>
      </c>
      <c r="L79" s="65">
        <f t="shared" si="17"/>
        <v>1370</v>
      </c>
    </row>
    <row r="80" spans="1:12">
      <c r="A80" s="145" t="s">
        <v>187</v>
      </c>
      <c r="B80" s="68" t="s">
        <v>78</v>
      </c>
      <c r="C80" s="68" t="s">
        <v>259</v>
      </c>
      <c r="D80" s="68" t="s">
        <v>107</v>
      </c>
      <c r="E80" s="68" t="s">
        <v>291</v>
      </c>
      <c r="F80" s="148" t="s">
        <v>247</v>
      </c>
      <c r="G80" s="63"/>
      <c r="H80" s="63"/>
      <c r="I80" s="63"/>
      <c r="J80" s="65">
        <f t="shared" si="16"/>
        <v>2147.9</v>
      </c>
      <c r="K80" s="65">
        <f t="shared" si="17"/>
        <v>1970</v>
      </c>
      <c r="L80" s="65">
        <f t="shared" si="17"/>
        <v>1370</v>
      </c>
    </row>
    <row r="81" spans="1:12">
      <c r="A81" s="145" t="s">
        <v>184</v>
      </c>
      <c r="B81" s="68" t="s">
        <v>78</v>
      </c>
      <c r="C81" s="68" t="s">
        <v>259</v>
      </c>
      <c r="D81" s="68" t="s">
        <v>107</v>
      </c>
      <c r="E81" s="68" t="s">
        <v>291</v>
      </c>
      <c r="F81" s="148" t="s">
        <v>247</v>
      </c>
      <c r="G81" s="63" t="s">
        <v>100</v>
      </c>
      <c r="H81" s="63"/>
      <c r="I81" s="63"/>
      <c r="J81" s="65">
        <f t="shared" si="16"/>
        <v>2147.9</v>
      </c>
      <c r="K81" s="65">
        <f t="shared" si="17"/>
        <v>1970</v>
      </c>
      <c r="L81" s="65">
        <f t="shared" si="17"/>
        <v>1370</v>
      </c>
    </row>
    <row r="82" spans="1:12">
      <c r="A82" s="145" t="s">
        <v>193</v>
      </c>
      <c r="B82" s="68" t="s">
        <v>78</v>
      </c>
      <c r="C82" s="68" t="s">
        <v>259</v>
      </c>
      <c r="D82" s="68" t="s">
        <v>107</v>
      </c>
      <c r="E82" s="68" t="s">
        <v>291</v>
      </c>
      <c r="F82" s="148" t="s">
        <v>247</v>
      </c>
      <c r="G82" s="63" t="s">
        <v>100</v>
      </c>
      <c r="H82" s="63" t="s">
        <v>107</v>
      </c>
      <c r="I82" s="63"/>
      <c r="J82" s="65">
        <f t="shared" si="16"/>
        <v>2147.9</v>
      </c>
      <c r="K82" s="65">
        <f t="shared" si="17"/>
        <v>1970</v>
      </c>
      <c r="L82" s="65">
        <f t="shared" si="17"/>
        <v>1370</v>
      </c>
    </row>
    <row r="83" spans="1:12" ht="45">
      <c r="A83" s="145" t="s">
        <v>340</v>
      </c>
      <c r="B83" s="68" t="s">
        <v>78</v>
      </c>
      <c r="C83" s="68" t="s">
        <v>259</v>
      </c>
      <c r="D83" s="68" t="s">
        <v>107</v>
      </c>
      <c r="E83" s="68" t="s">
        <v>291</v>
      </c>
      <c r="F83" s="148" t="s">
        <v>247</v>
      </c>
      <c r="G83" s="63" t="s">
        <v>100</v>
      </c>
      <c r="H83" s="63" t="s">
        <v>107</v>
      </c>
      <c r="I83" s="63" t="s">
        <v>173</v>
      </c>
      <c r="J83" s="65">
        <f>'Приложение 3'!J341</f>
        <v>2147.9</v>
      </c>
      <c r="K83" s="65">
        <f>'Приложение 3'!K341</f>
        <v>1970</v>
      </c>
      <c r="L83" s="65">
        <f>'Приложение 3'!L341</f>
        <v>1370</v>
      </c>
    </row>
    <row r="84" spans="1:12" ht="33.75">
      <c r="A84" s="145" t="s">
        <v>196</v>
      </c>
      <c r="B84" s="69" t="s">
        <v>78</v>
      </c>
      <c r="C84" s="69" t="s">
        <v>259</v>
      </c>
      <c r="D84" s="69" t="s">
        <v>83</v>
      </c>
      <c r="E84" s="69"/>
      <c r="F84" s="150"/>
      <c r="G84" s="63"/>
      <c r="H84" s="63"/>
      <c r="I84" s="63"/>
      <c r="J84" s="65">
        <f t="shared" ref="J84:J89" si="18">J85</f>
        <v>15082.3</v>
      </c>
      <c r="K84" s="65">
        <f t="shared" ref="K84:L89" si="19">K85</f>
        <v>15988.7</v>
      </c>
      <c r="L84" s="65">
        <f t="shared" si="19"/>
        <v>12082.3</v>
      </c>
    </row>
    <row r="85" spans="1:12" ht="22.5">
      <c r="A85" s="145" t="s">
        <v>195</v>
      </c>
      <c r="B85" s="69" t="s">
        <v>78</v>
      </c>
      <c r="C85" s="69" t="s">
        <v>259</v>
      </c>
      <c r="D85" s="69" t="s">
        <v>83</v>
      </c>
      <c r="E85" s="69" t="s">
        <v>291</v>
      </c>
      <c r="F85" s="150"/>
      <c r="G85" s="63"/>
      <c r="H85" s="63"/>
      <c r="I85" s="63"/>
      <c r="J85" s="65">
        <f t="shared" si="18"/>
        <v>15082.3</v>
      </c>
      <c r="K85" s="65">
        <f t="shared" si="19"/>
        <v>15988.7</v>
      </c>
      <c r="L85" s="65">
        <f t="shared" si="19"/>
        <v>12082.3</v>
      </c>
    </row>
    <row r="86" spans="1:12" ht="33.75">
      <c r="A86" s="145" t="s">
        <v>145</v>
      </c>
      <c r="B86" s="69" t="s">
        <v>78</v>
      </c>
      <c r="C86" s="69" t="s">
        <v>259</v>
      </c>
      <c r="D86" s="69" t="s">
        <v>83</v>
      </c>
      <c r="E86" s="69" t="s">
        <v>291</v>
      </c>
      <c r="F86" s="149" t="s">
        <v>239</v>
      </c>
      <c r="G86" s="63"/>
      <c r="H86" s="63"/>
      <c r="I86" s="63"/>
      <c r="J86" s="65">
        <f t="shared" si="18"/>
        <v>15082.3</v>
      </c>
      <c r="K86" s="65">
        <f t="shared" si="19"/>
        <v>15988.7</v>
      </c>
      <c r="L86" s="65">
        <f t="shared" si="19"/>
        <v>12082.3</v>
      </c>
    </row>
    <row r="87" spans="1:12">
      <c r="A87" s="145" t="s">
        <v>187</v>
      </c>
      <c r="B87" s="69" t="s">
        <v>78</v>
      </c>
      <c r="C87" s="69" t="s">
        <v>259</v>
      </c>
      <c r="D87" s="69" t="s">
        <v>83</v>
      </c>
      <c r="E87" s="69" t="s">
        <v>291</v>
      </c>
      <c r="F87" s="149" t="s">
        <v>247</v>
      </c>
      <c r="G87" s="63"/>
      <c r="H87" s="63"/>
      <c r="I87" s="63"/>
      <c r="J87" s="65">
        <f>J88</f>
        <v>15082.3</v>
      </c>
      <c r="K87" s="65">
        <f>K88</f>
        <v>15988.7</v>
      </c>
      <c r="L87" s="65">
        <f>L88</f>
        <v>12082.3</v>
      </c>
    </row>
    <row r="88" spans="1:12">
      <c r="A88" s="145" t="s">
        <v>184</v>
      </c>
      <c r="B88" s="69" t="s">
        <v>78</v>
      </c>
      <c r="C88" s="69" t="s">
        <v>259</v>
      </c>
      <c r="D88" s="69" t="s">
        <v>83</v>
      </c>
      <c r="E88" s="69" t="s">
        <v>291</v>
      </c>
      <c r="F88" s="149" t="s">
        <v>247</v>
      </c>
      <c r="G88" s="63" t="s">
        <v>100</v>
      </c>
      <c r="H88" s="63"/>
      <c r="I88" s="63"/>
      <c r="J88" s="65">
        <f t="shared" si="18"/>
        <v>15082.3</v>
      </c>
      <c r="K88" s="65">
        <f t="shared" si="19"/>
        <v>15988.7</v>
      </c>
      <c r="L88" s="65">
        <f t="shared" si="19"/>
        <v>12082.3</v>
      </c>
    </row>
    <row r="89" spans="1:12">
      <c r="A89" s="145" t="s">
        <v>193</v>
      </c>
      <c r="B89" s="69" t="s">
        <v>78</v>
      </c>
      <c r="C89" s="69" t="s">
        <v>259</v>
      </c>
      <c r="D89" s="69" t="s">
        <v>83</v>
      </c>
      <c r="E89" s="69" t="s">
        <v>291</v>
      </c>
      <c r="F89" s="149" t="s">
        <v>247</v>
      </c>
      <c r="G89" s="63" t="s">
        <v>100</v>
      </c>
      <c r="H89" s="63" t="s">
        <v>107</v>
      </c>
      <c r="I89" s="63"/>
      <c r="J89" s="65">
        <f t="shared" si="18"/>
        <v>15082.3</v>
      </c>
      <c r="K89" s="65">
        <f t="shared" si="19"/>
        <v>15988.7</v>
      </c>
      <c r="L89" s="65">
        <f t="shared" si="19"/>
        <v>12082.3</v>
      </c>
    </row>
    <row r="90" spans="1:12" ht="45">
      <c r="A90" s="145" t="s">
        <v>340</v>
      </c>
      <c r="B90" s="69" t="s">
        <v>78</v>
      </c>
      <c r="C90" s="69" t="s">
        <v>259</v>
      </c>
      <c r="D90" s="69" t="s">
        <v>83</v>
      </c>
      <c r="E90" s="69" t="s">
        <v>291</v>
      </c>
      <c r="F90" s="149" t="s">
        <v>247</v>
      </c>
      <c r="G90" s="63" t="s">
        <v>100</v>
      </c>
      <c r="H90" s="63" t="s">
        <v>107</v>
      </c>
      <c r="I90" s="63" t="s">
        <v>173</v>
      </c>
      <c r="J90" s="65">
        <f>'Приложение 3'!J345</f>
        <v>15082.3</v>
      </c>
      <c r="K90" s="65">
        <f>'Приложение 3'!K345</f>
        <v>15988.7</v>
      </c>
      <c r="L90" s="65">
        <f>'Приложение 3'!L345</f>
        <v>12082.3</v>
      </c>
    </row>
    <row r="91" spans="1:12" ht="90">
      <c r="A91" s="145" t="s">
        <v>207</v>
      </c>
      <c r="B91" s="70" t="s">
        <v>78</v>
      </c>
      <c r="C91" s="70" t="s">
        <v>259</v>
      </c>
      <c r="D91" s="70" t="s">
        <v>149</v>
      </c>
      <c r="E91" s="70"/>
      <c r="F91" s="151"/>
      <c r="G91" s="63"/>
      <c r="H91" s="63"/>
      <c r="I91" s="63"/>
      <c r="J91" s="65">
        <f>J92</f>
        <v>2061.5</v>
      </c>
      <c r="K91" s="65">
        <f t="shared" ref="K91:L91" si="20">K92</f>
        <v>2085</v>
      </c>
      <c r="L91" s="65">
        <f t="shared" si="20"/>
        <v>1485</v>
      </c>
    </row>
    <row r="92" spans="1:12" ht="56.25">
      <c r="A92" s="145" t="s">
        <v>208</v>
      </c>
      <c r="B92" s="70" t="s">
        <v>78</v>
      </c>
      <c r="C92" s="70" t="s">
        <v>259</v>
      </c>
      <c r="D92" s="70" t="s">
        <v>149</v>
      </c>
      <c r="E92" s="70" t="s">
        <v>295</v>
      </c>
      <c r="F92" s="151"/>
      <c r="G92" s="63"/>
      <c r="H92" s="63"/>
      <c r="I92" s="63"/>
      <c r="J92" s="65">
        <f>J93+J98</f>
        <v>2061.5</v>
      </c>
      <c r="K92" s="65">
        <f t="shared" ref="K92:L92" si="21">K93+K98</f>
        <v>2085</v>
      </c>
      <c r="L92" s="65">
        <f t="shared" si="21"/>
        <v>1485</v>
      </c>
    </row>
    <row r="93" spans="1:12" ht="67.5">
      <c r="A93" s="145" t="s">
        <v>81</v>
      </c>
      <c r="B93" s="70" t="s">
        <v>78</v>
      </c>
      <c r="C93" s="70" t="s">
        <v>259</v>
      </c>
      <c r="D93" s="70" t="s">
        <v>149</v>
      </c>
      <c r="E93" s="70" t="s">
        <v>295</v>
      </c>
      <c r="F93" s="151" t="s">
        <v>226</v>
      </c>
      <c r="G93" s="63"/>
      <c r="H93" s="63"/>
      <c r="I93" s="63"/>
      <c r="J93" s="65">
        <f>J94</f>
        <v>1763.5</v>
      </c>
      <c r="K93" s="65">
        <f t="shared" ref="K93:L96" si="22">K94</f>
        <v>1787</v>
      </c>
      <c r="L93" s="65">
        <f t="shared" si="22"/>
        <v>1287</v>
      </c>
    </row>
    <row r="94" spans="1:12" ht="22.5">
      <c r="A94" s="145" t="s">
        <v>178</v>
      </c>
      <c r="B94" s="70" t="s">
        <v>78</v>
      </c>
      <c r="C94" s="70" t="s">
        <v>259</v>
      </c>
      <c r="D94" s="70" t="s">
        <v>149</v>
      </c>
      <c r="E94" s="70" t="s">
        <v>295</v>
      </c>
      <c r="F94" s="151" t="s">
        <v>246</v>
      </c>
      <c r="G94" s="63"/>
      <c r="H94" s="63"/>
      <c r="I94" s="63"/>
      <c r="J94" s="65">
        <f>J95</f>
        <v>1763.5</v>
      </c>
      <c r="K94" s="65">
        <f t="shared" si="22"/>
        <v>1787</v>
      </c>
      <c r="L94" s="65">
        <f t="shared" si="22"/>
        <v>1287</v>
      </c>
    </row>
    <row r="95" spans="1:12">
      <c r="A95" s="145" t="s">
        <v>184</v>
      </c>
      <c r="B95" s="70" t="s">
        <v>78</v>
      </c>
      <c r="C95" s="70" t="s">
        <v>259</v>
      </c>
      <c r="D95" s="70" t="s">
        <v>149</v>
      </c>
      <c r="E95" s="70" t="s">
        <v>295</v>
      </c>
      <c r="F95" s="151" t="s">
        <v>246</v>
      </c>
      <c r="G95" s="152" t="s">
        <v>100</v>
      </c>
      <c r="H95" s="152"/>
      <c r="I95" s="63"/>
      <c r="J95" s="65">
        <f>J96</f>
        <v>1763.5</v>
      </c>
      <c r="K95" s="65">
        <f t="shared" si="22"/>
        <v>1787</v>
      </c>
      <c r="L95" s="65">
        <f t="shared" si="22"/>
        <v>1287</v>
      </c>
    </row>
    <row r="96" spans="1:12">
      <c r="A96" s="145" t="s">
        <v>206</v>
      </c>
      <c r="B96" s="70" t="s">
        <v>78</v>
      </c>
      <c r="C96" s="70" t="s">
        <v>259</v>
      </c>
      <c r="D96" s="70" t="s">
        <v>149</v>
      </c>
      <c r="E96" s="70" t="s">
        <v>295</v>
      </c>
      <c r="F96" s="151" t="s">
        <v>246</v>
      </c>
      <c r="G96" s="152" t="s">
        <v>100</v>
      </c>
      <c r="H96" s="152" t="s">
        <v>117</v>
      </c>
      <c r="I96" s="63"/>
      <c r="J96" s="65">
        <f>J97</f>
        <v>1763.5</v>
      </c>
      <c r="K96" s="65">
        <f t="shared" si="22"/>
        <v>1787</v>
      </c>
      <c r="L96" s="65">
        <f t="shared" si="22"/>
        <v>1287</v>
      </c>
    </row>
    <row r="97" spans="1:12" ht="45">
      <c r="A97" s="145" t="s">
        <v>340</v>
      </c>
      <c r="B97" s="70" t="s">
        <v>78</v>
      </c>
      <c r="C97" s="70" t="s">
        <v>259</v>
      </c>
      <c r="D97" s="70" t="s">
        <v>149</v>
      </c>
      <c r="E97" s="70" t="s">
        <v>295</v>
      </c>
      <c r="F97" s="151" t="s">
        <v>246</v>
      </c>
      <c r="G97" s="152" t="s">
        <v>100</v>
      </c>
      <c r="H97" s="152" t="s">
        <v>117</v>
      </c>
      <c r="I97" s="63" t="s">
        <v>173</v>
      </c>
      <c r="J97" s="65">
        <f>'Приложение 3'!J364</f>
        <v>1763.5</v>
      </c>
      <c r="K97" s="65">
        <f>'Приложение 3'!K364</f>
        <v>1787</v>
      </c>
      <c r="L97" s="65">
        <f>'Приложение 3'!L364</f>
        <v>1287</v>
      </c>
    </row>
    <row r="98" spans="1:12" ht="33.75">
      <c r="A98" s="145" t="s">
        <v>87</v>
      </c>
      <c r="B98" s="70" t="s">
        <v>78</v>
      </c>
      <c r="C98" s="70" t="s">
        <v>259</v>
      </c>
      <c r="D98" s="70" t="s">
        <v>149</v>
      </c>
      <c r="E98" s="70" t="s">
        <v>295</v>
      </c>
      <c r="F98" s="151" t="s">
        <v>228</v>
      </c>
      <c r="G98" s="63"/>
      <c r="H98" s="63"/>
      <c r="I98" s="63"/>
      <c r="J98" s="65">
        <f>J99</f>
        <v>298</v>
      </c>
      <c r="K98" s="65">
        <f t="shared" ref="K98:L101" si="23">K99</f>
        <v>298</v>
      </c>
      <c r="L98" s="65">
        <f t="shared" si="23"/>
        <v>198</v>
      </c>
    </row>
    <row r="99" spans="1:12" ht="33.75">
      <c r="A99" s="145" t="s">
        <v>88</v>
      </c>
      <c r="B99" s="70" t="s">
        <v>78</v>
      </c>
      <c r="C99" s="70" t="s">
        <v>259</v>
      </c>
      <c r="D99" s="70" t="s">
        <v>149</v>
      </c>
      <c r="E99" s="70" t="s">
        <v>295</v>
      </c>
      <c r="F99" s="151" t="s">
        <v>229</v>
      </c>
      <c r="G99" s="63"/>
      <c r="H99" s="63"/>
      <c r="I99" s="63"/>
      <c r="J99" s="65">
        <f>J100</f>
        <v>298</v>
      </c>
      <c r="K99" s="65">
        <f t="shared" si="23"/>
        <v>298</v>
      </c>
      <c r="L99" s="65">
        <f t="shared" si="23"/>
        <v>198</v>
      </c>
    </row>
    <row r="100" spans="1:12">
      <c r="A100" s="145" t="s">
        <v>184</v>
      </c>
      <c r="B100" s="70" t="s">
        <v>78</v>
      </c>
      <c r="C100" s="70" t="s">
        <v>259</v>
      </c>
      <c r="D100" s="70" t="s">
        <v>149</v>
      </c>
      <c r="E100" s="70" t="s">
        <v>295</v>
      </c>
      <c r="F100" s="151" t="s">
        <v>229</v>
      </c>
      <c r="G100" s="152" t="s">
        <v>100</v>
      </c>
      <c r="H100" s="152"/>
      <c r="I100" s="63"/>
      <c r="J100" s="65">
        <f>J101</f>
        <v>298</v>
      </c>
      <c r="K100" s="65">
        <f t="shared" si="23"/>
        <v>298</v>
      </c>
      <c r="L100" s="65">
        <f t="shared" si="23"/>
        <v>198</v>
      </c>
    </row>
    <row r="101" spans="1:12">
      <c r="A101" s="145" t="s">
        <v>206</v>
      </c>
      <c r="B101" s="70" t="s">
        <v>78</v>
      </c>
      <c r="C101" s="70" t="s">
        <v>259</v>
      </c>
      <c r="D101" s="70" t="s">
        <v>149</v>
      </c>
      <c r="E101" s="70" t="s">
        <v>295</v>
      </c>
      <c r="F101" s="151" t="s">
        <v>229</v>
      </c>
      <c r="G101" s="152" t="s">
        <v>100</v>
      </c>
      <c r="H101" s="152" t="s">
        <v>117</v>
      </c>
      <c r="I101" s="63"/>
      <c r="J101" s="65">
        <f>J102</f>
        <v>298</v>
      </c>
      <c r="K101" s="65">
        <f t="shared" si="23"/>
        <v>298</v>
      </c>
      <c r="L101" s="65">
        <f t="shared" si="23"/>
        <v>198</v>
      </c>
    </row>
    <row r="102" spans="1:12" ht="45">
      <c r="A102" s="145" t="s">
        <v>340</v>
      </c>
      <c r="B102" s="70" t="s">
        <v>78</v>
      </c>
      <c r="C102" s="70" t="s">
        <v>259</v>
      </c>
      <c r="D102" s="70" t="s">
        <v>149</v>
      </c>
      <c r="E102" s="70" t="s">
        <v>295</v>
      </c>
      <c r="F102" s="151" t="s">
        <v>229</v>
      </c>
      <c r="G102" s="152" t="s">
        <v>100</v>
      </c>
      <c r="H102" s="152" t="s">
        <v>117</v>
      </c>
      <c r="I102" s="63" t="s">
        <v>173</v>
      </c>
      <c r="J102" s="65">
        <f>'Приложение 3'!J366</f>
        <v>298</v>
      </c>
      <c r="K102" s="65">
        <f>'Приложение 3'!K366</f>
        <v>298</v>
      </c>
      <c r="L102" s="65">
        <f>'Приложение 3'!L366</f>
        <v>198</v>
      </c>
    </row>
    <row r="103" spans="1:12" ht="33.75">
      <c r="A103" s="145" t="s">
        <v>201</v>
      </c>
      <c r="B103" s="71" t="s">
        <v>78</v>
      </c>
      <c r="C103" s="71" t="s">
        <v>259</v>
      </c>
      <c r="D103" s="71" t="s">
        <v>100</v>
      </c>
      <c r="E103" s="71"/>
      <c r="F103" s="153"/>
      <c r="G103" s="63"/>
      <c r="H103" s="63"/>
      <c r="I103" s="63"/>
      <c r="J103" s="65">
        <f>J104+J110</f>
        <v>2091.3000000000002</v>
      </c>
      <c r="K103" s="65">
        <f t="shared" ref="K103:L103" si="24">K104+K110</f>
        <v>2095.8000000000002</v>
      </c>
      <c r="L103" s="65">
        <f t="shared" si="24"/>
        <v>2095.8000000000002</v>
      </c>
    </row>
    <row r="104" spans="1:12" ht="22.5">
      <c r="A104" s="145" t="s">
        <v>202</v>
      </c>
      <c r="B104" s="71" t="s">
        <v>78</v>
      </c>
      <c r="C104" s="71" t="s">
        <v>259</v>
      </c>
      <c r="D104" s="71" t="s">
        <v>100</v>
      </c>
      <c r="E104" s="71" t="s">
        <v>292</v>
      </c>
      <c r="F104" s="153"/>
      <c r="G104" s="63"/>
      <c r="H104" s="63"/>
      <c r="I104" s="63"/>
      <c r="J104" s="65">
        <f>J105</f>
        <v>113.5</v>
      </c>
      <c r="K104" s="65">
        <f t="shared" ref="K104:L108" si="25">K105</f>
        <v>118</v>
      </c>
      <c r="L104" s="65">
        <f t="shared" si="25"/>
        <v>118</v>
      </c>
    </row>
    <row r="105" spans="1:12" ht="33.75">
      <c r="A105" s="145" t="s">
        <v>145</v>
      </c>
      <c r="B105" s="71" t="s">
        <v>78</v>
      </c>
      <c r="C105" s="71" t="s">
        <v>259</v>
      </c>
      <c r="D105" s="71" t="s">
        <v>100</v>
      </c>
      <c r="E105" s="71" t="s">
        <v>292</v>
      </c>
      <c r="F105" s="153" t="s">
        <v>239</v>
      </c>
      <c r="G105" s="63"/>
      <c r="H105" s="63"/>
      <c r="I105" s="63"/>
      <c r="J105" s="65">
        <f>J106</f>
        <v>113.5</v>
      </c>
      <c r="K105" s="65">
        <f t="shared" si="25"/>
        <v>118</v>
      </c>
      <c r="L105" s="65">
        <f t="shared" si="25"/>
        <v>118</v>
      </c>
    </row>
    <row r="106" spans="1:12">
      <c r="A106" s="145" t="s">
        <v>187</v>
      </c>
      <c r="B106" s="71" t="s">
        <v>78</v>
      </c>
      <c r="C106" s="71" t="s">
        <v>259</v>
      </c>
      <c r="D106" s="71" t="s">
        <v>100</v>
      </c>
      <c r="E106" s="71" t="s">
        <v>292</v>
      </c>
      <c r="F106" s="153" t="s">
        <v>247</v>
      </c>
      <c r="G106" s="63"/>
      <c r="H106" s="63"/>
      <c r="I106" s="63"/>
      <c r="J106" s="65">
        <f>J107</f>
        <v>113.5</v>
      </c>
      <c r="K106" s="65">
        <f t="shared" si="25"/>
        <v>118</v>
      </c>
      <c r="L106" s="65">
        <f t="shared" si="25"/>
        <v>118</v>
      </c>
    </row>
    <row r="107" spans="1:12">
      <c r="A107" s="145" t="s">
        <v>184</v>
      </c>
      <c r="B107" s="71" t="s">
        <v>78</v>
      </c>
      <c r="C107" s="71" t="s">
        <v>259</v>
      </c>
      <c r="D107" s="71" t="s">
        <v>100</v>
      </c>
      <c r="E107" s="71" t="s">
        <v>292</v>
      </c>
      <c r="F107" s="153" t="s">
        <v>247</v>
      </c>
      <c r="G107" s="152" t="s">
        <v>100</v>
      </c>
      <c r="H107" s="152"/>
      <c r="I107" s="63"/>
      <c r="J107" s="65">
        <f>J108</f>
        <v>113.5</v>
      </c>
      <c r="K107" s="65">
        <f t="shared" si="25"/>
        <v>118</v>
      </c>
      <c r="L107" s="65">
        <f t="shared" si="25"/>
        <v>118</v>
      </c>
    </row>
    <row r="108" spans="1:12">
      <c r="A108" s="145" t="s">
        <v>206</v>
      </c>
      <c r="B108" s="71" t="s">
        <v>78</v>
      </c>
      <c r="C108" s="71" t="s">
        <v>259</v>
      </c>
      <c r="D108" s="71" t="s">
        <v>100</v>
      </c>
      <c r="E108" s="71" t="s">
        <v>292</v>
      </c>
      <c r="F108" s="153" t="s">
        <v>247</v>
      </c>
      <c r="G108" s="152" t="s">
        <v>100</v>
      </c>
      <c r="H108" s="152" t="s">
        <v>117</v>
      </c>
      <c r="I108" s="63"/>
      <c r="J108" s="65">
        <f>J109</f>
        <v>113.5</v>
      </c>
      <c r="K108" s="65">
        <f t="shared" si="25"/>
        <v>118</v>
      </c>
      <c r="L108" s="65">
        <f t="shared" si="25"/>
        <v>118</v>
      </c>
    </row>
    <row r="109" spans="1:12" ht="45">
      <c r="A109" s="145" t="s">
        <v>340</v>
      </c>
      <c r="B109" s="71" t="s">
        <v>78</v>
      </c>
      <c r="C109" s="71" t="s">
        <v>259</v>
      </c>
      <c r="D109" s="71" t="s">
        <v>100</v>
      </c>
      <c r="E109" s="71" t="s">
        <v>292</v>
      </c>
      <c r="F109" s="153" t="s">
        <v>247</v>
      </c>
      <c r="G109" s="152" t="s">
        <v>100</v>
      </c>
      <c r="H109" s="152" t="s">
        <v>117</v>
      </c>
      <c r="I109" s="63" t="s">
        <v>173</v>
      </c>
      <c r="J109" s="65">
        <f>'Приложение 3'!J370</f>
        <v>113.5</v>
      </c>
      <c r="K109" s="65">
        <f>'Приложение 3'!K370</f>
        <v>118</v>
      </c>
      <c r="L109" s="65">
        <f>'Приложение 3'!L370</f>
        <v>118</v>
      </c>
    </row>
    <row r="110" spans="1:12" ht="56.25">
      <c r="A110" s="145" t="s">
        <v>57</v>
      </c>
      <c r="B110" s="71" t="s">
        <v>78</v>
      </c>
      <c r="C110" s="71" t="s">
        <v>259</v>
      </c>
      <c r="D110" s="71" t="s">
        <v>100</v>
      </c>
      <c r="E110" s="71" t="s">
        <v>293</v>
      </c>
      <c r="F110" s="153"/>
      <c r="G110" s="63"/>
      <c r="H110" s="63"/>
      <c r="I110" s="63"/>
      <c r="J110" s="65">
        <f>J111</f>
        <v>1977.8</v>
      </c>
      <c r="K110" s="65">
        <f t="shared" ref="K110:L114" si="26">K111</f>
        <v>1977.8</v>
      </c>
      <c r="L110" s="65">
        <f t="shared" si="26"/>
        <v>1977.8</v>
      </c>
    </row>
    <row r="111" spans="1:12" ht="33.75">
      <c r="A111" s="145" t="s">
        <v>145</v>
      </c>
      <c r="B111" s="71" t="s">
        <v>78</v>
      </c>
      <c r="C111" s="71" t="s">
        <v>259</v>
      </c>
      <c r="D111" s="71" t="s">
        <v>100</v>
      </c>
      <c r="E111" s="71" t="s">
        <v>293</v>
      </c>
      <c r="F111" s="153" t="s">
        <v>239</v>
      </c>
      <c r="G111" s="63"/>
      <c r="H111" s="63"/>
      <c r="I111" s="63"/>
      <c r="J111" s="65">
        <f>J112</f>
        <v>1977.8</v>
      </c>
      <c r="K111" s="65">
        <f t="shared" si="26"/>
        <v>1977.8</v>
      </c>
      <c r="L111" s="65">
        <f t="shared" si="26"/>
        <v>1977.8</v>
      </c>
    </row>
    <row r="112" spans="1:12">
      <c r="A112" s="145" t="s">
        <v>187</v>
      </c>
      <c r="B112" s="71" t="s">
        <v>78</v>
      </c>
      <c r="C112" s="71" t="s">
        <v>259</v>
      </c>
      <c r="D112" s="71" t="s">
        <v>100</v>
      </c>
      <c r="E112" s="71" t="s">
        <v>293</v>
      </c>
      <c r="F112" s="153" t="s">
        <v>247</v>
      </c>
      <c r="G112" s="63"/>
      <c r="H112" s="63"/>
      <c r="I112" s="63"/>
      <c r="J112" s="65">
        <f>J113</f>
        <v>1977.8</v>
      </c>
      <c r="K112" s="65">
        <f t="shared" si="26"/>
        <v>1977.8</v>
      </c>
      <c r="L112" s="65">
        <f t="shared" si="26"/>
        <v>1977.8</v>
      </c>
    </row>
    <row r="113" spans="1:12">
      <c r="A113" s="145" t="s">
        <v>184</v>
      </c>
      <c r="B113" s="71" t="s">
        <v>78</v>
      </c>
      <c r="C113" s="71" t="s">
        <v>259</v>
      </c>
      <c r="D113" s="71" t="s">
        <v>100</v>
      </c>
      <c r="E113" s="71" t="s">
        <v>293</v>
      </c>
      <c r="F113" s="153" t="s">
        <v>247</v>
      </c>
      <c r="G113" s="152" t="s">
        <v>100</v>
      </c>
      <c r="H113" s="152"/>
      <c r="I113" s="63"/>
      <c r="J113" s="65">
        <f>J114</f>
        <v>1977.8</v>
      </c>
      <c r="K113" s="65">
        <f t="shared" si="26"/>
        <v>1977.8</v>
      </c>
      <c r="L113" s="65">
        <f t="shared" si="26"/>
        <v>1977.8</v>
      </c>
    </row>
    <row r="114" spans="1:12">
      <c r="A114" s="145" t="s">
        <v>206</v>
      </c>
      <c r="B114" s="71" t="s">
        <v>78</v>
      </c>
      <c r="C114" s="71" t="s">
        <v>259</v>
      </c>
      <c r="D114" s="71" t="s">
        <v>100</v>
      </c>
      <c r="E114" s="71" t="s">
        <v>293</v>
      </c>
      <c r="F114" s="153" t="s">
        <v>247</v>
      </c>
      <c r="G114" s="152" t="s">
        <v>100</v>
      </c>
      <c r="H114" s="152" t="s">
        <v>117</v>
      </c>
      <c r="I114" s="63"/>
      <c r="J114" s="65">
        <f>J115</f>
        <v>1977.8</v>
      </c>
      <c r="K114" s="65">
        <f t="shared" si="26"/>
        <v>1977.8</v>
      </c>
      <c r="L114" s="65">
        <f t="shared" si="26"/>
        <v>1977.8</v>
      </c>
    </row>
    <row r="115" spans="1:12" ht="45">
      <c r="A115" s="145" t="s">
        <v>340</v>
      </c>
      <c r="B115" s="71" t="s">
        <v>78</v>
      </c>
      <c r="C115" s="71" t="s">
        <v>259</v>
      </c>
      <c r="D115" s="71" t="s">
        <v>100</v>
      </c>
      <c r="E115" s="71" t="s">
        <v>293</v>
      </c>
      <c r="F115" s="153" t="s">
        <v>247</v>
      </c>
      <c r="G115" s="152" t="s">
        <v>100</v>
      </c>
      <c r="H115" s="152" t="s">
        <v>117</v>
      </c>
      <c r="I115" s="63" t="s">
        <v>173</v>
      </c>
      <c r="J115" s="65">
        <f>'Приложение 3'!J373</f>
        <v>1977.8</v>
      </c>
      <c r="K115" s="65">
        <f>'Приложение 3'!K373</f>
        <v>1977.8</v>
      </c>
      <c r="L115" s="65">
        <f>'Приложение 3'!L373</f>
        <v>1977.8</v>
      </c>
    </row>
    <row r="116" spans="1:12" ht="56.25">
      <c r="A116" s="145" t="s">
        <v>138</v>
      </c>
      <c r="B116" s="72" t="s">
        <v>78</v>
      </c>
      <c r="C116" s="72" t="s">
        <v>259</v>
      </c>
      <c r="D116" s="72" t="s">
        <v>115</v>
      </c>
      <c r="E116" s="72"/>
      <c r="F116" s="154"/>
      <c r="G116" s="63"/>
      <c r="H116" s="63"/>
      <c r="I116" s="63"/>
      <c r="J116" s="65">
        <f>J117+J127</f>
        <v>4606.8</v>
      </c>
      <c r="K116" s="65">
        <f t="shared" ref="K116:L116" si="27">K117+K127</f>
        <v>5203.7</v>
      </c>
      <c r="L116" s="65">
        <f t="shared" si="27"/>
        <v>5215.7999999999993</v>
      </c>
    </row>
    <row r="117" spans="1:12" ht="247.5">
      <c r="A117" s="145" t="s">
        <v>139</v>
      </c>
      <c r="B117" s="72" t="s">
        <v>78</v>
      </c>
      <c r="C117" s="72" t="s">
        <v>259</v>
      </c>
      <c r="D117" s="72" t="s">
        <v>115</v>
      </c>
      <c r="E117" s="72" t="s">
        <v>272</v>
      </c>
      <c r="F117" s="154"/>
      <c r="G117" s="63"/>
      <c r="H117" s="63"/>
      <c r="I117" s="63"/>
      <c r="J117" s="65">
        <f>J118</f>
        <v>4334.3</v>
      </c>
      <c r="K117" s="65">
        <f t="shared" ref="K117:L117" si="28">K118</f>
        <v>4916.3</v>
      </c>
      <c r="L117" s="65">
        <f t="shared" si="28"/>
        <v>4916.8999999999996</v>
      </c>
    </row>
    <row r="118" spans="1:12" ht="22.5">
      <c r="A118" s="145" t="s">
        <v>113</v>
      </c>
      <c r="B118" s="72" t="s">
        <v>78</v>
      </c>
      <c r="C118" s="72" t="s">
        <v>259</v>
      </c>
      <c r="D118" s="72" t="s">
        <v>115</v>
      </c>
      <c r="E118" s="72" t="s">
        <v>272</v>
      </c>
      <c r="F118" s="154" t="s">
        <v>233</v>
      </c>
      <c r="G118" s="63"/>
      <c r="H118" s="63"/>
      <c r="I118" s="63"/>
      <c r="J118" s="65">
        <f>J119+J123</f>
        <v>4334.3</v>
      </c>
      <c r="K118" s="65">
        <f t="shared" ref="K118:L118" si="29">K119+K123</f>
        <v>4916.3</v>
      </c>
      <c r="L118" s="65">
        <f t="shared" si="29"/>
        <v>4916.8999999999996</v>
      </c>
    </row>
    <row r="119" spans="1:12" ht="22.5">
      <c r="A119" s="145" t="s">
        <v>133</v>
      </c>
      <c r="B119" s="72" t="s">
        <v>78</v>
      </c>
      <c r="C119" s="72" t="s">
        <v>259</v>
      </c>
      <c r="D119" s="72" t="s">
        <v>115</v>
      </c>
      <c r="E119" s="72" t="s">
        <v>272</v>
      </c>
      <c r="F119" s="154" t="s">
        <v>237</v>
      </c>
      <c r="G119" s="63"/>
      <c r="H119" s="63"/>
      <c r="I119" s="63"/>
      <c r="J119" s="65">
        <f>J120</f>
        <v>3000</v>
      </c>
      <c r="K119" s="65">
        <f t="shared" ref="K119:L121" si="30">K120</f>
        <v>3300</v>
      </c>
      <c r="L119" s="65">
        <f t="shared" si="30"/>
        <v>3300</v>
      </c>
    </row>
    <row r="120" spans="1:12">
      <c r="A120" s="145" t="s">
        <v>130</v>
      </c>
      <c r="B120" s="72" t="s">
        <v>78</v>
      </c>
      <c r="C120" s="72" t="s">
        <v>259</v>
      </c>
      <c r="D120" s="72" t="s">
        <v>115</v>
      </c>
      <c r="E120" s="72" t="s">
        <v>272</v>
      </c>
      <c r="F120" s="154" t="s">
        <v>237</v>
      </c>
      <c r="G120" s="152" t="s">
        <v>17</v>
      </c>
      <c r="H120" s="152"/>
      <c r="I120" s="63"/>
      <c r="J120" s="65">
        <f>J121</f>
        <v>3000</v>
      </c>
      <c r="K120" s="65">
        <f t="shared" si="30"/>
        <v>3300</v>
      </c>
      <c r="L120" s="65">
        <f t="shared" si="30"/>
        <v>3300</v>
      </c>
    </row>
    <row r="121" spans="1:12">
      <c r="A121" s="145" t="s">
        <v>137</v>
      </c>
      <c r="B121" s="72" t="s">
        <v>78</v>
      </c>
      <c r="C121" s="72" t="s">
        <v>259</v>
      </c>
      <c r="D121" s="72" t="s">
        <v>115</v>
      </c>
      <c r="E121" s="72" t="s">
        <v>272</v>
      </c>
      <c r="F121" s="154" t="s">
        <v>237</v>
      </c>
      <c r="G121" s="152" t="s">
        <v>17</v>
      </c>
      <c r="H121" s="152" t="s">
        <v>83</v>
      </c>
      <c r="I121" s="63"/>
      <c r="J121" s="65">
        <f>J122</f>
        <v>3000</v>
      </c>
      <c r="K121" s="65">
        <f t="shared" si="30"/>
        <v>3300</v>
      </c>
      <c r="L121" s="65">
        <f t="shared" si="30"/>
        <v>3300</v>
      </c>
    </row>
    <row r="122" spans="1:12" ht="33.75">
      <c r="A122" s="145" t="s">
        <v>314</v>
      </c>
      <c r="B122" s="72" t="s">
        <v>78</v>
      </c>
      <c r="C122" s="72" t="s">
        <v>259</v>
      </c>
      <c r="D122" s="72" t="s">
        <v>115</v>
      </c>
      <c r="E122" s="72" t="s">
        <v>272</v>
      </c>
      <c r="F122" s="154" t="s">
        <v>237</v>
      </c>
      <c r="G122" s="152" t="s">
        <v>17</v>
      </c>
      <c r="H122" s="152" t="s">
        <v>83</v>
      </c>
      <c r="I122" s="63" t="s">
        <v>74</v>
      </c>
      <c r="J122" s="65">
        <f>'Приложение 3'!J186</f>
        <v>3000</v>
      </c>
      <c r="K122" s="65">
        <f>'Приложение 3'!K186</f>
        <v>3300</v>
      </c>
      <c r="L122" s="65">
        <f>'Приложение 3'!L186</f>
        <v>3300</v>
      </c>
    </row>
    <row r="123" spans="1:12" ht="33.75">
      <c r="A123" s="145" t="s">
        <v>136</v>
      </c>
      <c r="B123" s="72" t="s">
        <v>78</v>
      </c>
      <c r="C123" s="72" t="s">
        <v>259</v>
      </c>
      <c r="D123" s="72" t="s">
        <v>115</v>
      </c>
      <c r="E123" s="72" t="s">
        <v>272</v>
      </c>
      <c r="F123" s="154" t="s">
        <v>238</v>
      </c>
      <c r="G123" s="63"/>
      <c r="H123" s="63"/>
      <c r="I123" s="63"/>
      <c r="J123" s="65">
        <f>J124</f>
        <v>1334.3</v>
      </c>
      <c r="K123" s="65">
        <f t="shared" ref="K123:L125" si="31">K124</f>
        <v>1616.3</v>
      </c>
      <c r="L123" s="65">
        <f t="shared" si="31"/>
        <v>1616.9</v>
      </c>
    </row>
    <row r="124" spans="1:12">
      <c r="A124" s="145" t="s">
        <v>130</v>
      </c>
      <c r="B124" s="72" t="s">
        <v>78</v>
      </c>
      <c r="C124" s="72" t="s">
        <v>259</v>
      </c>
      <c r="D124" s="72" t="s">
        <v>115</v>
      </c>
      <c r="E124" s="72" t="s">
        <v>272</v>
      </c>
      <c r="F124" s="154" t="s">
        <v>238</v>
      </c>
      <c r="G124" s="152" t="s">
        <v>17</v>
      </c>
      <c r="H124" s="152"/>
      <c r="I124" s="63"/>
      <c r="J124" s="65">
        <f>J125</f>
        <v>1334.3</v>
      </c>
      <c r="K124" s="65">
        <f t="shared" si="31"/>
        <v>1616.3</v>
      </c>
      <c r="L124" s="65">
        <f t="shared" si="31"/>
        <v>1616.9</v>
      </c>
    </row>
    <row r="125" spans="1:12">
      <c r="A125" s="145" t="s">
        <v>137</v>
      </c>
      <c r="B125" s="72" t="s">
        <v>78</v>
      </c>
      <c r="C125" s="72" t="s">
        <v>259</v>
      </c>
      <c r="D125" s="72" t="s">
        <v>115</v>
      </c>
      <c r="E125" s="72" t="s">
        <v>272</v>
      </c>
      <c r="F125" s="154" t="s">
        <v>238</v>
      </c>
      <c r="G125" s="152" t="s">
        <v>17</v>
      </c>
      <c r="H125" s="152" t="s">
        <v>83</v>
      </c>
      <c r="I125" s="63"/>
      <c r="J125" s="65">
        <f>J126</f>
        <v>1334.3</v>
      </c>
      <c r="K125" s="65">
        <f t="shared" si="31"/>
        <v>1616.3</v>
      </c>
      <c r="L125" s="65">
        <f t="shared" si="31"/>
        <v>1616.9</v>
      </c>
    </row>
    <row r="126" spans="1:12" ht="33.75">
      <c r="A126" s="145" t="s">
        <v>314</v>
      </c>
      <c r="B126" s="72" t="s">
        <v>78</v>
      </c>
      <c r="C126" s="72" t="s">
        <v>259</v>
      </c>
      <c r="D126" s="72" t="s">
        <v>115</v>
      </c>
      <c r="E126" s="72" t="s">
        <v>272</v>
      </c>
      <c r="F126" s="154" t="s">
        <v>238</v>
      </c>
      <c r="G126" s="152" t="s">
        <v>17</v>
      </c>
      <c r="H126" s="152" t="s">
        <v>83</v>
      </c>
      <c r="I126" s="63" t="s">
        <v>74</v>
      </c>
      <c r="J126" s="65">
        <f>'Приложение 3'!J187</f>
        <v>1334.3</v>
      </c>
      <c r="K126" s="65">
        <f>'Приложение 3'!K187</f>
        <v>1616.3</v>
      </c>
      <c r="L126" s="65">
        <f>'Приложение 3'!L187</f>
        <v>1616.9</v>
      </c>
    </row>
    <row r="127" spans="1:12" ht="78.75">
      <c r="A127" s="145" t="s">
        <v>175</v>
      </c>
      <c r="B127" s="72" t="s">
        <v>78</v>
      </c>
      <c r="C127" s="72" t="s">
        <v>259</v>
      </c>
      <c r="D127" s="72" t="s">
        <v>115</v>
      </c>
      <c r="E127" s="72" t="s">
        <v>280</v>
      </c>
      <c r="F127" s="154"/>
      <c r="G127" s="63"/>
      <c r="H127" s="63"/>
      <c r="I127" s="63"/>
      <c r="J127" s="65">
        <f>J128</f>
        <v>272.5</v>
      </c>
      <c r="K127" s="65">
        <f t="shared" ref="K127:L131" si="32">K128</f>
        <v>287.39999999999998</v>
      </c>
      <c r="L127" s="65">
        <f t="shared" si="32"/>
        <v>298.89999999999998</v>
      </c>
    </row>
    <row r="128" spans="1:12" ht="67.5">
      <c r="A128" s="145" t="s">
        <v>81</v>
      </c>
      <c r="B128" s="72" t="s">
        <v>78</v>
      </c>
      <c r="C128" s="72" t="s">
        <v>259</v>
      </c>
      <c r="D128" s="72" t="s">
        <v>115</v>
      </c>
      <c r="E128" s="72" t="s">
        <v>280</v>
      </c>
      <c r="F128" s="154" t="s">
        <v>226</v>
      </c>
      <c r="G128" s="63"/>
      <c r="H128" s="63"/>
      <c r="I128" s="63"/>
      <c r="J128" s="65">
        <f>J129</f>
        <v>272.5</v>
      </c>
      <c r="K128" s="65">
        <f t="shared" si="32"/>
        <v>287.39999999999998</v>
      </c>
      <c r="L128" s="65">
        <f t="shared" si="32"/>
        <v>298.89999999999998</v>
      </c>
    </row>
    <row r="129" spans="1:12" ht="30.75" customHeight="1">
      <c r="A129" s="145" t="s">
        <v>82</v>
      </c>
      <c r="B129" s="72" t="s">
        <v>78</v>
      </c>
      <c r="C129" s="72" t="s">
        <v>259</v>
      </c>
      <c r="D129" s="72" t="s">
        <v>115</v>
      </c>
      <c r="E129" s="72" t="s">
        <v>280</v>
      </c>
      <c r="F129" s="154" t="s">
        <v>227</v>
      </c>
      <c r="G129" s="63"/>
      <c r="H129" s="63"/>
      <c r="I129" s="63"/>
      <c r="J129" s="65">
        <f>J130</f>
        <v>272.5</v>
      </c>
      <c r="K129" s="65">
        <f t="shared" si="32"/>
        <v>287.39999999999998</v>
      </c>
      <c r="L129" s="65">
        <f t="shared" si="32"/>
        <v>298.89999999999998</v>
      </c>
    </row>
    <row r="130" spans="1:12">
      <c r="A130" s="145" t="s">
        <v>75</v>
      </c>
      <c r="B130" s="72" t="s">
        <v>78</v>
      </c>
      <c r="C130" s="72" t="s">
        <v>259</v>
      </c>
      <c r="D130" s="72" t="s">
        <v>115</v>
      </c>
      <c r="E130" s="72" t="s">
        <v>280</v>
      </c>
      <c r="F130" s="154" t="s">
        <v>227</v>
      </c>
      <c r="G130" s="152" t="s">
        <v>76</v>
      </c>
      <c r="H130" s="152"/>
      <c r="I130" s="63"/>
      <c r="J130" s="65">
        <f>J131</f>
        <v>272.5</v>
      </c>
      <c r="K130" s="65">
        <f t="shared" si="32"/>
        <v>287.39999999999998</v>
      </c>
      <c r="L130" s="65">
        <f t="shared" si="32"/>
        <v>298.89999999999998</v>
      </c>
    </row>
    <row r="131" spans="1:12" ht="56.25">
      <c r="A131" s="145" t="s">
        <v>528</v>
      </c>
      <c r="B131" s="72" t="s">
        <v>78</v>
      </c>
      <c r="C131" s="72" t="s">
        <v>259</v>
      </c>
      <c r="D131" s="72" t="s">
        <v>115</v>
      </c>
      <c r="E131" s="72" t="s">
        <v>280</v>
      </c>
      <c r="F131" s="154" t="s">
        <v>227</v>
      </c>
      <c r="G131" s="152" t="s">
        <v>76</v>
      </c>
      <c r="H131" s="152" t="s">
        <v>83</v>
      </c>
      <c r="I131" s="63"/>
      <c r="J131" s="65">
        <f>J132</f>
        <v>272.5</v>
      </c>
      <c r="K131" s="65">
        <f t="shared" si="32"/>
        <v>287.39999999999998</v>
      </c>
      <c r="L131" s="65">
        <f t="shared" si="32"/>
        <v>298.89999999999998</v>
      </c>
    </row>
    <row r="132" spans="1:12" ht="45">
      <c r="A132" s="145" t="s">
        <v>340</v>
      </c>
      <c r="B132" s="72" t="s">
        <v>78</v>
      </c>
      <c r="C132" s="72" t="s">
        <v>259</v>
      </c>
      <c r="D132" s="72" t="s">
        <v>115</v>
      </c>
      <c r="E132" s="72" t="s">
        <v>280</v>
      </c>
      <c r="F132" s="154" t="s">
        <v>227</v>
      </c>
      <c r="G132" s="152" t="s">
        <v>76</v>
      </c>
      <c r="H132" s="152" t="s">
        <v>83</v>
      </c>
      <c r="I132" s="63" t="s">
        <v>173</v>
      </c>
      <c r="J132" s="65">
        <f>'Приложение 3'!J252</f>
        <v>272.5</v>
      </c>
      <c r="K132" s="65">
        <f>'Приложение 3'!K252</f>
        <v>287.39999999999998</v>
      </c>
      <c r="L132" s="65">
        <f>'Приложение 3'!L252</f>
        <v>298.89999999999998</v>
      </c>
    </row>
    <row r="133" spans="1:12" ht="33.75">
      <c r="A133" s="145" t="s">
        <v>445</v>
      </c>
      <c r="B133" s="72" t="s">
        <v>78</v>
      </c>
      <c r="C133" s="72" t="s">
        <v>259</v>
      </c>
      <c r="D133" s="36" t="s">
        <v>446</v>
      </c>
      <c r="E133" s="72"/>
      <c r="F133" s="154"/>
      <c r="G133" s="152"/>
      <c r="H133" s="152"/>
      <c r="I133" s="63"/>
      <c r="J133" s="65">
        <f t="shared" ref="J133:L138" si="33">J134</f>
        <v>1707.9</v>
      </c>
      <c r="K133" s="65">
        <f t="shared" si="33"/>
        <v>1707.9</v>
      </c>
      <c r="L133" s="65">
        <f t="shared" si="33"/>
        <v>1707.9</v>
      </c>
    </row>
    <row r="134" spans="1:12" ht="56.25">
      <c r="A134" s="145" t="s">
        <v>447</v>
      </c>
      <c r="B134" s="72" t="s">
        <v>78</v>
      </c>
      <c r="C134" s="72" t="s">
        <v>259</v>
      </c>
      <c r="D134" s="36" t="s">
        <v>446</v>
      </c>
      <c r="E134" s="72" t="s">
        <v>448</v>
      </c>
      <c r="F134" s="154"/>
      <c r="G134" s="152"/>
      <c r="H134" s="152"/>
      <c r="I134" s="63"/>
      <c r="J134" s="65">
        <f t="shared" si="33"/>
        <v>1707.9</v>
      </c>
      <c r="K134" s="65">
        <f t="shared" si="33"/>
        <v>1707.9</v>
      </c>
      <c r="L134" s="65">
        <f t="shared" si="33"/>
        <v>1707.9</v>
      </c>
    </row>
    <row r="135" spans="1:12" ht="33.75">
      <c r="A135" s="145" t="s">
        <v>145</v>
      </c>
      <c r="B135" s="72" t="s">
        <v>78</v>
      </c>
      <c r="C135" s="72" t="s">
        <v>259</v>
      </c>
      <c r="D135" s="36" t="s">
        <v>446</v>
      </c>
      <c r="E135" s="72" t="s">
        <v>448</v>
      </c>
      <c r="F135" s="67" t="s">
        <v>239</v>
      </c>
      <c r="G135" s="63"/>
      <c r="H135" s="63"/>
      <c r="I135" s="63"/>
      <c r="J135" s="65">
        <f t="shared" si="33"/>
        <v>1707.9</v>
      </c>
      <c r="K135" s="65">
        <f t="shared" si="33"/>
        <v>1707.9</v>
      </c>
      <c r="L135" s="65">
        <f t="shared" si="33"/>
        <v>1707.9</v>
      </c>
    </row>
    <row r="136" spans="1:12">
      <c r="A136" s="145" t="s">
        <v>187</v>
      </c>
      <c r="B136" s="72" t="s">
        <v>78</v>
      </c>
      <c r="C136" s="72" t="s">
        <v>259</v>
      </c>
      <c r="D136" s="36" t="s">
        <v>446</v>
      </c>
      <c r="E136" s="72" t="s">
        <v>448</v>
      </c>
      <c r="F136" s="67" t="s">
        <v>247</v>
      </c>
      <c r="G136" s="63"/>
      <c r="H136" s="63"/>
      <c r="I136" s="63"/>
      <c r="J136" s="65">
        <f t="shared" si="33"/>
        <v>1707.9</v>
      </c>
      <c r="K136" s="65">
        <f t="shared" si="33"/>
        <v>1707.9</v>
      </c>
      <c r="L136" s="65">
        <f t="shared" si="33"/>
        <v>1707.9</v>
      </c>
    </row>
    <row r="137" spans="1:12">
      <c r="A137" s="145" t="s">
        <v>184</v>
      </c>
      <c r="B137" s="72" t="s">
        <v>78</v>
      </c>
      <c r="C137" s="72" t="s">
        <v>259</v>
      </c>
      <c r="D137" s="36" t="s">
        <v>446</v>
      </c>
      <c r="E137" s="72" t="s">
        <v>448</v>
      </c>
      <c r="F137" s="67" t="s">
        <v>247</v>
      </c>
      <c r="G137" s="63" t="s">
        <v>100</v>
      </c>
      <c r="H137" s="63"/>
      <c r="I137" s="63"/>
      <c r="J137" s="65">
        <f t="shared" si="33"/>
        <v>1707.9</v>
      </c>
      <c r="K137" s="65">
        <f t="shared" si="33"/>
        <v>1707.9</v>
      </c>
      <c r="L137" s="65">
        <f t="shared" si="33"/>
        <v>1707.9</v>
      </c>
    </row>
    <row r="138" spans="1:12">
      <c r="A138" s="145" t="s">
        <v>189</v>
      </c>
      <c r="B138" s="72" t="s">
        <v>78</v>
      </c>
      <c r="C138" s="72" t="s">
        <v>259</v>
      </c>
      <c r="D138" s="36" t="s">
        <v>446</v>
      </c>
      <c r="E138" s="72" t="s">
        <v>448</v>
      </c>
      <c r="F138" s="67" t="s">
        <v>247</v>
      </c>
      <c r="G138" s="63" t="s">
        <v>100</v>
      </c>
      <c r="H138" s="63" t="s">
        <v>78</v>
      </c>
      <c r="I138" s="63"/>
      <c r="J138" s="65">
        <f>J139</f>
        <v>1707.9</v>
      </c>
      <c r="K138" s="65">
        <f t="shared" si="33"/>
        <v>1707.9</v>
      </c>
      <c r="L138" s="65">
        <f t="shared" si="33"/>
        <v>1707.9</v>
      </c>
    </row>
    <row r="139" spans="1:12" ht="45">
      <c r="A139" s="145" t="s">
        <v>340</v>
      </c>
      <c r="B139" s="72" t="s">
        <v>78</v>
      </c>
      <c r="C139" s="72" t="s">
        <v>259</v>
      </c>
      <c r="D139" s="36" t="s">
        <v>446</v>
      </c>
      <c r="E139" s="72" t="s">
        <v>448</v>
      </c>
      <c r="F139" s="67" t="s">
        <v>247</v>
      </c>
      <c r="G139" s="63" t="s">
        <v>100</v>
      </c>
      <c r="H139" s="63" t="s">
        <v>78</v>
      </c>
      <c r="I139" s="63" t="s">
        <v>173</v>
      </c>
      <c r="J139" s="65">
        <f>'Приложение 3'!J335</f>
        <v>1707.9</v>
      </c>
      <c r="K139" s="65">
        <f>'Приложение 3'!K335</f>
        <v>1707.9</v>
      </c>
      <c r="L139" s="65">
        <f>'Приложение 3'!L335</f>
        <v>1707.9</v>
      </c>
    </row>
    <row r="140" spans="1:12" ht="33.75">
      <c r="A140" s="145" t="s">
        <v>475</v>
      </c>
      <c r="B140" s="73" t="s">
        <v>83</v>
      </c>
      <c r="C140" s="73" t="s">
        <v>259</v>
      </c>
      <c r="D140" s="73"/>
      <c r="E140" s="73"/>
      <c r="F140" s="155"/>
      <c r="G140" s="63"/>
      <c r="H140" s="63"/>
      <c r="I140" s="63"/>
      <c r="J140" s="65">
        <f>J149+J141</f>
        <v>75833.299999999988</v>
      </c>
      <c r="K140" s="65">
        <f t="shared" ref="K140:L140" si="34">K149+K141</f>
        <v>9215.6</v>
      </c>
      <c r="L140" s="65">
        <f t="shared" si="34"/>
        <v>6913.5999999999995</v>
      </c>
    </row>
    <row r="141" spans="1:12" ht="22.5">
      <c r="A141" s="145" t="s">
        <v>436</v>
      </c>
      <c r="B141" s="73" t="s">
        <v>83</v>
      </c>
      <c r="C141" s="73" t="s">
        <v>8</v>
      </c>
      <c r="D141" s="73"/>
      <c r="E141" s="73"/>
      <c r="F141" s="155"/>
      <c r="G141" s="63"/>
      <c r="H141" s="63"/>
      <c r="I141" s="63"/>
      <c r="J141" s="65">
        <f t="shared" ref="J141:J146" si="35">J142</f>
        <v>2758.7</v>
      </c>
      <c r="K141" s="65">
        <f t="shared" ref="K141:K146" si="36">K142</f>
        <v>0</v>
      </c>
      <c r="L141" s="65">
        <f t="shared" ref="L141:L146" si="37">L142</f>
        <v>0</v>
      </c>
    </row>
    <row r="142" spans="1:12" ht="49.5" customHeight="1">
      <c r="A142" s="145" t="s">
        <v>435</v>
      </c>
      <c r="B142" s="73" t="s">
        <v>83</v>
      </c>
      <c r="C142" s="73" t="s">
        <v>8</v>
      </c>
      <c r="D142" s="73" t="s">
        <v>76</v>
      </c>
      <c r="E142" s="73"/>
      <c r="F142" s="155"/>
      <c r="G142" s="63"/>
      <c r="H142" s="63"/>
      <c r="I142" s="63"/>
      <c r="J142" s="65">
        <f t="shared" si="35"/>
        <v>2758.7</v>
      </c>
      <c r="K142" s="65">
        <f t="shared" si="36"/>
        <v>0</v>
      </c>
      <c r="L142" s="65">
        <f t="shared" si="37"/>
        <v>0</v>
      </c>
    </row>
    <row r="143" spans="1:12" ht="33.75">
      <c r="A143" s="145" t="s">
        <v>432</v>
      </c>
      <c r="B143" s="73" t="s">
        <v>83</v>
      </c>
      <c r="C143" s="73" t="s">
        <v>8</v>
      </c>
      <c r="D143" s="73" t="s">
        <v>76</v>
      </c>
      <c r="E143" s="36" t="s">
        <v>433</v>
      </c>
      <c r="F143" s="155"/>
      <c r="G143" s="63"/>
      <c r="H143" s="63"/>
      <c r="I143" s="63"/>
      <c r="J143" s="65">
        <f t="shared" si="35"/>
        <v>2758.7</v>
      </c>
      <c r="K143" s="65">
        <f t="shared" si="36"/>
        <v>0</v>
      </c>
      <c r="L143" s="65">
        <f t="shared" si="37"/>
        <v>0</v>
      </c>
    </row>
    <row r="144" spans="1:12" ht="22.5">
      <c r="A144" s="145" t="s">
        <v>113</v>
      </c>
      <c r="B144" s="73" t="s">
        <v>83</v>
      </c>
      <c r="C144" s="73" t="s">
        <v>8</v>
      </c>
      <c r="D144" s="73" t="s">
        <v>76</v>
      </c>
      <c r="E144" s="36" t="s">
        <v>433</v>
      </c>
      <c r="F144" s="155" t="s">
        <v>233</v>
      </c>
      <c r="G144" s="63"/>
      <c r="H144" s="63"/>
      <c r="I144" s="63"/>
      <c r="J144" s="65">
        <f t="shared" si="35"/>
        <v>2758.7</v>
      </c>
      <c r="K144" s="65">
        <f t="shared" si="36"/>
        <v>0</v>
      </c>
      <c r="L144" s="65">
        <f t="shared" si="37"/>
        <v>0</v>
      </c>
    </row>
    <row r="145" spans="1:12" ht="33.75">
      <c r="A145" s="145" t="s">
        <v>136</v>
      </c>
      <c r="B145" s="73" t="s">
        <v>83</v>
      </c>
      <c r="C145" s="73" t="s">
        <v>8</v>
      </c>
      <c r="D145" s="73" t="s">
        <v>76</v>
      </c>
      <c r="E145" s="36" t="s">
        <v>433</v>
      </c>
      <c r="F145" s="155" t="s">
        <v>238</v>
      </c>
      <c r="G145" s="63"/>
      <c r="H145" s="63"/>
      <c r="I145" s="63"/>
      <c r="J145" s="65">
        <f t="shared" si="35"/>
        <v>2758.7</v>
      </c>
      <c r="K145" s="65">
        <f t="shared" si="36"/>
        <v>0</v>
      </c>
      <c r="L145" s="65">
        <f t="shared" si="37"/>
        <v>0</v>
      </c>
    </row>
    <row r="146" spans="1:12">
      <c r="A146" s="145" t="s">
        <v>130</v>
      </c>
      <c r="B146" s="73" t="s">
        <v>83</v>
      </c>
      <c r="C146" s="73" t="s">
        <v>8</v>
      </c>
      <c r="D146" s="73" t="s">
        <v>76</v>
      </c>
      <c r="E146" s="36" t="s">
        <v>433</v>
      </c>
      <c r="F146" s="155" t="s">
        <v>238</v>
      </c>
      <c r="G146" s="63" t="s">
        <v>17</v>
      </c>
      <c r="H146" s="63"/>
      <c r="I146" s="63"/>
      <c r="J146" s="65">
        <f t="shared" si="35"/>
        <v>2758.7</v>
      </c>
      <c r="K146" s="65">
        <f t="shared" si="36"/>
        <v>0</v>
      </c>
      <c r="L146" s="65">
        <f t="shared" si="37"/>
        <v>0</v>
      </c>
    </row>
    <row r="147" spans="1:12">
      <c r="A147" s="145" t="s">
        <v>134</v>
      </c>
      <c r="B147" s="73" t="s">
        <v>83</v>
      </c>
      <c r="C147" s="73" t="s">
        <v>8</v>
      </c>
      <c r="D147" s="73" t="s">
        <v>76</v>
      </c>
      <c r="E147" s="36" t="s">
        <v>433</v>
      </c>
      <c r="F147" s="155" t="s">
        <v>238</v>
      </c>
      <c r="G147" s="63" t="s">
        <v>17</v>
      </c>
      <c r="H147" s="63" t="s">
        <v>107</v>
      </c>
      <c r="I147" s="63"/>
      <c r="J147" s="65">
        <f>J148</f>
        <v>2758.7</v>
      </c>
      <c r="K147" s="65">
        <f t="shared" ref="K147:L147" si="38">K148</f>
        <v>0</v>
      </c>
      <c r="L147" s="65">
        <f t="shared" si="38"/>
        <v>0</v>
      </c>
    </row>
    <row r="148" spans="1:12" ht="33.75">
      <c r="A148" s="145" t="s">
        <v>314</v>
      </c>
      <c r="B148" s="73" t="s">
        <v>83</v>
      </c>
      <c r="C148" s="73" t="s">
        <v>8</v>
      </c>
      <c r="D148" s="73" t="s">
        <v>76</v>
      </c>
      <c r="E148" s="36" t="s">
        <v>433</v>
      </c>
      <c r="F148" s="155" t="s">
        <v>238</v>
      </c>
      <c r="G148" s="63" t="s">
        <v>17</v>
      </c>
      <c r="H148" s="63" t="s">
        <v>107</v>
      </c>
      <c r="I148" s="63" t="s">
        <v>74</v>
      </c>
      <c r="J148" s="65">
        <f>'Приложение 3'!J168</f>
        <v>2758.7</v>
      </c>
      <c r="K148" s="65">
        <f>'Приложение 3'!K168</f>
        <v>0</v>
      </c>
      <c r="L148" s="65">
        <f>'Приложение 3'!L168</f>
        <v>0</v>
      </c>
    </row>
    <row r="149" spans="1:12" ht="33.75">
      <c r="A149" s="145" t="s">
        <v>421</v>
      </c>
      <c r="B149" s="74" t="s">
        <v>83</v>
      </c>
      <c r="C149" s="74" t="s">
        <v>9</v>
      </c>
      <c r="D149" s="74"/>
      <c r="E149" s="74"/>
      <c r="F149" s="156"/>
      <c r="G149" s="63"/>
      <c r="H149" s="63"/>
      <c r="I149" s="63"/>
      <c r="J149" s="65">
        <f>J150+J168</f>
        <v>73074.599999999991</v>
      </c>
      <c r="K149" s="65">
        <f>K150+K168</f>
        <v>9215.6</v>
      </c>
      <c r="L149" s="65">
        <f>L150+L168</f>
        <v>6913.5999999999995</v>
      </c>
    </row>
    <row r="150" spans="1:12" ht="33.75">
      <c r="A150" s="145" t="s">
        <v>525</v>
      </c>
      <c r="B150" s="75" t="s">
        <v>83</v>
      </c>
      <c r="C150" s="75" t="s">
        <v>9</v>
      </c>
      <c r="D150" s="75" t="s">
        <v>99</v>
      </c>
      <c r="E150" s="75"/>
      <c r="F150" s="157"/>
      <c r="G150" s="63"/>
      <c r="H150" s="63"/>
      <c r="I150" s="63"/>
      <c r="J150" s="65">
        <f>J162+J151</f>
        <v>9212.4</v>
      </c>
      <c r="K150" s="65">
        <f>K162+K151</f>
        <v>9215.6</v>
      </c>
      <c r="L150" s="65">
        <f>L162+L151</f>
        <v>6913.5999999999995</v>
      </c>
    </row>
    <row r="151" spans="1:12" ht="90">
      <c r="A151" s="145" t="s">
        <v>527</v>
      </c>
      <c r="B151" s="75" t="s">
        <v>83</v>
      </c>
      <c r="C151" s="75" t="s">
        <v>9</v>
      </c>
      <c r="D151" s="75" t="s">
        <v>99</v>
      </c>
      <c r="E151" s="75" t="s">
        <v>476</v>
      </c>
      <c r="F151" s="157"/>
      <c r="G151" s="63"/>
      <c r="H151" s="63"/>
      <c r="I151" s="63"/>
      <c r="J151" s="65">
        <f>J152+J157</f>
        <v>59.5</v>
      </c>
      <c r="K151" s="65">
        <f t="shared" ref="K151:L151" si="39">K152+K157</f>
        <v>62.7</v>
      </c>
      <c r="L151" s="65">
        <f t="shared" si="39"/>
        <v>48.900000000000006</v>
      </c>
    </row>
    <row r="152" spans="1:12" ht="67.5">
      <c r="A152" s="145" t="s">
        <v>81</v>
      </c>
      <c r="B152" s="75" t="s">
        <v>83</v>
      </c>
      <c r="C152" s="75" t="s">
        <v>9</v>
      </c>
      <c r="D152" s="75" t="s">
        <v>99</v>
      </c>
      <c r="E152" s="75" t="s">
        <v>476</v>
      </c>
      <c r="F152" s="157" t="s">
        <v>226</v>
      </c>
      <c r="G152" s="63"/>
      <c r="H152" s="63"/>
      <c r="I152" s="63"/>
      <c r="J152" s="65">
        <f>J153</f>
        <v>58.3</v>
      </c>
      <c r="K152" s="65">
        <f t="shared" ref="K152:L155" si="40">K153</f>
        <v>61.5</v>
      </c>
      <c r="L152" s="65">
        <f t="shared" si="40"/>
        <v>47.7</v>
      </c>
    </row>
    <row r="153" spans="1:12" ht="33.75">
      <c r="A153" s="145" t="s">
        <v>82</v>
      </c>
      <c r="B153" s="75" t="s">
        <v>83</v>
      </c>
      <c r="C153" s="75" t="s">
        <v>9</v>
      </c>
      <c r="D153" s="75" t="s">
        <v>99</v>
      </c>
      <c r="E153" s="75" t="s">
        <v>476</v>
      </c>
      <c r="F153" s="157" t="s">
        <v>227</v>
      </c>
      <c r="G153" s="63"/>
      <c r="H153" s="63"/>
      <c r="I153" s="63"/>
      <c r="J153" s="65">
        <f>J154</f>
        <v>58.3</v>
      </c>
      <c r="K153" s="65">
        <f t="shared" si="40"/>
        <v>61.5</v>
      </c>
      <c r="L153" s="65">
        <f t="shared" si="40"/>
        <v>47.7</v>
      </c>
    </row>
    <row r="154" spans="1:12">
      <c r="A154" s="145" t="s">
        <v>75</v>
      </c>
      <c r="B154" s="75" t="s">
        <v>83</v>
      </c>
      <c r="C154" s="75" t="s">
        <v>9</v>
      </c>
      <c r="D154" s="75" t="s">
        <v>99</v>
      </c>
      <c r="E154" s="75" t="s">
        <v>476</v>
      </c>
      <c r="F154" s="157" t="s">
        <v>227</v>
      </c>
      <c r="G154" s="63" t="s">
        <v>76</v>
      </c>
      <c r="H154" s="63"/>
      <c r="I154" s="63"/>
      <c r="J154" s="65">
        <f>J155</f>
        <v>58.3</v>
      </c>
      <c r="K154" s="65">
        <f t="shared" si="40"/>
        <v>61.5</v>
      </c>
      <c r="L154" s="65">
        <f t="shared" si="40"/>
        <v>47.7</v>
      </c>
    </row>
    <row r="155" spans="1:12" ht="56.25">
      <c r="A155" s="145" t="s">
        <v>529</v>
      </c>
      <c r="B155" s="75" t="s">
        <v>83</v>
      </c>
      <c r="C155" s="75" t="s">
        <v>9</v>
      </c>
      <c r="D155" s="75" t="s">
        <v>99</v>
      </c>
      <c r="E155" s="75" t="s">
        <v>476</v>
      </c>
      <c r="F155" s="157" t="s">
        <v>227</v>
      </c>
      <c r="G155" s="63" t="s">
        <v>76</v>
      </c>
      <c r="H155" s="63" t="s">
        <v>83</v>
      </c>
      <c r="I155" s="63"/>
      <c r="J155" s="65">
        <f>J156</f>
        <v>58.3</v>
      </c>
      <c r="K155" s="65">
        <f t="shared" si="40"/>
        <v>61.5</v>
      </c>
      <c r="L155" s="65">
        <f t="shared" si="40"/>
        <v>47.7</v>
      </c>
    </row>
    <row r="156" spans="1:12" ht="45">
      <c r="A156" s="145" t="s">
        <v>340</v>
      </c>
      <c r="B156" s="75" t="s">
        <v>83</v>
      </c>
      <c r="C156" s="75" t="s">
        <v>9</v>
      </c>
      <c r="D156" s="75" t="s">
        <v>99</v>
      </c>
      <c r="E156" s="75" t="s">
        <v>476</v>
      </c>
      <c r="F156" s="157" t="s">
        <v>227</v>
      </c>
      <c r="G156" s="63" t="s">
        <v>76</v>
      </c>
      <c r="H156" s="63" t="s">
        <v>83</v>
      </c>
      <c r="I156" s="63" t="s">
        <v>173</v>
      </c>
      <c r="J156" s="65">
        <f>'Приложение 3'!J258</f>
        <v>58.3</v>
      </c>
      <c r="K156" s="65">
        <f>'Приложение 3'!K258</f>
        <v>61.5</v>
      </c>
      <c r="L156" s="65">
        <f>'Приложение 3'!L258</f>
        <v>47.7</v>
      </c>
    </row>
    <row r="157" spans="1:12" ht="33.75">
      <c r="A157" s="145" t="s">
        <v>87</v>
      </c>
      <c r="B157" s="75" t="s">
        <v>83</v>
      </c>
      <c r="C157" s="75" t="s">
        <v>9</v>
      </c>
      <c r="D157" s="75" t="s">
        <v>99</v>
      </c>
      <c r="E157" s="75" t="s">
        <v>476</v>
      </c>
      <c r="F157" s="157" t="s">
        <v>228</v>
      </c>
      <c r="G157" s="63"/>
      <c r="H157" s="63"/>
      <c r="I157" s="63"/>
      <c r="J157" s="65">
        <f>J158</f>
        <v>1.2</v>
      </c>
      <c r="K157" s="65">
        <f t="shared" ref="K157:L160" si="41">K158</f>
        <v>1.2</v>
      </c>
      <c r="L157" s="65">
        <f t="shared" si="41"/>
        <v>1.2</v>
      </c>
    </row>
    <row r="158" spans="1:12" ht="33.75">
      <c r="A158" s="145" t="s">
        <v>88</v>
      </c>
      <c r="B158" s="75" t="s">
        <v>83</v>
      </c>
      <c r="C158" s="75" t="s">
        <v>9</v>
      </c>
      <c r="D158" s="75" t="s">
        <v>99</v>
      </c>
      <c r="E158" s="75" t="s">
        <v>476</v>
      </c>
      <c r="F158" s="157" t="s">
        <v>229</v>
      </c>
      <c r="G158" s="63"/>
      <c r="H158" s="63"/>
      <c r="I158" s="63"/>
      <c r="J158" s="65">
        <f>J159</f>
        <v>1.2</v>
      </c>
      <c r="K158" s="65">
        <f t="shared" si="41"/>
        <v>1.2</v>
      </c>
      <c r="L158" s="65">
        <f t="shared" si="41"/>
        <v>1.2</v>
      </c>
    </row>
    <row r="159" spans="1:12">
      <c r="A159" s="145" t="s">
        <v>75</v>
      </c>
      <c r="B159" s="75" t="s">
        <v>83</v>
      </c>
      <c r="C159" s="75" t="s">
        <v>9</v>
      </c>
      <c r="D159" s="75" t="s">
        <v>99</v>
      </c>
      <c r="E159" s="75" t="s">
        <v>476</v>
      </c>
      <c r="F159" s="157" t="s">
        <v>229</v>
      </c>
      <c r="G159" s="63" t="s">
        <v>76</v>
      </c>
      <c r="H159" s="63"/>
      <c r="I159" s="63"/>
      <c r="J159" s="65">
        <f>J160</f>
        <v>1.2</v>
      </c>
      <c r="K159" s="65">
        <f t="shared" si="41"/>
        <v>1.2</v>
      </c>
      <c r="L159" s="65">
        <f t="shared" si="41"/>
        <v>1.2</v>
      </c>
    </row>
    <row r="160" spans="1:12" ht="56.25">
      <c r="A160" s="145" t="s">
        <v>529</v>
      </c>
      <c r="B160" s="75" t="s">
        <v>83</v>
      </c>
      <c r="C160" s="75" t="s">
        <v>9</v>
      </c>
      <c r="D160" s="75" t="s">
        <v>99</v>
      </c>
      <c r="E160" s="75" t="s">
        <v>476</v>
      </c>
      <c r="F160" s="157" t="s">
        <v>229</v>
      </c>
      <c r="G160" s="63" t="s">
        <v>76</v>
      </c>
      <c r="H160" s="63" t="s">
        <v>83</v>
      </c>
      <c r="I160" s="63"/>
      <c r="J160" s="65">
        <f>J161</f>
        <v>1.2</v>
      </c>
      <c r="K160" s="65">
        <f t="shared" si="41"/>
        <v>1.2</v>
      </c>
      <c r="L160" s="65">
        <f t="shared" si="41"/>
        <v>1.2</v>
      </c>
    </row>
    <row r="161" spans="1:12" ht="45">
      <c r="A161" s="145" t="s">
        <v>340</v>
      </c>
      <c r="B161" s="75" t="s">
        <v>83</v>
      </c>
      <c r="C161" s="75" t="s">
        <v>9</v>
      </c>
      <c r="D161" s="75" t="s">
        <v>99</v>
      </c>
      <c r="E161" s="75" t="s">
        <v>476</v>
      </c>
      <c r="F161" s="157" t="s">
        <v>229</v>
      </c>
      <c r="G161" s="63" t="s">
        <v>76</v>
      </c>
      <c r="H161" s="63" t="s">
        <v>83</v>
      </c>
      <c r="I161" s="63" t="s">
        <v>173</v>
      </c>
      <c r="J161" s="65">
        <f>'Приложение 3'!J260</f>
        <v>1.2</v>
      </c>
      <c r="K161" s="65">
        <f>'Приложение 3'!K260</f>
        <v>1.2</v>
      </c>
      <c r="L161" s="65">
        <f>'Приложение 3'!L260</f>
        <v>1.2</v>
      </c>
    </row>
    <row r="162" spans="1:12" ht="90">
      <c r="A162" s="145" t="s">
        <v>140</v>
      </c>
      <c r="B162" s="76" t="s">
        <v>83</v>
      </c>
      <c r="C162" s="75" t="s">
        <v>9</v>
      </c>
      <c r="D162" s="75" t="s">
        <v>99</v>
      </c>
      <c r="E162" s="75" t="s">
        <v>273</v>
      </c>
      <c r="F162" s="157"/>
      <c r="G162" s="63"/>
      <c r="H162" s="63"/>
      <c r="I162" s="63"/>
      <c r="J162" s="65">
        <f>J163</f>
        <v>9152.9</v>
      </c>
      <c r="K162" s="65">
        <f t="shared" ref="K162:L166" si="42">K163</f>
        <v>9152.9</v>
      </c>
      <c r="L162" s="65">
        <f t="shared" si="42"/>
        <v>6864.7</v>
      </c>
    </row>
    <row r="163" spans="1:12" ht="33.75">
      <c r="A163" s="145" t="s">
        <v>120</v>
      </c>
      <c r="B163" s="76" t="s">
        <v>83</v>
      </c>
      <c r="C163" s="75" t="s">
        <v>9</v>
      </c>
      <c r="D163" s="75" t="s">
        <v>99</v>
      </c>
      <c r="E163" s="75" t="s">
        <v>273</v>
      </c>
      <c r="F163" s="157" t="s">
        <v>235</v>
      </c>
      <c r="G163" s="63"/>
      <c r="H163" s="63"/>
      <c r="I163" s="63"/>
      <c r="J163" s="65">
        <f>J164</f>
        <v>9152.9</v>
      </c>
      <c r="K163" s="65">
        <f t="shared" si="42"/>
        <v>9152.9</v>
      </c>
      <c r="L163" s="65">
        <f t="shared" si="42"/>
        <v>6864.7</v>
      </c>
    </row>
    <row r="164" spans="1:12">
      <c r="A164" s="145" t="s">
        <v>141</v>
      </c>
      <c r="B164" s="76" t="s">
        <v>83</v>
      </c>
      <c r="C164" s="75" t="s">
        <v>9</v>
      </c>
      <c r="D164" s="75" t="s">
        <v>99</v>
      </c>
      <c r="E164" s="75" t="s">
        <v>273</v>
      </c>
      <c r="F164" s="157" t="s">
        <v>236</v>
      </c>
      <c r="G164" s="63"/>
      <c r="H164" s="63"/>
      <c r="I164" s="63"/>
      <c r="J164" s="65">
        <f>J165</f>
        <v>9152.9</v>
      </c>
      <c r="K164" s="65">
        <f t="shared" si="42"/>
        <v>9152.9</v>
      </c>
      <c r="L164" s="65">
        <f t="shared" si="42"/>
        <v>6864.7</v>
      </c>
    </row>
    <row r="165" spans="1:12">
      <c r="A165" s="145" t="s">
        <v>130</v>
      </c>
      <c r="B165" s="76" t="s">
        <v>83</v>
      </c>
      <c r="C165" s="75" t="s">
        <v>9</v>
      </c>
      <c r="D165" s="75" t="s">
        <v>99</v>
      </c>
      <c r="E165" s="75" t="s">
        <v>273</v>
      </c>
      <c r="F165" s="157" t="s">
        <v>236</v>
      </c>
      <c r="G165" s="63" t="s">
        <v>17</v>
      </c>
      <c r="H165" s="63"/>
      <c r="I165" s="63"/>
      <c r="J165" s="65">
        <f>J166</f>
        <v>9152.9</v>
      </c>
      <c r="K165" s="65">
        <f t="shared" si="42"/>
        <v>9152.9</v>
      </c>
      <c r="L165" s="65">
        <f t="shared" si="42"/>
        <v>6864.7</v>
      </c>
    </row>
    <row r="166" spans="1:12">
      <c r="A166" s="145" t="s">
        <v>137</v>
      </c>
      <c r="B166" s="75" t="s">
        <v>83</v>
      </c>
      <c r="C166" s="75" t="s">
        <v>9</v>
      </c>
      <c r="D166" s="75" t="s">
        <v>99</v>
      </c>
      <c r="E166" s="75" t="s">
        <v>273</v>
      </c>
      <c r="F166" s="157" t="s">
        <v>236</v>
      </c>
      <c r="G166" s="63" t="s">
        <v>17</v>
      </c>
      <c r="H166" s="63" t="s">
        <v>83</v>
      </c>
      <c r="I166" s="63"/>
      <c r="J166" s="65">
        <f>J167</f>
        <v>9152.9</v>
      </c>
      <c r="K166" s="65">
        <f t="shared" si="42"/>
        <v>9152.9</v>
      </c>
      <c r="L166" s="65">
        <f t="shared" si="42"/>
        <v>6864.7</v>
      </c>
    </row>
    <row r="167" spans="1:12" ht="33.75">
      <c r="A167" s="145" t="s">
        <v>314</v>
      </c>
      <c r="B167" s="76" t="s">
        <v>83</v>
      </c>
      <c r="C167" s="75" t="s">
        <v>9</v>
      </c>
      <c r="D167" s="75" t="s">
        <v>99</v>
      </c>
      <c r="E167" s="75" t="s">
        <v>273</v>
      </c>
      <c r="F167" s="157" t="s">
        <v>236</v>
      </c>
      <c r="G167" s="63" t="s">
        <v>17</v>
      </c>
      <c r="H167" s="63" t="s">
        <v>83</v>
      </c>
      <c r="I167" s="63" t="s">
        <v>74</v>
      </c>
      <c r="J167" s="65">
        <f>'Приложение 3'!J193</f>
        <v>9152.9</v>
      </c>
      <c r="K167" s="65">
        <f>'Приложение 3'!K193</f>
        <v>9152.9</v>
      </c>
      <c r="L167" s="65">
        <f>'Приложение 3'!L193</f>
        <v>6864.7</v>
      </c>
    </row>
    <row r="168" spans="1:12">
      <c r="A168" s="145" t="s">
        <v>118</v>
      </c>
      <c r="B168" s="75" t="s">
        <v>83</v>
      </c>
      <c r="C168" s="75" t="s">
        <v>9</v>
      </c>
      <c r="D168" s="75" t="s">
        <v>265</v>
      </c>
      <c r="E168" s="75"/>
      <c r="F168" s="157"/>
      <c r="G168" s="63"/>
      <c r="H168" s="63"/>
      <c r="I168" s="63"/>
      <c r="J168" s="65">
        <f>J169</f>
        <v>63862.2</v>
      </c>
      <c r="K168" s="65">
        <f t="shared" ref="K168:L168" si="43">K169</f>
        <v>0</v>
      </c>
      <c r="L168" s="65">
        <f t="shared" si="43"/>
        <v>0</v>
      </c>
    </row>
    <row r="169" spans="1:12" ht="67.5">
      <c r="A169" s="145" t="s">
        <v>119</v>
      </c>
      <c r="B169" s="74" t="s">
        <v>83</v>
      </c>
      <c r="C169" s="74" t="s">
        <v>9</v>
      </c>
      <c r="D169" s="74" t="s">
        <v>265</v>
      </c>
      <c r="E169" s="74" t="s">
        <v>266</v>
      </c>
      <c r="F169" s="156"/>
      <c r="G169" s="63"/>
      <c r="H169" s="63"/>
      <c r="I169" s="63"/>
      <c r="J169" s="65">
        <f t="shared" ref="J169:J173" si="44">J170</f>
        <v>63862.2</v>
      </c>
      <c r="K169" s="65">
        <f t="shared" ref="K169:L173" si="45">K170</f>
        <v>0</v>
      </c>
      <c r="L169" s="65">
        <f t="shared" si="45"/>
        <v>0</v>
      </c>
    </row>
    <row r="170" spans="1:12" ht="33.75">
      <c r="A170" s="145" t="s">
        <v>120</v>
      </c>
      <c r="B170" s="74" t="s">
        <v>83</v>
      </c>
      <c r="C170" s="74" t="s">
        <v>9</v>
      </c>
      <c r="D170" s="74" t="s">
        <v>265</v>
      </c>
      <c r="E170" s="74" t="s">
        <v>266</v>
      </c>
      <c r="F170" s="156" t="s">
        <v>235</v>
      </c>
      <c r="G170" s="63"/>
      <c r="H170" s="63"/>
      <c r="I170" s="63"/>
      <c r="J170" s="65">
        <f t="shared" si="44"/>
        <v>63862.2</v>
      </c>
      <c r="K170" s="65">
        <f t="shared" si="45"/>
        <v>0</v>
      </c>
      <c r="L170" s="65">
        <f t="shared" si="45"/>
        <v>0</v>
      </c>
    </row>
    <row r="171" spans="1:12">
      <c r="A171" s="145" t="s">
        <v>121</v>
      </c>
      <c r="B171" s="74" t="s">
        <v>83</v>
      </c>
      <c r="C171" s="74" t="s">
        <v>9</v>
      </c>
      <c r="D171" s="74" t="s">
        <v>265</v>
      </c>
      <c r="E171" s="74" t="s">
        <v>266</v>
      </c>
      <c r="F171" s="156" t="s">
        <v>236</v>
      </c>
      <c r="G171" s="63"/>
      <c r="H171" s="63"/>
      <c r="I171" s="63"/>
      <c r="J171" s="65">
        <f t="shared" si="44"/>
        <v>63862.2</v>
      </c>
      <c r="K171" s="65">
        <f t="shared" si="45"/>
        <v>0</v>
      </c>
      <c r="L171" s="65">
        <f t="shared" si="45"/>
        <v>0</v>
      </c>
    </row>
    <row r="172" spans="1:12">
      <c r="A172" s="145" t="s">
        <v>109</v>
      </c>
      <c r="B172" s="74" t="s">
        <v>83</v>
      </c>
      <c r="C172" s="74" t="s">
        <v>9</v>
      </c>
      <c r="D172" s="74" t="s">
        <v>265</v>
      </c>
      <c r="E172" s="74" t="s">
        <v>266</v>
      </c>
      <c r="F172" s="156" t="s">
        <v>236</v>
      </c>
      <c r="G172" s="63" t="s">
        <v>83</v>
      </c>
      <c r="H172" s="63"/>
      <c r="I172" s="63"/>
      <c r="J172" s="65">
        <f t="shared" si="44"/>
        <v>63862.2</v>
      </c>
      <c r="K172" s="65">
        <f t="shared" si="45"/>
        <v>0</v>
      </c>
      <c r="L172" s="65">
        <f t="shared" si="45"/>
        <v>0</v>
      </c>
    </row>
    <row r="173" spans="1:12">
      <c r="A173" s="145" t="s">
        <v>116</v>
      </c>
      <c r="B173" s="74" t="s">
        <v>83</v>
      </c>
      <c r="C173" s="74" t="s">
        <v>9</v>
      </c>
      <c r="D173" s="74" t="s">
        <v>265</v>
      </c>
      <c r="E173" s="74" t="s">
        <v>266</v>
      </c>
      <c r="F173" s="156" t="s">
        <v>236</v>
      </c>
      <c r="G173" s="63" t="s">
        <v>83</v>
      </c>
      <c r="H173" s="63" t="s">
        <v>117</v>
      </c>
      <c r="I173" s="63"/>
      <c r="J173" s="65">
        <f t="shared" si="44"/>
        <v>63862.2</v>
      </c>
      <c r="K173" s="65">
        <f t="shared" si="45"/>
        <v>0</v>
      </c>
      <c r="L173" s="65">
        <f t="shared" si="45"/>
        <v>0</v>
      </c>
    </row>
    <row r="174" spans="1:12" ht="33.75">
      <c r="A174" s="145" t="s">
        <v>314</v>
      </c>
      <c r="B174" s="74" t="s">
        <v>83</v>
      </c>
      <c r="C174" s="74" t="s">
        <v>9</v>
      </c>
      <c r="D174" s="74" t="s">
        <v>265</v>
      </c>
      <c r="E174" s="74" t="s">
        <v>266</v>
      </c>
      <c r="F174" s="156" t="s">
        <v>236</v>
      </c>
      <c r="G174" s="63" t="s">
        <v>83</v>
      </c>
      <c r="H174" s="63" t="s">
        <v>117</v>
      </c>
      <c r="I174" s="63" t="s">
        <v>74</v>
      </c>
      <c r="J174" s="65">
        <f>'Приложение 3'!J126</f>
        <v>63862.2</v>
      </c>
      <c r="K174" s="65">
        <f>'Приложение 3'!K126</f>
        <v>0</v>
      </c>
      <c r="L174" s="65">
        <f>'Приложение 3'!L126</f>
        <v>0</v>
      </c>
    </row>
    <row r="175" spans="1:12" ht="33.75">
      <c r="A175" s="145" t="s">
        <v>157</v>
      </c>
      <c r="B175" s="121" t="s">
        <v>99</v>
      </c>
      <c r="C175" s="121" t="s">
        <v>259</v>
      </c>
      <c r="D175" s="121"/>
      <c r="E175" s="121"/>
      <c r="F175" s="158"/>
      <c r="G175" s="63"/>
      <c r="H175" s="63"/>
      <c r="I175" s="63"/>
      <c r="J175" s="65">
        <f>J176+J184+J203+J211+J219</f>
        <v>39335.899999999994</v>
      </c>
      <c r="K175" s="65">
        <f>K176+K184+K203+K211+K219</f>
        <v>39418.5</v>
      </c>
      <c r="L175" s="65">
        <f>L176+L184+L203+L211+L219</f>
        <v>29157.5</v>
      </c>
    </row>
    <row r="176" spans="1:12" ht="22.5">
      <c r="A176" s="145" t="s">
        <v>211</v>
      </c>
      <c r="B176" s="77" t="s">
        <v>99</v>
      </c>
      <c r="C176" s="77" t="s">
        <v>8</v>
      </c>
      <c r="D176" s="77"/>
      <c r="E176" s="77"/>
      <c r="F176" s="159"/>
      <c r="G176" s="63"/>
      <c r="H176" s="63"/>
      <c r="I176" s="63"/>
      <c r="J176" s="65">
        <f>J177</f>
        <v>402.1</v>
      </c>
      <c r="K176" s="65">
        <f t="shared" ref="K176:L176" si="46">K177</f>
        <v>436.2</v>
      </c>
      <c r="L176" s="65">
        <f t="shared" si="46"/>
        <v>475.2</v>
      </c>
    </row>
    <row r="177" spans="1:12" ht="56.25">
      <c r="A177" s="145" t="s">
        <v>212</v>
      </c>
      <c r="B177" s="77" t="s">
        <v>99</v>
      </c>
      <c r="C177" s="77" t="s">
        <v>8</v>
      </c>
      <c r="D177" s="77" t="s">
        <v>76</v>
      </c>
      <c r="E177" s="77"/>
      <c r="F177" s="159"/>
      <c r="G177" s="63"/>
      <c r="H177" s="63"/>
      <c r="I177" s="63"/>
      <c r="J177" s="65">
        <f t="shared" ref="J177:J182" si="47">J178</f>
        <v>402.1</v>
      </c>
      <c r="K177" s="65">
        <f t="shared" ref="K177:L177" si="48">K178</f>
        <v>436.2</v>
      </c>
      <c r="L177" s="65">
        <f t="shared" si="48"/>
        <v>475.2</v>
      </c>
    </row>
    <row r="178" spans="1:12">
      <c r="A178" s="145" t="s">
        <v>213</v>
      </c>
      <c r="B178" s="77" t="s">
        <v>99</v>
      </c>
      <c r="C178" s="77" t="s">
        <v>8</v>
      </c>
      <c r="D178" s="77" t="s">
        <v>76</v>
      </c>
      <c r="E178" s="77" t="s">
        <v>296</v>
      </c>
      <c r="F178" s="159"/>
      <c r="G178" s="63"/>
      <c r="H178" s="63"/>
      <c r="I178" s="63"/>
      <c r="J178" s="65">
        <f t="shared" si="47"/>
        <v>402.1</v>
      </c>
      <c r="K178" s="65">
        <f t="shared" ref="K178:L182" si="49">K179</f>
        <v>436.2</v>
      </c>
      <c r="L178" s="65">
        <f t="shared" si="49"/>
        <v>475.2</v>
      </c>
    </row>
    <row r="179" spans="1:12" ht="33.75">
      <c r="A179" s="145" t="s">
        <v>145</v>
      </c>
      <c r="B179" s="77" t="s">
        <v>99</v>
      </c>
      <c r="C179" s="77" t="s">
        <v>8</v>
      </c>
      <c r="D179" s="77" t="s">
        <v>76</v>
      </c>
      <c r="E179" s="77" t="s">
        <v>296</v>
      </c>
      <c r="F179" s="159" t="s">
        <v>239</v>
      </c>
      <c r="G179" s="63"/>
      <c r="H179" s="63"/>
      <c r="I179" s="63"/>
      <c r="J179" s="65">
        <f t="shared" si="47"/>
        <v>402.1</v>
      </c>
      <c r="K179" s="65">
        <f t="shared" si="49"/>
        <v>436.2</v>
      </c>
      <c r="L179" s="65">
        <f t="shared" si="49"/>
        <v>475.2</v>
      </c>
    </row>
    <row r="180" spans="1:12">
      <c r="A180" s="145" t="s">
        <v>187</v>
      </c>
      <c r="B180" s="77" t="s">
        <v>99</v>
      </c>
      <c r="C180" s="77" t="s">
        <v>8</v>
      </c>
      <c r="D180" s="77" t="s">
        <v>76</v>
      </c>
      <c r="E180" s="77" t="s">
        <v>296</v>
      </c>
      <c r="F180" s="159" t="s">
        <v>247</v>
      </c>
      <c r="G180" s="63"/>
      <c r="H180" s="63"/>
      <c r="I180" s="63"/>
      <c r="J180" s="65">
        <f t="shared" si="47"/>
        <v>402.1</v>
      </c>
      <c r="K180" s="65">
        <f t="shared" si="49"/>
        <v>436.2</v>
      </c>
      <c r="L180" s="65">
        <f t="shared" si="49"/>
        <v>475.2</v>
      </c>
    </row>
    <row r="181" spans="1:12">
      <c r="A181" s="145" t="s">
        <v>209</v>
      </c>
      <c r="B181" s="77" t="s">
        <v>99</v>
      </c>
      <c r="C181" s="77" t="s">
        <v>8</v>
      </c>
      <c r="D181" s="77" t="s">
        <v>76</v>
      </c>
      <c r="E181" s="77" t="s">
        <v>296</v>
      </c>
      <c r="F181" s="159" t="s">
        <v>247</v>
      </c>
      <c r="G181" s="63" t="s">
        <v>115</v>
      </c>
      <c r="H181" s="63"/>
      <c r="I181" s="63"/>
      <c r="J181" s="65">
        <f t="shared" si="47"/>
        <v>402.1</v>
      </c>
      <c r="K181" s="65">
        <f t="shared" si="49"/>
        <v>436.2</v>
      </c>
      <c r="L181" s="65">
        <f t="shared" si="49"/>
        <v>475.2</v>
      </c>
    </row>
    <row r="182" spans="1:12">
      <c r="A182" s="145" t="s">
        <v>210</v>
      </c>
      <c r="B182" s="77" t="s">
        <v>99</v>
      </c>
      <c r="C182" s="77" t="s">
        <v>8</v>
      </c>
      <c r="D182" s="77" t="s">
        <v>76</v>
      </c>
      <c r="E182" s="77" t="s">
        <v>296</v>
      </c>
      <c r="F182" s="159" t="s">
        <v>247</v>
      </c>
      <c r="G182" s="63" t="s">
        <v>115</v>
      </c>
      <c r="H182" s="63" t="s">
        <v>76</v>
      </c>
      <c r="I182" s="63"/>
      <c r="J182" s="65">
        <f t="shared" si="47"/>
        <v>402.1</v>
      </c>
      <c r="K182" s="65">
        <f t="shared" si="49"/>
        <v>436.2</v>
      </c>
      <c r="L182" s="65">
        <f t="shared" si="49"/>
        <v>475.2</v>
      </c>
    </row>
    <row r="183" spans="1:12" ht="45">
      <c r="A183" s="145" t="s">
        <v>340</v>
      </c>
      <c r="B183" s="77" t="s">
        <v>99</v>
      </c>
      <c r="C183" s="77" t="s">
        <v>8</v>
      </c>
      <c r="D183" s="77" t="s">
        <v>76</v>
      </c>
      <c r="E183" s="77" t="s">
        <v>296</v>
      </c>
      <c r="F183" s="159" t="s">
        <v>247</v>
      </c>
      <c r="G183" s="63" t="s">
        <v>115</v>
      </c>
      <c r="H183" s="63" t="s">
        <v>76</v>
      </c>
      <c r="I183" s="63" t="s">
        <v>173</v>
      </c>
      <c r="J183" s="65">
        <f>'Приложение 3'!J381</f>
        <v>402.1</v>
      </c>
      <c r="K183" s="65">
        <f>'Приложение 3'!K381</f>
        <v>436.2</v>
      </c>
      <c r="L183" s="65">
        <f>'Приложение 3'!L381</f>
        <v>475.2</v>
      </c>
    </row>
    <row r="184" spans="1:12" ht="45">
      <c r="A184" s="145" t="s">
        <v>214</v>
      </c>
      <c r="B184" s="77" t="s">
        <v>99</v>
      </c>
      <c r="C184" s="77" t="s">
        <v>9</v>
      </c>
      <c r="D184" s="77"/>
      <c r="E184" s="77"/>
      <c r="F184" s="159"/>
      <c r="G184" s="63"/>
      <c r="H184" s="63"/>
      <c r="I184" s="63"/>
      <c r="J184" s="65">
        <f>J185</f>
        <v>20590.900000000001</v>
      </c>
      <c r="K184" s="65">
        <f>K185</f>
        <v>20774.5</v>
      </c>
      <c r="L184" s="65">
        <f>L185</f>
        <v>15474.5</v>
      </c>
    </row>
    <row r="185" spans="1:12" ht="33.75">
      <c r="A185" s="145" t="s">
        <v>215</v>
      </c>
      <c r="B185" s="78" t="s">
        <v>99</v>
      </c>
      <c r="C185" s="78" t="s">
        <v>9</v>
      </c>
      <c r="D185" s="78" t="s">
        <v>78</v>
      </c>
      <c r="E185" s="78"/>
      <c r="F185" s="79"/>
      <c r="G185" s="63"/>
      <c r="H185" s="63"/>
      <c r="I185" s="63"/>
      <c r="J185" s="65">
        <f>J186+J197</f>
        <v>20590.900000000001</v>
      </c>
      <c r="K185" s="65">
        <f t="shared" ref="K185:L185" si="50">K186+K197</f>
        <v>20774.5</v>
      </c>
      <c r="L185" s="65">
        <f t="shared" si="50"/>
        <v>15474.5</v>
      </c>
    </row>
    <row r="186" spans="1:12" ht="22.5">
      <c r="A186" s="145" t="s">
        <v>177</v>
      </c>
      <c r="B186" s="78" t="s">
        <v>99</v>
      </c>
      <c r="C186" s="78" t="s">
        <v>9</v>
      </c>
      <c r="D186" s="78" t="s">
        <v>78</v>
      </c>
      <c r="E186" s="78" t="s">
        <v>282</v>
      </c>
      <c r="F186" s="79"/>
      <c r="G186" s="63"/>
      <c r="H186" s="63"/>
      <c r="I186" s="63"/>
      <c r="J186" s="65">
        <f>J187+J192</f>
        <v>3594.5</v>
      </c>
      <c r="K186" s="65">
        <f t="shared" ref="K186:L186" si="51">K187+K192</f>
        <v>3424.5</v>
      </c>
      <c r="L186" s="65">
        <f t="shared" si="51"/>
        <v>2624.5</v>
      </c>
    </row>
    <row r="187" spans="1:12" ht="67.5">
      <c r="A187" s="145" t="s">
        <v>81</v>
      </c>
      <c r="B187" s="78" t="s">
        <v>99</v>
      </c>
      <c r="C187" s="78" t="s">
        <v>9</v>
      </c>
      <c r="D187" s="78" t="s">
        <v>78</v>
      </c>
      <c r="E187" s="78" t="s">
        <v>282</v>
      </c>
      <c r="F187" s="79" t="s">
        <v>226</v>
      </c>
      <c r="G187" s="63"/>
      <c r="H187" s="63"/>
      <c r="I187" s="63"/>
      <c r="J187" s="65">
        <f>J188</f>
        <v>3550</v>
      </c>
      <c r="K187" s="65">
        <f t="shared" ref="K187:L190" si="52">K188</f>
        <v>3380</v>
      </c>
      <c r="L187" s="65">
        <f t="shared" si="52"/>
        <v>2580</v>
      </c>
    </row>
    <row r="188" spans="1:12" ht="22.5">
      <c r="A188" s="145" t="s">
        <v>178</v>
      </c>
      <c r="B188" s="78" t="s">
        <v>99</v>
      </c>
      <c r="C188" s="78" t="s">
        <v>9</v>
      </c>
      <c r="D188" s="78" t="s">
        <v>78</v>
      </c>
      <c r="E188" s="78" t="s">
        <v>282</v>
      </c>
      <c r="F188" s="79" t="s">
        <v>246</v>
      </c>
      <c r="G188" s="63"/>
      <c r="H188" s="63"/>
      <c r="I188" s="63"/>
      <c r="J188" s="65">
        <f>J189</f>
        <v>3550</v>
      </c>
      <c r="K188" s="65">
        <f t="shared" si="52"/>
        <v>3380</v>
      </c>
      <c r="L188" s="65">
        <f t="shared" si="52"/>
        <v>2580</v>
      </c>
    </row>
    <row r="189" spans="1:12">
      <c r="A189" s="145" t="s">
        <v>209</v>
      </c>
      <c r="B189" s="78" t="s">
        <v>99</v>
      </c>
      <c r="C189" s="78" t="s">
        <v>9</v>
      </c>
      <c r="D189" s="78" t="s">
        <v>78</v>
      </c>
      <c r="E189" s="78" t="s">
        <v>282</v>
      </c>
      <c r="F189" s="79" t="s">
        <v>246</v>
      </c>
      <c r="G189" s="63" t="s">
        <v>115</v>
      </c>
      <c r="H189" s="63"/>
      <c r="I189" s="63"/>
      <c r="J189" s="65">
        <f>J190</f>
        <v>3550</v>
      </c>
      <c r="K189" s="65">
        <f t="shared" si="52"/>
        <v>3380</v>
      </c>
      <c r="L189" s="65">
        <f t="shared" si="52"/>
        <v>2580</v>
      </c>
    </row>
    <row r="190" spans="1:12" ht="22.5">
      <c r="A190" s="145" t="s">
        <v>219</v>
      </c>
      <c r="B190" s="78" t="s">
        <v>99</v>
      </c>
      <c r="C190" s="78" t="s">
        <v>9</v>
      </c>
      <c r="D190" s="78" t="s">
        <v>78</v>
      </c>
      <c r="E190" s="78" t="s">
        <v>282</v>
      </c>
      <c r="F190" s="79" t="s">
        <v>246</v>
      </c>
      <c r="G190" s="63" t="s">
        <v>115</v>
      </c>
      <c r="H190" s="63" t="s">
        <v>83</v>
      </c>
      <c r="I190" s="63"/>
      <c r="J190" s="65">
        <f>J191</f>
        <v>3550</v>
      </c>
      <c r="K190" s="65">
        <f t="shared" si="52"/>
        <v>3380</v>
      </c>
      <c r="L190" s="65">
        <f t="shared" si="52"/>
        <v>2580</v>
      </c>
    </row>
    <row r="191" spans="1:12" ht="45">
      <c r="A191" s="145" t="s">
        <v>340</v>
      </c>
      <c r="B191" s="78" t="s">
        <v>99</v>
      </c>
      <c r="C191" s="78" t="s">
        <v>9</v>
      </c>
      <c r="D191" s="78" t="s">
        <v>78</v>
      </c>
      <c r="E191" s="78" t="s">
        <v>282</v>
      </c>
      <c r="F191" s="79" t="s">
        <v>246</v>
      </c>
      <c r="G191" s="63" t="s">
        <v>115</v>
      </c>
      <c r="H191" s="63" t="s">
        <v>83</v>
      </c>
      <c r="I191" s="63" t="s">
        <v>173</v>
      </c>
      <c r="J191" s="65">
        <f>'Приложение 3'!J398</f>
        <v>3550</v>
      </c>
      <c r="K191" s="65">
        <f>'Приложение 3'!K398</f>
        <v>3380</v>
      </c>
      <c r="L191" s="65">
        <f>'Приложение 3'!L398</f>
        <v>2580</v>
      </c>
    </row>
    <row r="192" spans="1:12" ht="33.75">
      <c r="A192" s="145" t="s">
        <v>87</v>
      </c>
      <c r="B192" s="78" t="s">
        <v>99</v>
      </c>
      <c r="C192" s="78" t="s">
        <v>9</v>
      </c>
      <c r="D192" s="78" t="s">
        <v>78</v>
      </c>
      <c r="E192" s="78" t="s">
        <v>282</v>
      </c>
      <c r="F192" s="79" t="s">
        <v>228</v>
      </c>
      <c r="G192" s="63"/>
      <c r="H192" s="63"/>
      <c r="I192" s="63"/>
      <c r="J192" s="65">
        <f>J193</f>
        <v>44.5</v>
      </c>
      <c r="K192" s="65">
        <f t="shared" ref="K192:L195" si="53">K193</f>
        <v>44.5</v>
      </c>
      <c r="L192" s="65">
        <f t="shared" si="53"/>
        <v>44.5</v>
      </c>
    </row>
    <row r="193" spans="1:12" ht="33.75">
      <c r="A193" s="145" t="s">
        <v>88</v>
      </c>
      <c r="B193" s="78" t="s">
        <v>99</v>
      </c>
      <c r="C193" s="78" t="s">
        <v>9</v>
      </c>
      <c r="D193" s="78" t="s">
        <v>78</v>
      </c>
      <c r="E193" s="78" t="s">
        <v>282</v>
      </c>
      <c r="F193" s="79" t="s">
        <v>229</v>
      </c>
      <c r="G193" s="63"/>
      <c r="H193" s="63"/>
      <c r="I193" s="63"/>
      <c r="J193" s="65">
        <f>J194</f>
        <v>44.5</v>
      </c>
      <c r="K193" s="65">
        <f t="shared" si="53"/>
        <v>44.5</v>
      </c>
      <c r="L193" s="65">
        <f t="shared" si="53"/>
        <v>44.5</v>
      </c>
    </row>
    <row r="194" spans="1:12">
      <c r="A194" s="145" t="s">
        <v>209</v>
      </c>
      <c r="B194" s="78" t="s">
        <v>99</v>
      </c>
      <c r="C194" s="78" t="s">
        <v>9</v>
      </c>
      <c r="D194" s="78" t="s">
        <v>78</v>
      </c>
      <c r="E194" s="78" t="s">
        <v>282</v>
      </c>
      <c r="F194" s="79" t="s">
        <v>229</v>
      </c>
      <c r="G194" s="63" t="s">
        <v>115</v>
      </c>
      <c r="H194" s="63"/>
      <c r="I194" s="63"/>
      <c r="J194" s="65">
        <f>J195</f>
        <v>44.5</v>
      </c>
      <c r="K194" s="65">
        <f t="shared" si="53"/>
        <v>44.5</v>
      </c>
      <c r="L194" s="65">
        <f t="shared" si="53"/>
        <v>44.5</v>
      </c>
    </row>
    <row r="195" spans="1:12" ht="22.5">
      <c r="A195" s="145" t="s">
        <v>219</v>
      </c>
      <c r="B195" s="78" t="s">
        <v>99</v>
      </c>
      <c r="C195" s="78" t="s">
        <v>9</v>
      </c>
      <c r="D195" s="78" t="s">
        <v>78</v>
      </c>
      <c r="E195" s="78" t="s">
        <v>282</v>
      </c>
      <c r="F195" s="79" t="s">
        <v>229</v>
      </c>
      <c r="G195" s="63" t="s">
        <v>115</v>
      </c>
      <c r="H195" s="63" t="s">
        <v>83</v>
      </c>
      <c r="I195" s="63"/>
      <c r="J195" s="65">
        <f>J196</f>
        <v>44.5</v>
      </c>
      <c r="K195" s="65">
        <f t="shared" si="53"/>
        <v>44.5</v>
      </c>
      <c r="L195" s="65">
        <f t="shared" si="53"/>
        <v>44.5</v>
      </c>
    </row>
    <row r="196" spans="1:12" ht="45">
      <c r="A196" s="145" t="s">
        <v>340</v>
      </c>
      <c r="B196" s="78" t="s">
        <v>99</v>
      </c>
      <c r="C196" s="78" t="s">
        <v>9</v>
      </c>
      <c r="D196" s="78" t="s">
        <v>78</v>
      </c>
      <c r="E196" s="78" t="s">
        <v>282</v>
      </c>
      <c r="F196" s="79" t="s">
        <v>229</v>
      </c>
      <c r="G196" s="63" t="s">
        <v>115</v>
      </c>
      <c r="H196" s="63" t="s">
        <v>83</v>
      </c>
      <c r="I196" s="63" t="s">
        <v>173</v>
      </c>
      <c r="J196" s="65">
        <f>'Приложение 3'!J400</f>
        <v>44.5</v>
      </c>
      <c r="K196" s="65">
        <f>'Приложение 3'!K400</f>
        <v>44.5</v>
      </c>
      <c r="L196" s="65">
        <f>'Приложение 3'!L400</f>
        <v>44.5</v>
      </c>
    </row>
    <row r="197" spans="1:12" ht="33.75">
      <c r="A197" s="145" t="s">
        <v>216</v>
      </c>
      <c r="B197" s="78" t="s">
        <v>99</v>
      </c>
      <c r="C197" s="78" t="s">
        <v>9</v>
      </c>
      <c r="D197" s="78" t="s">
        <v>78</v>
      </c>
      <c r="E197" s="78" t="s">
        <v>297</v>
      </c>
      <c r="F197" s="79"/>
      <c r="G197" s="63"/>
      <c r="H197" s="63"/>
      <c r="I197" s="63"/>
      <c r="J197" s="65">
        <f>J198</f>
        <v>16996.400000000001</v>
      </c>
      <c r="K197" s="65">
        <f t="shared" ref="K197:L201" si="54">K198</f>
        <v>17350</v>
      </c>
      <c r="L197" s="65">
        <f t="shared" si="54"/>
        <v>12850</v>
      </c>
    </row>
    <row r="198" spans="1:12" ht="33.75">
      <c r="A198" s="145" t="s">
        <v>145</v>
      </c>
      <c r="B198" s="78" t="s">
        <v>99</v>
      </c>
      <c r="C198" s="78" t="s">
        <v>9</v>
      </c>
      <c r="D198" s="78" t="s">
        <v>78</v>
      </c>
      <c r="E198" s="78" t="s">
        <v>297</v>
      </c>
      <c r="F198" s="79" t="s">
        <v>239</v>
      </c>
      <c r="G198" s="63"/>
      <c r="H198" s="63"/>
      <c r="I198" s="63"/>
      <c r="J198" s="65">
        <f>J199</f>
        <v>16996.400000000001</v>
      </c>
      <c r="K198" s="65">
        <f t="shared" si="54"/>
        <v>17350</v>
      </c>
      <c r="L198" s="65">
        <f t="shared" si="54"/>
        <v>12850</v>
      </c>
    </row>
    <row r="199" spans="1:12">
      <c r="A199" s="145" t="s">
        <v>187</v>
      </c>
      <c r="B199" s="78" t="s">
        <v>99</v>
      </c>
      <c r="C199" s="78" t="s">
        <v>9</v>
      </c>
      <c r="D199" s="78" t="s">
        <v>78</v>
      </c>
      <c r="E199" s="78" t="s">
        <v>297</v>
      </c>
      <c r="F199" s="79" t="s">
        <v>247</v>
      </c>
      <c r="G199" s="63"/>
      <c r="H199" s="63"/>
      <c r="I199" s="63"/>
      <c r="J199" s="65">
        <f>J200</f>
        <v>16996.400000000001</v>
      </c>
      <c r="K199" s="65">
        <f t="shared" si="54"/>
        <v>17350</v>
      </c>
      <c r="L199" s="65">
        <f t="shared" si="54"/>
        <v>12850</v>
      </c>
    </row>
    <row r="200" spans="1:12">
      <c r="A200" s="145" t="s">
        <v>209</v>
      </c>
      <c r="B200" s="78" t="s">
        <v>99</v>
      </c>
      <c r="C200" s="78" t="s">
        <v>9</v>
      </c>
      <c r="D200" s="78" t="s">
        <v>78</v>
      </c>
      <c r="E200" s="78" t="s">
        <v>297</v>
      </c>
      <c r="F200" s="79" t="s">
        <v>247</v>
      </c>
      <c r="G200" s="63" t="s">
        <v>115</v>
      </c>
      <c r="H200" s="63"/>
      <c r="I200" s="63"/>
      <c r="J200" s="65">
        <f>J201</f>
        <v>16996.400000000001</v>
      </c>
      <c r="K200" s="65">
        <f>K201</f>
        <v>17350</v>
      </c>
      <c r="L200" s="65">
        <f>L201</f>
        <v>12850</v>
      </c>
    </row>
    <row r="201" spans="1:12">
      <c r="A201" s="145" t="s">
        <v>210</v>
      </c>
      <c r="B201" s="78" t="s">
        <v>99</v>
      </c>
      <c r="C201" s="78" t="s">
        <v>9</v>
      </c>
      <c r="D201" s="78" t="s">
        <v>78</v>
      </c>
      <c r="E201" s="78" t="s">
        <v>297</v>
      </c>
      <c r="F201" s="79" t="s">
        <v>247</v>
      </c>
      <c r="G201" s="63" t="s">
        <v>115</v>
      </c>
      <c r="H201" s="63" t="s">
        <v>76</v>
      </c>
      <c r="I201" s="63"/>
      <c r="J201" s="65">
        <f>J202</f>
        <v>16996.400000000001</v>
      </c>
      <c r="K201" s="65">
        <f t="shared" si="54"/>
        <v>17350</v>
      </c>
      <c r="L201" s="65">
        <f t="shared" si="54"/>
        <v>12850</v>
      </c>
    </row>
    <row r="202" spans="1:12" ht="45">
      <c r="A202" s="145" t="s">
        <v>340</v>
      </c>
      <c r="B202" s="78" t="s">
        <v>99</v>
      </c>
      <c r="C202" s="78" t="s">
        <v>9</v>
      </c>
      <c r="D202" s="78" t="s">
        <v>78</v>
      </c>
      <c r="E202" s="78" t="s">
        <v>297</v>
      </c>
      <c r="F202" s="79" t="s">
        <v>247</v>
      </c>
      <c r="G202" s="63" t="s">
        <v>115</v>
      </c>
      <c r="H202" s="63" t="s">
        <v>76</v>
      </c>
      <c r="I202" s="63" t="s">
        <v>173</v>
      </c>
      <c r="J202" s="65">
        <f>'Приложение 3'!J386</f>
        <v>16996.400000000001</v>
      </c>
      <c r="K202" s="65">
        <f>'Приложение 3'!K386</f>
        <v>17350</v>
      </c>
      <c r="L202" s="65">
        <f>'Приложение 3'!L386</f>
        <v>12850</v>
      </c>
    </row>
    <row r="203" spans="1:12" ht="22.5">
      <c r="A203" s="145" t="s">
        <v>217</v>
      </c>
      <c r="B203" s="80" t="s">
        <v>99</v>
      </c>
      <c r="C203" s="80" t="s">
        <v>10</v>
      </c>
      <c r="D203" s="80"/>
      <c r="E203" s="80"/>
      <c r="F203" s="160"/>
      <c r="G203" s="63"/>
      <c r="H203" s="63"/>
      <c r="I203" s="63"/>
      <c r="J203" s="65">
        <f>J204</f>
        <v>8922.2000000000007</v>
      </c>
      <c r="K203" s="65">
        <f>K204</f>
        <v>8902</v>
      </c>
      <c r="L203" s="65">
        <f>L204</f>
        <v>7902</v>
      </c>
    </row>
    <row r="204" spans="1:12" ht="33.75">
      <c r="A204" s="145" t="s">
        <v>215</v>
      </c>
      <c r="B204" s="81" t="s">
        <v>99</v>
      </c>
      <c r="C204" s="81" t="s">
        <v>10</v>
      </c>
      <c r="D204" s="81" t="s">
        <v>78</v>
      </c>
      <c r="E204" s="81"/>
      <c r="F204" s="161"/>
      <c r="G204" s="63"/>
      <c r="H204" s="63"/>
      <c r="I204" s="63"/>
      <c r="J204" s="65">
        <f t="shared" ref="J204:J208" si="55">J205</f>
        <v>8922.2000000000007</v>
      </c>
      <c r="K204" s="65">
        <f t="shared" ref="K204:L204" si="56">K205</f>
        <v>8902</v>
      </c>
      <c r="L204" s="65">
        <f t="shared" si="56"/>
        <v>7902</v>
      </c>
    </row>
    <row r="205" spans="1:12">
      <c r="A205" s="145" t="s">
        <v>218</v>
      </c>
      <c r="B205" s="81" t="s">
        <v>99</v>
      </c>
      <c r="C205" s="81" t="s">
        <v>10</v>
      </c>
      <c r="D205" s="81" t="s">
        <v>78</v>
      </c>
      <c r="E205" s="81" t="s">
        <v>298</v>
      </c>
      <c r="F205" s="161"/>
      <c r="G205" s="63"/>
      <c r="H205" s="63"/>
      <c r="I205" s="63"/>
      <c r="J205" s="65">
        <f t="shared" si="55"/>
        <v>8922.2000000000007</v>
      </c>
      <c r="K205" s="65">
        <f t="shared" ref="K205:L208" si="57">K206</f>
        <v>8902</v>
      </c>
      <c r="L205" s="65">
        <f t="shared" si="57"/>
        <v>7902</v>
      </c>
    </row>
    <row r="206" spans="1:12" ht="33.75">
      <c r="A206" s="145" t="s">
        <v>145</v>
      </c>
      <c r="B206" s="81" t="s">
        <v>99</v>
      </c>
      <c r="C206" s="81" t="s">
        <v>10</v>
      </c>
      <c r="D206" s="81" t="s">
        <v>78</v>
      </c>
      <c r="E206" s="81" t="s">
        <v>298</v>
      </c>
      <c r="F206" s="161" t="s">
        <v>239</v>
      </c>
      <c r="G206" s="63"/>
      <c r="H206" s="63"/>
      <c r="I206" s="63"/>
      <c r="J206" s="65">
        <f t="shared" si="55"/>
        <v>8922.2000000000007</v>
      </c>
      <c r="K206" s="65">
        <f t="shared" si="57"/>
        <v>8902</v>
      </c>
      <c r="L206" s="65">
        <f t="shared" si="57"/>
        <v>7902</v>
      </c>
    </row>
    <row r="207" spans="1:12">
      <c r="A207" s="145" t="s">
        <v>187</v>
      </c>
      <c r="B207" s="81" t="s">
        <v>99</v>
      </c>
      <c r="C207" s="81" t="s">
        <v>10</v>
      </c>
      <c r="D207" s="81" t="s">
        <v>78</v>
      </c>
      <c r="E207" s="81" t="s">
        <v>298</v>
      </c>
      <c r="F207" s="161" t="s">
        <v>247</v>
      </c>
      <c r="G207" s="63"/>
      <c r="H207" s="63"/>
      <c r="I207" s="63"/>
      <c r="J207" s="65">
        <f t="shared" si="55"/>
        <v>8922.2000000000007</v>
      </c>
      <c r="K207" s="65">
        <f t="shared" si="57"/>
        <v>8902</v>
      </c>
      <c r="L207" s="65">
        <f t="shared" si="57"/>
        <v>7902</v>
      </c>
    </row>
    <row r="208" spans="1:12">
      <c r="A208" s="145" t="s">
        <v>209</v>
      </c>
      <c r="B208" s="81" t="s">
        <v>99</v>
      </c>
      <c r="C208" s="81" t="s">
        <v>10</v>
      </c>
      <c r="D208" s="81" t="s">
        <v>78</v>
      </c>
      <c r="E208" s="81" t="s">
        <v>298</v>
      </c>
      <c r="F208" s="161" t="s">
        <v>247</v>
      </c>
      <c r="G208" s="63" t="s">
        <v>115</v>
      </c>
      <c r="H208" s="63"/>
      <c r="I208" s="63"/>
      <c r="J208" s="65">
        <f t="shared" si="55"/>
        <v>8922.2000000000007</v>
      </c>
      <c r="K208" s="65">
        <f t="shared" si="57"/>
        <v>8902</v>
      </c>
      <c r="L208" s="65">
        <f t="shared" si="57"/>
        <v>7902</v>
      </c>
    </row>
    <row r="209" spans="1:12">
      <c r="A209" s="145" t="s">
        <v>210</v>
      </c>
      <c r="B209" s="81" t="s">
        <v>99</v>
      </c>
      <c r="C209" s="81" t="s">
        <v>10</v>
      </c>
      <c r="D209" s="81" t="s">
        <v>78</v>
      </c>
      <c r="E209" s="81" t="s">
        <v>298</v>
      </c>
      <c r="F209" s="161" t="s">
        <v>247</v>
      </c>
      <c r="G209" s="63" t="s">
        <v>115</v>
      </c>
      <c r="H209" s="63" t="s">
        <v>76</v>
      </c>
      <c r="I209" s="63"/>
      <c r="J209" s="65">
        <f>J210</f>
        <v>8922.2000000000007</v>
      </c>
      <c r="K209" s="65">
        <f>K210</f>
        <v>8902</v>
      </c>
      <c r="L209" s="65">
        <f>L210</f>
        <v>7902</v>
      </c>
    </row>
    <row r="210" spans="1:12" ht="45">
      <c r="A210" s="145" t="s">
        <v>340</v>
      </c>
      <c r="B210" s="81" t="s">
        <v>99</v>
      </c>
      <c r="C210" s="81" t="s">
        <v>10</v>
      </c>
      <c r="D210" s="81" t="s">
        <v>78</v>
      </c>
      <c r="E210" s="81" t="s">
        <v>298</v>
      </c>
      <c r="F210" s="161" t="s">
        <v>247</v>
      </c>
      <c r="G210" s="63" t="s">
        <v>115</v>
      </c>
      <c r="H210" s="63" t="s">
        <v>76</v>
      </c>
      <c r="I210" s="63" t="s">
        <v>173</v>
      </c>
      <c r="J210" s="65">
        <f>'Приложение 3'!J391</f>
        <v>8922.2000000000007</v>
      </c>
      <c r="K210" s="65">
        <f>'Приложение 3'!K391</f>
        <v>8902</v>
      </c>
      <c r="L210" s="65">
        <f>'Приложение 3'!L391</f>
        <v>7902</v>
      </c>
    </row>
    <row r="211" spans="1:12" ht="22.5">
      <c r="A211" s="145" t="s">
        <v>197</v>
      </c>
      <c r="B211" s="118" t="s">
        <v>99</v>
      </c>
      <c r="C211" s="118" t="s">
        <v>11</v>
      </c>
      <c r="D211" s="118"/>
      <c r="E211" s="118"/>
      <c r="F211" s="119"/>
      <c r="G211" s="63"/>
      <c r="H211" s="63"/>
      <c r="I211" s="63"/>
      <c r="J211" s="65">
        <f t="shared" ref="J211:L211" si="58">J212</f>
        <v>9341</v>
      </c>
      <c r="K211" s="65">
        <f t="shared" si="58"/>
        <v>9223</v>
      </c>
      <c r="L211" s="65">
        <f t="shared" si="58"/>
        <v>5223</v>
      </c>
    </row>
    <row r="212" spans="1:12" ht="67.5">
      <c r="A212" s="145" t="s">
        <v>198</v>
      </c>
      <c r="B212" s="82" t="s">
        <v>99</v>
      </c>
      <c r="C212" s="82" t="s">
        <v>11</v>
      </c>
      <c r="D212" s="82" t="s">
        <v>76</v>
      </c>
      <c r="E212" s="82"/>
      <c r="F212" s="162"/>
      <c r="G212" s="63"/>
      <c r="H212" s="63"/>
      <c r="I212" s="63"/>
      <c r="J212" s="65">
        <f t="shared" ref="J212:J217" si="59">J213</f>
        <v>9341</v>
      </c>
      <c r="K212" s="65">
        <f t="shared" ref="K212:L212" si="60">K213</f>
        <v>9223</v>
      </c>
      <c r="L212" s="65">
        <f t="shared" si="60"/>
        <v>5223</v>
      </c>
    </row>
    <row r="213" spans="1:12" ht="22.5">
      <c r="A213" s="145" t="s">
        <v>199</v>
      </c>
      <c r="B213" s="82" t="s">
        <v>99</v>
      </c>
      <c r="C213" s="82" t="s">
        <v>11</v>
      </c>
      <c r="D213" s="82" t="s">
        <v>76</v>
      </c>
      <c r="E213" s="82" t="s">
        <v>291</v>
      </c>
      <c r="F213" s="162"/>
      <c r="G213" s="63"/>
      <c r="H213" s="63"/>
      <c r="I213" s="63"/>
      <c r="J213" s="65">
        <f t="shared" si="59"/>
        <v>9341</v>
      </c>
      <c r="K213" s="65">
        <f t="shared" ref="K213:L217" si="61">K214</f>
        <v>9223</v>
      </c>
      <c r="L213" s="65">
        <f t="shared" si="61"/>
        <v>5223</v>
      </c>
    </row>
    <row r="214" spans="1:12" ht="33.75">
      <c r="A214" s="145" t="s">
        <v>145</v>
      </c>
      <c r="B214" s="82" t="s">
        <v>99</v>
      </c>
      <c r="C214" s="82" t="s">
        <v>11</v>
      </c>
      <c r="D214" s="82" t="s">
        <v>76</v>
      </c>
      <c r="E214" s="82" t="s">
        <v>291</v>
      </c>
      <c r="F214" s="162" t="s">
        <v>239</v>
      </c>
      <c r="G214" s="63"/>
      <c r="H214" s="63"/>
      <c r="I214" s="63"/>
      <c r="J214" s="65">
        <f t="shared" si="59"/>
        <v>9341</v>
      </c>
      <c r="K214" s="65">
        <f t="shared" si="61"/>
        <v>9223</v>
      </c>
      <c r="L214" s="65">
        <f t="shared" si="61"/>
        <v>5223</v>
      </c>
    </row>
    <row r="215" spans="1:12">
      <c r="A215" s="145" t="s">
        <v>187</v>
      </c>
      <c r="B215" s="82" t="s">
        <v>99</v>
      </c>
      <c r="C215" s="82" t="s">
        <v>11</v>
      </c>
      <c r="D215" s="82" t="s">
        <v>76</v>
      </c>
      <c r="E215" s="82" t="s">
        <v>291</v>
      </c>
      <c r="F215" s="162" t="s">
        <v>247</v>
      </c>
      <c r="G215" s="63"/>
      <c r="H215" s="63"/>
      <c r="I215" s="63"/>
      <c r="J215" s="65">
        <f t="shared" si="59"/>
        <v>9341</v>
      </c>
      <c r="K215" s="65">
        <f t="shared" si="61"/>
        <v>9223</v>
      </c>
      <c r="L215" s="65">
        <f t="shared" si="61"/>
        <v>5223</v>
      </c>
    </row>
    <row r="216" spans="1:12">
      <c r="A216" s="145" t="s">
        <v>184</v>
      </c>
      <c r="B216" s="82" t="s">
        <v>99</v>
      </c>
      <c r="C216" s="82" t="s">
        <v>11</v>
      </c>
      <c r="D216" s="82" t="s">
        <v>76</v>
      </c>
      <c r="E216" s="82" t="s">
        <v>291</v>
      </c>
      <c r="F216" s="162" t="s">
        <v>247</v>
      </c>
      <c r="G216" s="63" t="s">
        <v>100</v>
      </c>
      <c r="H216" s="63"/>
      <c r="I216" s="63"/>
      <c r="J216" s="65">
        <f t="shared" si="59"/>
        <v>9341</v>
      </c>
      <c r="K216" s="65">
        <f t="shared" si="61"/>
        <v>9223</v>
      </c>
      <c r="L216" s="65">
        <f t="shared" si="61"/>
        <v>5223</v>
      </c>
    </row>
    <row r="217" spans="1:12">
      <c r="A217" s="145" t="s">
        <v>193</v>
      </c>
      <c r="B217" s="82" t="s">
        <v>99</v>
      </c>
      <c r="C217" s="82" t="s">
        <v>11</v>
      </c>
      <c r="D217" s="82" t="s">
        <v>76</v>
      </c>
      <c r="E217" s="82" t="s">
        <v>291</v>
      </c>
      <c r="F217" s="162" t="s">
        <v>247</v>
      </c>
      <c r="G217" s="63" t="s">
        <v>100</v>
      </c>
      <c r="H217" s="63" t="s">
        <v>107</v>
      </c>
      <c r="I217" s="63"/>
      <c r="J217" s="65">
        <f t="shared" si="59"/>
        <v>9341</v>
      </c>
      <c r="K217" s="65">
        <f t="shared" si="61"/>
        <v>9223</v>
      </c>
      <c r="L217" s="65">
        <f t="shared" si="61"/>
        <v>5223</v>
      </c>
    </row>
    <row r="218" spans="1:12" ht="45">
      <c r="A218" s="145" t="s">
        <v>340</v>
      </c>
      <c r="B218" s="82" t="s">
        <v>99</v>
      </c>
      <c r="C218" s="82" t="s">
        <v>11</v>
      </c>
      <c r="D218" s="82" t="s">
        <v>76</v>
      </c>
      <c r="E218" s="82" t="s">
        <v>291</v>
      </c>
      <c r="F218" s="162" t="s">
        <v>247</v>
      </c>
      <c r="G218" s="63" t="s">
        <v>100</v>
      </c>
      <c r="H218" s="63" t="s">
        <v>107</v>
      </c>
      <c r="I218" s="63" t="s">
        <v>173</v>
      </c>
      <c r="J218" s="65">
        <f>'Приложение 3'!J351</f>
        <v>9341</v>
      </c>
      <c r="K218" s="65">
        <f>'Приложение 3'!K351</f>
        <v>9223</v>
      </c>
      <c r="L218" s="65">
        <f>'Приложение 3'!L351</f>
        <v>5223</v>
      </c>
    </row>
    <row r="219" spans="1:12" ht="56.25">
      <c r="A219" s="145" t="s">
        <v>158</v>
      </c>
      <c r="B219" s="83" t="s">
        <v>99</v>
      </c>
      <c r="C219" s="83" t="s">
        <v>14</v>
      </c>
      <c r="D219" s="83"/>
      <c r="E219" s="83"/>
      <c r="F219" s="163"/>
      <c r="G219" s="63"/>
      <c r="H219" s="63"/>
      <c r="I219" s="63"/>
      <c r="J219" s="65">
        <f>J220</f>
        <v>79.7</v>
      </c>
      <c r="K219" s="65">
        <f t="shared" ref="K219:L219" si="62">K220</f>
        <v>82.8</v>
      </c>
      <c r="L219" s="65">
        <f t="shared" si="62"/>
        <v>82.8</v>
      </c>
    </row>
    <row r="220" spans="1:12" ht="33.75">
      <c r="A220" s="145" t="s">
        <v>204</v>
      </c>
      <c r="B220" s="84" t="s">
        <v>99</v>
      </c>
      <c r="C220" s="84" t="s">
        <v>14</v>
      </c>
      <c r="D220" s="84" t="s">
        <v>76</v>
      </c>
      <c r="E220" s="84"/>
      <c r="F220" s="164"/>
      <c r="G220" s="63"/>
      <c r="H220" s="63"/>
      <c r="I220" s="63"/>
      <c r="J220" s="295">
        <f t="shared" ref="J220:J225" si="63">J221</f>
        <v>79.7</v>
      </c>
      <c r="K220" s="295">
        <f t="shared" ref="K220:L225" si="64">K221</f>
        <v>82.8</v>
      </c>
      <c r="L220" s="295">
        <f t="shared" si="64"/>
        <v>82.8</v>
      </c>
    </row>
    <row r="221" spans="1:12" ht="22.5">
      <c r="A221" s="145" t="s">
        <v>205</v>
      </c>
      <c r="B221" s="84" t="s">
        <v>99</v>
      </c>
      <c r="C221" s="84" t="s">
        <v>14</v>
      </c>
      <c r="D221" s="84" t="s">
        <v>76</v>
      </c>
      <c r="E221" s="84" t="s">
        <v>294</v>
      </c>
      <c r="F221" s="164"/>
      <c r="G221" s="63"/>
      <c r="H221" s="63"/>
      <c r="I221" s="63"/>
      <c r="J221" s="65">
        <f t="shared" si="63"/>
        <v>79.7</v>
      </c>
      <c r="K221" s="65">
        <f t="shared" si="64"/>
        <v>82.8</v>
      </c>
      <c r="L221" s="65">
        <f t="shared" si="64"/>
        <v>82.8</v>
      </c>
    </row>
    <row r="222" spans="1:12" ht="33.75">
      <c r="A222" s="145" t="s">
        <v>87</v>
      </c>
      <c r="B222" s="84" t="s">
        <v>99</v>
      </c>
      <c r="C222" s="84" t="s">
        <v>14</v>
      </c>
      <c r="D222" s="84" t="s">
        <v>76</v>
      </c>
      <c r="E222" s="84" t="s">
        <v>294</v>
      </c>
      <c r="F222" s="164" t="s">
        <v>228</v>
      </c>
      <c r="G222" s="63"/>
      <c r="H222" s="63"/>
      <c r="I222" s="63"/>
      <c r="J222" s="65">
        <f t="shared" si="63"/>
        <v>79.7</v>
      </c>
      <c r="K222" s="65">
        <f t="shared" si="64"/>
        <v>82.8</v>
      </c>
      <c r="L222" s="65">
        <f t="shared" si="64"/>
        <v>82.8</v>
      </c>
    </row>
    <row r="223" spans="1:12" ht="33.75">
      <c r="A223" s="145" t="s">
        <v>88</v>
      </c>
      <c r="B223" s="84" t="s">
        <v>99</v>
      </c>
      <c r="C223" s="84" t="s">
        <v>14</v>
      </c>
      <c r="D223" s="84" t="s">
        <v>76</v>
      </c>
      <c r="E223" s="84" t="s">
        <v>294</v>
      </c>
      <c r="F223" s="164" t="s">
        <v>229</v>
      </c>
      <c r="G223" s="63"/>
      <c r="H223" s="63"/>
      <c r="I223" s="63"/>
      <c r="J223" s="65">
        <f t="shared" si="63"/>
        <v>79.7</v>
      </c>
      <c r="K223" s="65">
        <f t="shared" si="64"/>
        <v>82.8</v>
      </c>
      <c r="L223" s="65">
        <f t="shared" si="64"/>
        <v>82.8</v>
      </c>
    </row>
    <row r="224" spans="1:12">
      <c r="A224" s="145" t="s">
        <v>184</v>
      </c>
      <c r="B224" s="84" t="s">
        <v>99</v>
      </c>
      <c r="C224" s="84" t="s">
        <v>14</v>
      </c>
      <c r="D224" s="84" t="s">
        <v>76</v>
      </c>
      <c r="E224" s="84" t="s">
        <v>294</v>
      </c>
      <c r="F224" s="164" t="s">
        <v>229</v>
      </c>
      <c r="G224" s="63" t="s">
        <v>100</v>
      </c>
      <c r="H224" s="63"/>
      <c r="I224" s="63"/>
      <c r="J224" s="65">
        <f t="shared" si="63"/>
        <v>79.7</v>
      </c>
      <c r="K224" s="65">
        <f t="shared" si="64"/>
        <v>82.8</v>
      </c>
      <c r="L224" s="65">
        <f t="shared" si="64"/>
        <v>82.8</v>
      </c>
    </row>
    <row r="225" spans="1:12">
      <c r="A225" s="145" t="s">
        <v>200</v>
      </c>
      <c r="B225" s="84" t="s">
        <v>99</v>
      </c>
      <c r="C225" s="84" t="s">
        <v>14</v>
      </c>
      <c r="D225" s="84" t="s">
        <v>76</v>
      </c>
      <c r="E225" s="84" t="s">
        <v>294</v>
      </c>
      <c r="F225" s="164" t="s">
        <v>229</v>
      </c>
      <c r="G225" s="63" t="s">
        <v>100</v>
      </c>
      <c r="H225" s="63" t="s">
        <v>100</v>
      </c>
      <c r="I225" s="63"/>
      <c r="J225" s="65">
        <f t="shared" si="63"/>
        <v>79.7</v>
      </c>
      <c r="K225" s="65">
        <f t="shared" si="64"/>
        <v>82.8</v>
      </c>
      <c r="L225" s="65">
        <f t="shared" si="64"/>
        <v>82.8</v>
      </c>
    </row>
    <row r="226" spans="1:12" ht="45">
      <c r="A226" s="145" t="s">
        <v>340</v>
      </c>
      <c r="B226" s="84" t="s">
        <v>99</v>
      </c>
      <c r="C226" s="84" t="s">
        <v>14</v>
      </c>
      <c r="D226" s="84" t="s">
        <v>76</v>
      </c>
      <c r="E226" s="84" t="s">
        <v>294</v>
      </c>
      <c r="F226" s="164" t="s">
        <v>229</v>
      </c>
      <c r="G226" s="63" t="s">
        <v>100</v>
      </c>
      <c r="H226" s="63" t="s">
        <v>100</v>
      </c>
      <c r="I226" s="63" t="s">
        <v>173</v>
      </c>
      <c r="J226" s="295">
        <f>'Приложение 3'!J358</f>
        <v>79.7</v>
      </c>
      <c r="K226" s="295">
        <f>'Приложение 3'!K358</f>
        <v>82.8</v>
      </c>
      <c r="L226" s="295">
        <f>'Приложение 3'!L358</f>
        <v>82.8</v>
      </c>
    </row>
    <row r="227" spans="1:12" ht="45">
      <c r="A227" s="145" t="s">
        <v>424</v>
      </c>
      <c r="B227" s="85" t="s">
        <v>149</v>
      </c>
      <c r="C227" s="85" t="s">
        <v>259</v>
      </c>
      <c r="D227" s="85"/>
      <c r="E227" s="85"/>
      <c r="F227" s="86"/>
      <c r="G227" s="63"/>
      <c r="H227" s="63"/>
      <c r="I227" s="63"/>
      <c r="J227" s="65">
        <f>J228</f>
        <v>183.3</v>
      </c>
      <c r="K227" s="65">
        <f t="shared" ref="K227:L228" si="65">K228</f>
        <v>190.5</v>
      </c>
      <c r="L227" s="65">
        <f t="shared" si="65"/>
        <v>153.5</v>
      </c>
    </row>
    <row r="228" spans="1:12" ht="45">
      <c r="A228" s="145" t="s">
        <v>454</v>
      </c>
      <c r="B228" s="85" t="s">
        <v>149</v>
      </c>
      <c r="C228" s="85" t="s">
        <v>259</v>
      </c>
      <c r="D228" s="85" t="s">
        <v>76</v>
      </c>
      <c r="E228" s="85"/>
      <c r="F228" s="86"/>
      <c r="G228" s="63"/>
      <c r="H228" s="63"/>
      <c r="I228" s="63"/>
      <c r="J228" s="332">
        <f>J229</f>
        <v>183.3</v>
      </c>
      <c r="K228" s="332">
        <f t="shared" si="65"/>
        <v>190.5</v>
      </c>
      <c r="L228" s="332">
        <f t="shared" si="65"/>
        <v>153.5</v>
      </c>
    </row>
    <row r="229" spans="1:12" ht="22.5">
      <c r="A229" s="145" t="s">
        <v>225</v>
      </c>
      <c r="B229" s="85" t="s">
        <v>149</v>
      </c>
      <c r="C229" s="85" t="s">
        <v>259</v>
      </c>
      <c r="D229" s="85" t="s">
        <v>76</v>
      </c>
      <c r="E229" s="85" t="s">
        <v>301</v>
      </c>
      <c r="F229" s="86"/>
      <c r="G229" s="63"/>
      <c r="H229" s="63"/>
      <c r="I229" s="63"/>
      <c r="J229" s="87">
        <f>J230+J235</f>
        <v>183.3</v>
      </c>
      <c r="K229" s="87">
        <f t="shared" ref="K229:L229" si="66">K230+K235</f>
        <v>190.5</v>
      </c>
      <c r="L229" s="87">
        <f t="shared" si="66"/>
        <v>153.5</v>
      </c>
    </row>
    <row r="230" spans="1:12" ht="67.5">
      <c r="A230" s="145" t="s">
        <v>81</v>
      </c>
      <c r="B230" s="85" t="s">
        <v>149</v>
      </c>
      <c r="C230" s="85" t="s">
        <v>259</v>
      </c>
      <c r="D230" s="85" t="s">
        <v>76</v>
      </c>
      <c r="E230" s="85" t="s">
        <v>301</v>
      </c>
      <c r="F230" s="165" t="s">
        <v>226</v>
      </c>
      <c r="G230" s="63"/>
      <c r="H230" s="63"/>
      <c r="I230" s="63"/>
      <c r="J230" s="65">
        <f>J231</f>
        <v>99.6</v>
      </c>
      <c r="K230" s="65">
        <f t="shared" ref="K230:L233" si="67">K231</f>
        <v>106.8</v>
      </c>
      <c r="L230" s="65">
        <f t="shared" si="67"/>
        <v>99.8</v>
      </c>
    </row>
    <row r="231" spans="1:12" ht="22.5">
      <c r="A231" s="145" t="s">
        <v>178</v>
      </c>
      <c r="B231" s="85" t="s">
        <v>149</v>
      </c>
      <c r="C231" s="85" t="s">
        <v>259</v>
      </c>
      <c r="D231" s="85" t="s">
        <v>76</v>
      </c>
      <c r="E231" s="85" t="s">
        <v>301</v>
      </c>
      <c r="F231" s="165" t="s">
        <v>246</v>
      </c>
      <c r="G231" s="63"/>
      <c r="H231" s="63"/>
      <c r="I231" s="63"/>
      <c r="J231" s="65">
        <f>J232</f>
        <v>99.6</v>
      </c>
      <c r="K231" s="65">
        <f t="shared" si="67"/>
        <v>106.8</v>
      </c>
      <c r="L231" s="65">
        <f t="shared" si="67"/>
        <v>99.8</v>
      </c>
    </row>
    <row r="232" spans="1:12">
      <c r="A232" s="145" t="s">
        <v>222</v>
      </c>
      <c r="B232" s="85" t="s">
        <v>149</v>
      </c>
      <c r="C232" s="85" t="s">
        <v>259</v>
      </c>
      <c r="D232" s="85" t="s">
        <v>76</v>
      </c>
      <c r="E232" s="85" t="s">
        <v>301</v>
      </c>
      <c r="F232" s="165" t="s">
        <v>246</v>
      </c>
      <c r="G232" s="63" t="s">
        <v>18</v>
      </c>
      <c r="H232" s="63"/>
      <c r="I232" s="63"/>
      <c r="J232" s="65">
        <f>J233</f>
        <v>99.6</v>
      </c>
      <c r="K232" s="65">
        <f t="shared" si="67"/>
        <v>106.8</v>
      </c>
      <c r="L232" s="65">
        <f t="shared" si="67"/>
        <v>99.8</v>
      </c>
    </row>
    <row r="233" spans="1:12">
      <c r="A233" s="145" t="s">
        <v>223</v>
      </c>
      <c r="B233" s="85" t="s">
        <v>149</v>
      </c>
      <c r="C233" s="85" t="s">
        <v>259</v>
      </c>
      <c r="D233" s="85" t="s">
        <v>76</v>
      </c>
      <c r="E233" s="85" t="s">
        <v>301</v>
      </c>
      <c r="F233" s="165" t="s">
        <v>246</v>
      </c>
      <c r="G233" s="63" t="s">
        <v>18</v>
      </c>
      <c r="H233" s="63" t="s">
        <v>76</v>
      </c>
      <c r="I233" s="63"/>
      <c r="J233" s="65">
        <f>J234</f>
        <v>99.6</v>
      </c>
      <c r="K233" s="65">
        <f t="shared" si="67"/>
        <v>106.8</v>
      </c>
      <c r="L233" s="65">
        <f t="shared" si="67"/>
        <v>99.8</v>
      </c>
    </row>
    <row r="234" spans="1:12" ht="45">
      <c r="A234" s="145" t="s">
        <v>340</v>
      </c>
      <c r="B234" s="85" t="s">
        <v>149</v>
      </c>
      <c r="C234" s="85" t="s">
        <v>259</v>
      </c>
      <c r="D234" s="85" t="s">
        <v>76</v>
      </c>
      <c r="E234" s="85" t="s">
        <v>301</v>
      </c>
      <c r="F234" s="165" t="s">
        <v>246</v>
      </c>
      <c r="G234" s="63" t="s">
        <v>18</v>
      </c>
      <c r="H234" s="63" t="s">
        <v>76</v>
      </c>
      <c r="I234" s="63" t="s">
        <v>173</v>
      </c>
      <c r="J234" s="295">
        <f>'Приложение 3'!J428</f>
        <v>99.6</v>
      </c>
      <c r="K234" s="295">
        <f>'Приложение 3'!K428</f>
        <v>106.8</v>
      </c>
      <c r="L234" s="295">
        <f>'Приложение 3'!L428</f>
        <v>99.8</v>
      </c>
    </row>
    <row r="235" spans="1:12" ht="33.75">
      <c r="A235" s="145" t="s">
        <v>87</v>
      </c>
      <c r="B235" s="85" t="s">
        <v>149</v>
      </c>
      <c r="C235" s="85" t="s">
        <v>259</v>
      </c>
      <c r="D235" s="85" t="s">
        <v>76</v>
      </c>
      <c r="E235" s="85" t="s">
        <v>301</v>
      </c>
      <c r="F235" s="86" t="s">
        <v>228</v>
      </c>
      <c r="G235" s="63"/>
      <c r="H235" s="63"/>
      <c r="I235" s="63"/>
      <c r="J235" s="65">
        <f>J236</f>
        <v>83.7</v>
      </c>
      <c r="K235" s="65">
        <f t="shared" ref="K235:L238" si="68">K236</f>
        <v>83.7</v>
      </c>
      <c r="L235" s="65">
        <f t="shared" si="68"/>
        <v>53.7</v>
      </c>
    </row>
    <row r="236" spans="1:12" ht="33.75">
      <c r="A236" s="145" t="s">
        <v>88</v>
      </c>
      <c r="B236" s="85" t="s">
        <v>149</v>
      </c>
      <c r="C236" s="85" t="s">
        <v>259</v>
      </c>
      <c r="D236" s="85" t="s">
        <v>76</v>
      </c>
      <c r="E236" s="85" t="s">
        <v>301</v>
      </c>
      <c r="F236" s="86" t="s">
        <v>229</v>
      </c>
      <c r="G236" s="63"/>
      <c r="H236" s="63"/>
      <c r="I236" s="63"/>
      <c r="J236" s="65">
        <f>J237</f>
        <v>83.7</v>
      </c>
      <c r="K236" s="65">
        <f t="shared" si="68"/>
        <v>83.7</v>
      </c>
      <c r="L236" s="65">
        <f t="shared" si="68"/>
        <v>53.7</v>
      </c>
    </row>
    <row r="237" spans="1:12">
      <c r="A237" s="145" t="s">
        <v>222</v>
      </c>
      <c r="B237" s="85" t="s">
        <v>149</v>
      </c>
      <c r="C237" s="85" t="s">
        <v>259</v>
      </c>
      <c r="D237" s="85" t="s">
        <v>76</v>
      </c>
      <c r="E237" s="85" t="s">
        <v>301</v>
      </c>
      <c r="F237" s="86" t="s">
        <v>229</v>
      </c>
      <c r="G237" s="63" t="s">
        <v>18</v>
      </c>
      <c r="H237" s="63"/>
      <c r="I237" s="63"/>
      <c r="J237" s="65">
        <f>J238</f>
        <v>83.7</v>
      </c>
      <c r="K237" s="65">
        <f t="shared" si="68"/>
        <v>83.7</v>
      </c>
      <c r="L237" s="65">
        <f t="shared" si="68"/>
        <v>53.7</v>
      </c>
    </row>
    <row r="238" spans="1:12">
      <c r="A238" s="145" t="s">
        <v>223</v>
      </c>
      <c r="B238" s="85" t="s">
        <v>149</v>
      </c>
      <c r="C238" s="85" t="s">
        <v>259</v>
      </c>
      <c r="D238" s="85" t="s">
        <v>76</v>
      </c>
      <c r="E238" s="85" t="s">
        <v>301</v>
      </c>
      <c r="F238" s="86" t="s">
        <v>229</v>
      </c>
      <c r="G238" s="63" t="s">
        <v>18</v>
      </c>
      <c r="H238" s="63" t="s">
        <v>76</v>
      </c>
      <c r="I238" s="63"/>
      <c r="J238" s="65">
        <f>J239</f>
        <v>83.7</v>
      </c>
      <c r="K238" s="65">
        <f t="shared" si="68"/>
        <v>83.7</v>
      </c>
      <c r="L238" s="65">
        <f t="shared" si="68"/>
        <v>53.7</v>
      </c>
    </row>
    <row r="239" spans="1:12" ht="45">
      <c r="A239" s="145" t="s">
        <v>340</v>
      </c>
      <c r="B239" s="85" t="s">
        <v>149</v>
      </c>
      <c r="C239" s="85" t="s">
        <v>259</v>
      </c>
      <c r="D239" s="85" t="s">
        <v>76</v>
      </c>
      <c r="E239" s="85" t="s">
        <v>301</v>
      </c>
      <c r="F239" s="86" t="s">
        <v>229</v>
      </c>
      <c r="G239" s="63" t="s">
        <v>18</v>
      </c>
      <c r="H239" s="63" t="s">
        <v>76</v>
      </c>
      <c r="I239" s="63" t="s">
        <v>173</v>
      </c>
      <c r="J239" s="295">
        <f>'Приложение 3'!J430</f>
        <v>83.7</v>
      </c>
      <c r="K239" s="295">
        <f>'Приложение 3'!K430</f>
        <v>83.7</v>
      </c>
      <c r="L239" s="295">
        <f>'Приложение 3'!L430</f>
        <v>53.7</v>
      </c>
    </row>
    <row r="240" spans="1:12" ht="45">
      <c r="A240" s="145" t="s">
        <v>318</v>
      </c>
      <c r="B240" s="85" t="s">
        <v>115</v>
      </c>
      <c r="C240" s="85" t="s">
        <v>259</v>
      </c>
      <c r="D240" s="85"/>
      <c r="E240" s="85"/>
      <c r="F240" s="86"/>
      <c r="G240" s="63"/>
      <c r="H240" s="63"/>
      <c r="I240" s="63"/>
      <c r="J240" s="295">
        <f>J248+J266+J273+J280+J241</f>
        <v>2118.5</v>
      </c>
      <c r="K240" s="295">
        <f>K248+K266+K273+K280+K241</f>
        <v>2084.5</v>
      </c>
      <c r="L240" s="295">
        <f t="shared" ref="L240" si="69">L248+L266+L273+L280+L241</f>
        <v>1820.5</v>
      </c>
    </row>
    <row r="241" spans="1:12" ht="25.5">
      <c r="A241" s="329" t="s">
        <v>479</v>
      </c>
      <c r="B241" s="409" t="s">
        <v>115</v>
      </c>
      <c r="C241" s="409" t="s">
        <v>259</v>
      </c>
      <c r="D241" s="409" t="s">
        <v>76</v>
      </c>
      <c r="E241" s="409"/>
      <c r="F241" s="410"/>
      <c r="G241" s="317"/>
      <c r="H241" s="317"/>
      <c r="I241" s="317"/>
      <c r="J241" s="333">
        <f t="shared" ref="J241:L245" si="70">J242</f>
        <v>0</v>
      </c>
      <c r="K241" s="333">
        <f t="shared" si="70"/>
        <v>0</v>
      </c>
      <c r="L241" s="333">
        <f t="shared" si="70"/>
        <v>36</v>
      </c>
    </row>
    <row r="242" spans="1:12" ht="89.25">
      <c r="A242" s="329" t="s">
        <v>480</v>
      </c>
      <c r="B242" s="409" t="s">
        <v>115</v>
      </c>
      <c r="C242" s="409" t="s">
        <v>259</v>
      </c>
      <c r="D242" s="409" t="s">
        <v>76</v>
      </c>
      <c r="E242" s="313" t="s">
        <v>481</v>
      </c>
      <c r="F242" s="410"/>
      <c r="G242" s="317"/>
      <c r="H242" s="317"/>
      <c r="I242" s="317"/>
      <c r="J242" s="333">
        <f t="shared" si="70"/>
        <v>0</v>
      </c>
      <c r="K242" s="333">
        <f t="shared" si="70"/>
        <v>0</v>
      </c>
      <c r="L242" s="333">
        <f t="shared" si="70"/>
        <v>36</v>
      </c>
    </row>
    <row r="243" spans="1:12" ht="38.25">
      <c r="A243" s="311" t="s">
        <v>87</v>
      </c>
      <c r="B243" s="409" t="s">
        <v>115</v>
      </c>
      <c r="C243" s="409" t="s">
        <v>259</v>
      </c>
      <c r="D243" s="409" t="s">
        <v>76</v>
      </c>
      <c r="E243" s="409" t="s">
        <v>481</v>
      </c>
      <c r="F243" s="314" t="s">
        <v>228</v>
      </c>
      <c r="G243" s="317"/>
      <c r="H243" s="317"/>
      <c r="I243" s="317"/>
      <c r="J243" s="333">
        <f t="shared" si="70"/>
        <v>0</v>
      </c>
      <c r="K243" s="333">
        <f t="shared" si="70"/>
        <v>0</v>
      </c>
      <c r="L243" s="333">
        <f t="shared" si="70"/>
        <v>36</v>
      </c>
    </row>
    <row r="244" spans="1:12" ht="38.25">
      <c r="A244" s="311" t="s">
        <v>88</v>
      </c>
      <c r="B244" s="409" t="s">
        <v>115</v>
      </c>
      <c r="C244" s="409" t="s">
        <v>259</v>
      </c>
      <c r="D244" s="409" t="s">
        <v>76</v>
      </c>
      <c r="E244" s="409" t="s">
        <v>481</v>
      </c>
      <c r="F244" s="314" t="s">
        <v>229</v>
      </c>
      <c r="G244" s="317"/>
      <c r="H244" s="317"/>
      <c r="I244" s="317"/>
      <c r="J244" s="333">
        <f t="shared" si="70"/>
        <v>0</v>
      </c>
      <c r="K244" s="333">
        <f t="shared" si="70"/>
        <v>0</v>
      </c>
      <c r="L244" s="333">
        <f t="shared" si="70"/>
        <v>36</v>
      </c>
    </row>
    <row r="245" spans="1:12">
      <c r="A245" s="316" t="s">
        <v>75</v>
      </c>
      <c r="B245" s="409" t="s">
        <v>115</v>
      </c>
      <c r="C245" s="409" t="s">
        <v>259</v>
      </c>
      <c r="D245" s="409" t="s">
        <v>76</v>
      </c>
      <c r="E245" s="409" t="s">
        <v>481</v>
      </c>
      <c r="F245" s="410" t="s">
        <v>229</v>
      </c>
      <c r="G245" s="317" t="s">
        <v>76</v>
      </c>
      <c r="H245" s="317"/>
      <c r="I245" s="317"/>
      <c r="J245" s="333">
        <f t="shared" si="70"/>
        <v>0</v>
      </c>
      <c r="K245" s="333">
        <f t="shared" si="70"/>
        <v>0</v>
      </c>
      <c r="L245" s="333">
        <f t="shared" si="70"/>
        <v>36</v>
      </c>
    </row>
    <row r="246" spans="1:12">
      <c r="A246" s="329" t="s">
        <v>478</v>
      </c>
      <c r="B246" s="409" t="s">
        <v>115</v>
      </c>
      <c r="C246" s="409" t="s">
        <v>259</v>
      </c>
      <c r="D246" s="409" t="s">
        <v>76</v>
      </c>
      <c r="E246" s="409" t="s">
        <v>481</v>
      </c>
      <c r="F246" s="410" t="s">
        <v>229</v>
      </c>
      <c r="G246" s="317" t="s">
        <v>76</v>
      </c>
      <c r="H246" s="317" t="s">
        <v>99</v>
      </c>
      <c r="I246" s="317"/>
      <c r="J246" s="333">
        <f>J247</f>
        <v>0</v>
      </c>
      <c r="K246" s="333">
        <f t="shared" ref="K246:L246" si="71">K247</f>
        <v>0</v>
      </c>
      <c r="L246" s="333">
        <f t="shared" si="71"/>
        <v>36</v>
      </c>
    </row>
    <row r="247" spans="1:12" ht="33.75">
      <c r="A247" s="316" t="s">
        <v>314</v>
      </c>
      <c r="B247" s="409" t="s">
        <v>115</v>
      </c>
      <c r="C247" s="409" t="s">
        <v>259</v>
      </c>
      <c r="D247" s="409" t="s">
        <v>76</v>
      </c>
      <c r="E247" s="409" t="s">
        <v>481</v>
      </c>
      <c r="F247" s="410" t="s">
        <v>229</v>
      </c>
      <c r="G247" s="317" t="s">
        <v>76</v>
      </c>
      <c r="H247" s="317" t="s">
        <v>99</v>
      </c>
      <c r="I247" s="317" t="s">
        <v>74</v>
      </c>
      <c r="J247" s="333">
        <f>'Приложение 3'!J61</f>
        <v>0</v>
      </c>
      <c r="K247" s="333">
        <f>'Приложение 3'!K61</f>
        <v>0</v>
      </c>
      <c r="L247" s="333">
        <f>'Приложение 3'!L61</f>
        <v>36</v>
      </c>
    </row>
    <row r="248" spans="1:12" ht="56.25">
      <c r="A248" s="145" t="s">
        <v>182</v>
      </c>
      <c r="B248" s="88" t="s">
        <v>115</v>
      </c>
      <c r="C248" s="88" t="s">
        <v>259</v>
      </c>
      <c r="D248" s="88" t="s">
        <v>78</v>
      </c>
      <c r="E248" s="88"/>
      <c r="F248" s="166"/>
      <c r="G248" s="63"/>
      <c r="H248" s="63"/>
      <c r="I248" s="63"/>
      <c r="J248" s="295">
        <f>J255+J249</f>
        <v>2109.5</v>
      </c>
      <c r="K248" s="295">
        <f t="shared" ref="K248:L248" si="72">K255+K249</f>
        <v>2078.5</v>
      </c>
      <c r="L248" s="295">
        <f t="shared" si="72"/>
        <v>1778.5</v>
      </c>
    </row>
    <row r="249" spans="1:12" ht="33.75">
      <c r="A249" s="145" t="s">
        <v>86</v>
      </c>
      <c r="B249" s="88" t="s">
        <v>115</v>
      </c>
      <c r="C249" s="88" t="s">
        <v>259</v>
      </c>
      <c r="D249" s="88" t="s">
        <v>78</v>
      </c>
      <c r="E249" s="88" t="s">
        <v>249</v>
      </c>
      <c r="F249" s="166"/>
      <c r="G249" s="63"/>
      <c r="H249" s="63"/>
      <c r="I249" s="63"/>
      <c r="J249" s="65">
        <f t="shared" ref="J249:J253" si="73">J250</f>
        <v>147</v>
      </c>
      <c r="K249" s="65">
        <f t="shared" ref="K249:K253" si="74">K250</f>
        <v>0</v>
      </c>
      <c r="L249" s="65">
        <f t="shared" ref="L249:L253" si="75">L250</f>
        <v>0</v>
      </c>
    </row>
    <row r="250" spans="1:12" ht="33.75">
      <c r="A250" s="145" t="s">
        <v>87</v>
      </c>
      <c r="B250" s="89" t="s">
        <v>115</v>
      </c>
      <c r="C250" s="89">
        <v>0</v>
      </c>
      <c r="D250" s="89" t="s">
        <v>78</v>
      </c>
      <c r="E250" s="89" t="s">
        <v>249</v>
      </c>
      <c r="F250" s="167" t="s">
        <v>228</v>
      </c>
      <c r="G250" s="63"/>
      <c r="H250" s="63"/>
      <c r="I250" s="63"/>
      <c r="J250" s="65">
        <f t="shared" si="73"/>
        <v>147</v>
      </c>
      <c r="K250" s="65">
        <f t="shared" si="74"/>
        <v>0</v>
      </c>
      <c r="L250" s="65">
        <f t="shared" si="75"/>
        <v>0</v>
      </c>
    </row>
    <row r="251" spans="1:12" ht="33.75">
      <c r="A251" s="145" t="s">
        <v>88</v>
      </c>
      <c r="B251" s="89" t="s">
        <v>115</v>
      </c>
      <c r="C251" s="89">
        <v>0</v>
      </c>
      <c r="D251" s="89" t="s">
        <v>78</v>
      </c>
      <c r="E251" s="89" t="s">
        <v>249</v>
      </c>
      <c r="F251" s="167" t="s">
        <v>229</v>
      </c>
      <c r="G251" s="63"/>
      <c r="H251" s="63"/>
      <c r="I251" s="63"/>
      <c r="J251" s="65">
        <f t="shared" si="73"/>
        <v>147</v>
      </c>
      <c r="K251" s="65">
        <f t="shared" si="74"/>
        <v>0</v>
      </c>
      <c r="L251" s="65">
        <f t="shared" si="75"/>
        <v>0</v>
      </c>
    </row>
    <row r="252" spans="1:12">
      <c r="A252" s="145" t="s">
        <v>75</v>
      </c>
      <c r="B252" s="89" t="s">
        <v>115</v>
      </c>
      <c r="C252" s="89">
        <v>0</v>
      </c>
      <c r="D252" s="89" t="s">
        <v>78</v>
      </c>
      <c r="E252" s="89" t="s">
        <v>249</v>
      </c>
      <c r="F252" s="167" t="s">
        <v>229</v>
      </c>
      <c r="G252" s="63" t="s">
        <v>76</v>
      </c>
      <c r="H252" s="63"/>
      <c r="I252" s="63"/>
      <c r="J252" s="65">
        <f t="shared" si="73"/>
        <v>147</v>
      </c>
      <c r="K252" s="65">
        <f t="shared" si="74"/>
        <v>0</v>
      </c>
      <c r="L252" s="65">
        <f t="shared" si="75"/>
        <v>0</v>
      </c>
    </row>
    <row r="253" spans="1:12">
      <c r="A253" s="145" t="s">
        <v>104</v>
      </c>
      <c r="B253" s="89" t="s">
        <v>115</v>
      </c>
      <c r="C253" s="89">
        <v>0</v>
      </c>
      <c r="D253" s="89" t="s">
        <v>78</v>
      </c>
      <c r="E253" s="89" t="s">
        <v>249</v>
      </c>
      <c r="F253" s="167" t="s">
        <v>229</v>
      </c>
      <c r="G253" s="63" t="s">
        <v>76</v>
      </c>
      <c r="H253" s="63" t="s">
        <v>105</v>
      </c>
      <c r="I253" s="63"/>
      <c r="J253" s="65">
        <f t="shared" si="73"/>
        <v>147</v>
      </c>
      <c r="K253" s="65">
        <f t="shared" si="74"/>
        <v>0</v>
      </c>
      <c r="L253" s="65">
        <f t="shared" si="75"/>
        <v>0</v>
      </c>
    </row>
    <row r="254" spans="1:12" ht="33.75">
      <c r="A254" s="145" t="s">
        <v>314</v>
      </c>
      <c r="B254" s="89" t="s">
        <v>115</v>
      </c>
      <c r="C254" s="89">
        <v>0</v>
      </c>
      <c r="D254" s="89" t="s">
        <v>78</v>
      </c>
      <c r="E254" s="89" t="s">
        <v>249</v>
      </c>
      <c r="F254" s="167" t="s">
        <v>229</v>
      </c>
      <c r="G254" s="63" t="s">
        <v>76</v>
      </c>
      <c r="H254" s="63" t="s">
        <v>105</v>
      </c>
      <c r="I254" s="63" t="s">
        <v>74</v>
      </c>
      <c r="J254" s="295">
        <f>'Приложение 3'!J73</f>
        <v>147</v>
      </c>
      <c r="K254" s="295">
        <f>'Приложение 3'!K73</f>
        <v>0</v>
      </c>
      <c r="L254" s="295">
        <f>'Приложение 3'!L73</f>
        <v>0</v>
      </c>
    </row>
    <row r="255" spans="1:12" ht="45">
      <c r="A255" s="145" t="s">
        <v>183</v>
      </c>
      <c r="B255" s="88" t="s">
        <v>115</v>
      </c>
      <c r="C255" s="88" t="s">
        <v>259</v>
      </c>
      <c r="D255" s="88" t="s">
        <v>78</v>
      </c>
      <c r="E255" s="88" t="s">
        <v>285</v>
      </c>
      <c r="F255" s="166"/>
      <c r="G255" s="63"/>
      <c r="H255" s="63"/>
      <c r="I255" s="63"/>
      <c r="J255" s="65">
        <f>J256+J261</f>
        <v>1962.5</v>
      </c>
      <c r="K255" s="65">
        <f t="shared" ref="K255:L255" si="76">K256+K261</f>
        <v>2078.5</v>
      </c>
      <c r="L255" s="65">
        <f t="shared" si="76"/>
        <v>1778.5</v>
      </c>
    </row>
    <row r="256" spans="1:12" ht="67.5">
      <c r="A256" s="145" t="s">
        <v>81</v>
      </c>
      <c r="B256" s="88" t="s">
        <v>115</v>
      </c>
      <c r="C256" s="88" t="s">
        <v>259</v>
      </c>
      <c r="D256" s="88" t="s">
        <v>78</v>
      </c>
      <c r="E256" s="88" t="s">
        <v>285</v>
      </c>
      <c r="F256" s="166" t="s">
        <v>226</v>
      </c>
      <c r="G256" s="63"/>
      <c r="H256" s="63"/>
      <c r="I256" s="63"/>
      <c r="J256" s="65">
        <f>J257</f>
        <v>1875</v>
      </c>
      <c r="K256" s="65">
        <f t="shared" ref="K256:L259" si="77">K257</f>
        <v>1988.2</v>
      </c>
      <c r="L256" s="65">
        <f t="shared" si="77"/>
        <v>1688.2</v>
      </c>
    </row>
    <row r="257" spans="1:12" ht="22.5">
      <c r="A257" s="145" t="s">
        <v>178</v>
      </c>
      <c r="B257" s="88" t="s">
        <v>115</v>
      </c>
      <c r="C257" s="88" t="s">
        <v>259</v>
      </c>
      <c r="D257" s="88" t="s">
        <v>78</v>
      </c>
      <c r="E257" s="88" t="s">
        <v>285</v>
      </c>
      <c r="F257" s="166" t="s">
        <v>246</v>
      </c>
      <c r="G257" s="63"/>
      <c r="H257" s="63"/>
      <c r="I257" s="63"/>
      <c r="J257" s="65">
        <f>J258</f>
        <v>1875</v>
      </c>
      <c r="K257" s="65">
        <f t="shared" si="77"/>
        <v>1988.2</v>
      </c>
      <c r="L257" s="65">
        <f t="shared" si="77"/>
        <v>1688.2</v>
      </c>
    </row>
    <row r="258" spans="1:12" ht="22.5">
      <c r="A258" s="145" t="s">
        <v>106</v>
      </c>
      <c r="B258" s="88" t="s">
        <v>115</v>
      </c>
      <c r="C258" s="88" t="s">
        <v>259</v>
      </c>
      <c r="D258" s="88" t="s">
        <v>78</v>
      </c>
      <c r="E258" s="88" t="s">
        <v>285</v>
      </c>
      <c r="F258" s="166" t="s">
        <v>246</v>
      </c>
      <c r="G258" s="63" t="s">
        <v>107</v>
      </c>
      <c r="H258" s="63"/>
      <c r="I258" s="63"/>
      <c r="J258" s="65">
        <f>J259</f>
        <v>1875</v>
      </c>
      <c r="K258" s="65">
        <f t="shared" si="77"/>
        <v>1988.2</v>
      </c>
      <c r="L258" s="65">
        <f t="shared" si="77"/>
        <v>1688.2</v>
      </c>
    </row>
    <row r="259" spans="1:12" ht="45">
      <c r="A259" s="145" t="s">
        <v>181</v>
      </c>
      <c r="B259" s="88" t="s">
        <v>115</v>
      </c>
      <c r="C259" s="88" t="s">
        <v>259</v>
      </c>
      <c r="D259" s="88" t="s">
        <v>78</v>
      </c>
      <c r="E259" s="88" t="s">
        <v>285</v>
      </c>
      <c r="F259" s="166" t="s">
        <v>246</v>
      </c>
      <c r="G259" s="63" t="s">
        <v>107</v>
      </c>
      <c r="H259" s="63" t="s">
        <v>17</v>
      </c>
      <c r="I259" s="63"/>
      <c r="J259" s="65">
        <f>J260</f>
        <v>1875</v>
      </c>
      <c r="K259" s="65">
        <f t="shared" si="77"/>
        <v>1988.2</v>
      </c>
      <c r="L259" s="65">
        <f t="shared" si="77"/>
        <v>1688.2</v>
      </c>
    </row>
    <row r="260" spans="1:12" ht="45">
      <c r="A260" s="145" t="s">
        <v>340</v>
      </c>
      <c r="B260" s="88" t="s">
        <v>115</v>
      </c>
      <c r="C260" s="88" t="s">
        <v>259</v>
      </c>
      <c r="D260" s="88" t="s">
        <v>78</v>
      </c>
      <c r="E260" s="88" t="s">
        <v>285</v>
      </c>
      <c r="F260" s="166" t="s">
        <v>246</v>
      </c>
      <c r="G260" s="63" t="s">
        <v>107</v>
      </c>
      <c r="H260" s="63" t="s">
        <v>17</v>
      </c>
      <c r="I260" s="63" t="s">
        <v>173</v>
      </c>
      <c r="J260" s="295">
        <f>'Приложение 3'!J304</f>
        <v>1875</v>
      </c>
      <c r="K260" s="295">
        <f>'Приложение 3'!K304</f>
        <v>1988.2</v>
      </c>
      <c r="L260" s="295">
        <f>'Приложение 3'!L304</f>
        <v>1688.2</v>
      </c>
    </row>
    <row r="261" spans="1:12" ht="33.75">
      <c r="A261" s="145" t="s">
        <v>87</v>
      </c>
      <c r="B261" s="88" t="s">
        <v>115</v>
      </c>
      <c r="C261" s="88" t="s">
        <v>259</v>
      </c>
      <c r="D261" s="88" t="s">
        <v>78</v>
      </c>
      <c r="E261" s="88" t="s">
        <v>285</v>
      </c>
      <c r="F261" s="166" t="s">
        <v>228</v>
      </c>
      <c r="G261" s="63"/>
      <c r="H261" s="63"/>
      <c r="I261" s="63"/>
      <c r="J261" s="65">
        <f>J262</f>
        <v>87.5</v>
      </c>
      <c r="K261" s="65">
        <f t="shared" ref="K261:L264" si="78">K262</f>
        <v>90.3</v>
      </c>
      <c r="L261" s="65">
        <f t="shared" si="78"/>
        <v>90.3</v>
      </c>
    </row>
    <row r="262" spans="1:12" ht="33.75">
      <c r="A262" s="145" t="s">
        <v>88</v>
      </c>
      <c r="B262" s="88" t="s">
        <v>115</v>
      </c>
      <c r="C262" s="88" t="s">
        <v>259</v>
      </c>
      <c r="D262" s="88" t="s">
        <v>78</v>
      </c>
      <c r="E262" s="88" t="s">
        <v>285</v>
      </c>
      <c r="F262" s="166" t="s">
        <v>229</v>
      </c>
      <c r="G262" s="63"/>
      <c r="H262" s="63"/>
      <c r="I262" s="63"/>
      <c r="J262" s="65">
        <f>J263</f>
        <v>87.5</v>
      </c>
      <c r="K262" s="65">
        <f t="shared" si="78"/>
        <v>90.3</v>
      </c>
      <c r="L262" s="65">
        <f t="shared" si="78"/>
        <v>90.3</v>
      </c>
    </row>
    <row r="263" spans="1:12" ht="22.5">
      <c r="A263" s="145" t="s">
        <v>106</v>
      </c>
      <c r="B263" s="88" t="s">
        <v>115</v>
      </c>
      <c r="C263" s="88" t="s">
        <v>259</v>
      </c>
      <c r="D263" s="88" t="s">
        <v>78</v>
      </c>
      <c r="E263" s="88" t="s">
        <v>285</v>
      </c>
      <c r="F263" s="166" t="s">
        <v>229</v>
      </c>
      <c r="G263" s="63" t="s">
        <v>107</v>
      </c>
      <c r="H263" s="63"/>
      <c r="I263" s="63"/>
      <c r="J263" s="65">
        <f>J264</f>
        <v>87.5</v>
      </c>
      <c r="K263" s="65">
        <f t="shared" si="78"/>
        <v>90.3</v>
      </c>
      <c r="L263" s="65">
        <f t="shared" si="78"/>
        <v>90.3</v>
      </c>
    </row>
    <row r="264" spans="1:12" ht="45">
      <c r="A264" s="145" t="s">
        <v>181</v>
      </c>
      <c r="B264" s="88" t="s">
        <v>115</v>
      </c>
      <c r="C264" s="88" t="s">
        <v>259</v>
      </c>
      <c r="D264" s="88" t="s">
        <v>78</v>
      </c>
      <c r="E264" s="88" t="s">
        <v>285</v>
      </c>
      <c r="F264" s="166" t="s">
        <v>229</v>
      </c>
      <c r="G264" s="63" t="s">
        <v>107</v>
      </c>
      <c r="H264" s="63" t="s">
        <v>17</v>
      </c>
      <c r="I264" s="63"/>
      <c r="J264" s="65">
        <f>J265</f>
        <v>87.5</v>
      </c>
      <c r="K264" s="65">
        <f t="shared" si="78"/>
        <v>90.3</v>
      </c>
      <c r="L264" s="65">
        <f t="shared" si="78"/>
        <v>90.3</v>
      </c>
    </row>
    <row r="265" spans="1:12" ht="45">
      <c r="A265" s="145" t="s">
        <v>340</v>
      </c>
      <c r="B265" s="88" t="s">
        <v>115</v>
      </c>
      <c r="C265" s="88" t="s">
        <v>259</v>
      </c>
      <c r="D265" s="88" t="s">
        <v>78</v>
      </c>
      <c r="E265" s="88" t="s">
        <v>285</v>
      </c>
      <c r="F265" s="166" t="s">
        <v>229</v>
      </c>
      <c r="G265" s="63" t="s">
        <v>107</v>
      </c>
      <c r="H265" s="63" t="s">
        <v>17</v>
      </c>
      <c r="I265" s="63" t="s">
        <v>173</v>
      </c>
      <c r="J265" s="295">
        <f>'Приложение 3'!J306</f>
        <v>87.5</v>
      </c>
      <c r="K265" s="295">
        <f>'Приложение 3'!K306</f>
        <v>90.3</v>
      </c>
      <c r="L265" s="295">
        <f>'Приложение 3'!L306</f>
        <v>90.3</v>
      </c>
    </row>
    <row r="266" spans="1:12" ht="78.75">
      <c r="A266" s="145" t="s">
        <v>85</v>
      </c>
      <c r="B266" s="89" t="s">
        <v>115</v>
      </c>
      <c r="C266" s="89">
        <v>0</v>
      </c>
      <c r="D266" s="89" t="s">
        <v>99</v>
      </c>
      <c r="E266" s="89"/>
      <c r="F266" s="167"/>
      <c r="G266" s="63"/>
      <c r="H266" s="63"/>
      <c r="I266" s="63"/>
      <c r="J266" s="295">
        <f t="shared" ref="J266:J271" si="79">J267</f>
        <v>2</v>
      </c>
      <c r="K266" s="295">
        <f t="shared" ref="K266:L271" si="80">K267</f>
        <v>2</v>
      </c>
      <c r="L266" s="295">
        <f t="shared" si="80"/>
        <v>2</v>
      </c>
    </row>
    <row r="267" spans="1:12" ht="33.75">
      <c r="A267" s="145" t="s">
        <v>86</v>
      </c>
      <c r="B267" s="89" t="s">
        <v>115</v>
      </c>
      <c r="C267" s="89">
        <v>0</v>
      </c>
      <c r="D267" s="89" t="s">
        <v>99</v>
      </c>
      <c r="E267" s="89" t="s">
        <v>249</v>
      </c>
      <c r="F267" s="167"/>
      <c r="G267" s="63"/>
      <c r="H267" s="63"/>
      <c r="I267" s="63"/>
      <c r="J267" s="65">
        <f t="shared" si="79"/>
        <v>2</v>
      </c>
      <c r="K267" s="65">
        <f t="shared" si="80"/>
        <v>2</v>
      </c>
      <c r="L267" s="65">
        <f t="shared" si="80"/>
        <v>2</v>
      </c>
    </row>
    <row r="268" spans="1:12" ht="33.75">
      <c r="A268" s="145" t="s">
        <v>87</v>
      </c>
      <c r="B268" s="89" t="s">
        <v>115</v>
      </c>
      <c r="C268" s="89">
        <v>0</v>
      </c>
      <c r="D268" s="89" t="s">
        <v>99</v>
      </c>
      <c r="E268" s="89" t="s">
        <v>249</v>
      </c>
      <c r="F268" s="167" t="s">
        <v>228</v>
      </c>
      <c r="G268" s="63"/>
      <c r="H268" s="63"/>
      <c r="I268" s="63"/>
      <c r="J268" s="65">
        <f t="shared" si="79"/>
        <v>2</v>
      </c>
      <c r="K268" s="65">
        <f t="shared" si="80"/>
        <v>2</v>
      </c>
      <c r="L268" s="65">
        <f t="shared" si="80"/>
        <v>2</v>
      </c>
    </row>
    <row r="269" spans="1:12" ht="33.75">
      <c r="A269" s="145" t="s">
        <v>88</v>
      </c>
      <c r="B269" s="89" t="s">
        <v>115</v>
      </c>
      <c r="C269" s="89">
        <v>0</v>
      </c>
      <c r="D269" s="89" t="s">
        <v>99</v>
      </c>
      <c r="E269" s="89" t="s">
        <v>249</v>
      </c>
      <c r="F269" s="167" t="s">
        <v>229</v>
      </c>
      <c r="G269" s="63"/>
      <c r="H269" s="63"/>
      <c r="I269" s="63"/>
      <c r="J269" s="65">
        <f t="shared" si="79"/>
        <v>2</v>
      </c>
      <c r="K269" s="65">
        <f t="shared" si="80"/>
        <v>2</v>
      </c>
      <c r="L269" s="65">
        <f t="shared" si="80"/>
        <v>2</v>
      </c>
    </row>
    <row r="270" spans="1:12">
      <c r="A270" s="145" t="s">
        <v>75</v>
      </c>
      <c r="B270" s="89" t="s">
        <v>115</v>
      </c>
      <c r="C270" s="89">
        <v>0</v>
      </c>
      <c r="D270" s="89" t="s">
        <v>99</v>
      </c>
      <c r="E270" s="89" t="s">
        <v>249</v>
      </c>
      <c r="F270" s="167" t="s">
        <v>229</v>
      </c>
      <c r="G270" s="63" t="s">
        <v>76</v>
      </c>
      <c r="H270" s="63"/>
      <c r="I270" s="63"/>
      <c r="J270" s="65">
        <f t="shared" si="79"/>
        <v>2</v>
      </c>
      <c r="K270" s="65">
        <f t="shared" si="80"/>
        <v>2</v>
      </c>
      <c r="L270" s="65">
        <f t="shared" si="80"/>
        <v>2</v>
      </c>
    </row>
    <row r="271" spans="1:12">
      <c r="A271" s="145" t="s">
        <v>104</v>
      </c>
      <c r="B271" s="89" t="s">
        <v>115</v>
      </c>
      <c r="C271" s="89">
        <v>0</v>
      </c>
      <c r="D271" s="89" t="s">
        <v>99</v>
      </c>
      <c r="E271" s="89" t="s">
        <v>249</v>
      </c>
      <c r="F271" s="167" t="s">
        <v>229</v>
      </c>
      <c r="G271" s="63" t="s">
        <v>76</v>
      </c>
      <c r="H271" s="63" t="s">
        <v>105</v>
      </c>
      <c r="I271" s="63"/>
      <c r="J271" s="65">
        <f t="shared" si="79"/>
        <v>2</v>
      </c>
      <c r="K271" s="65">
        <f t="shared" si="80"/>
        <v>2</v>
      </c>
      <c r="L271" s="65">
        <f t="shared" si="80"/>
        <v>2</v>
      </c>
    </row>
    <row r="272" spans="1:12" ht="33.75">
      <c r="A272" s="145" t="s">
        <v>314</v>
      </c>
      <c r="B272" s="89" t="s">
        <v>115</v>
      </c>
      <c r="C272" s="89">
        <v>0</v>
      </c>
      <c r="D272" s="89" t="s">
        <v>99</v>
      </c>
      <c r="E272" s="89" t="s">
        <v>249</v>
      </c>
      <c r="F272" s="167" t="s">
        <v>229</v>
      </c>
      <c r="G272" s="63" t="s">
        <v>76</v>
      </c>
      <c r="H272" s="63" t="s">
        <v>105</v>
      </c>
      <c r="I272" s="63" t="s">
        <v>74</v>
      </c>
      <c r="J272" s="332">
        <f>'Приложение 3'!J77</f>
        <v>2</v>
      </c>
      <c r="K272" s="332">
        <f>'Приложение 3'!K77</f>
        <v>2</v>
      </c>
      <c r="L272" s="332">
        <f>'Приложение 3'!L77</f>
        <v>2</v>
      </c>
    </row>
    <row r="273" spans="1:12" ht="56.25">
      <c r="A273" s="145" t="s">
        <v>89</v>
      </c>
      <c r="B273" s="90" t="s">
        <v>115</v>
      </c>
      <c r="C273" s="90">
        <v>0</v>
      </c>
      <c r="D273" s="90" t="s">
        <v>100</v>
      </c>
      <c r="E273" s="90"/>
      <c r="F273" s="168"/>
      <c r="G273" s="63"/>
      <c r="H273" s="63"/>
      <c r="I273" s="63"/>
      <c r="J273" s="295">
        <f t="shared" ref="J273:J278" si="81">J274</f>
        <v>5</v>
      </c>
      <c r="K273" s="295">
        <f t="shared" ref="K273:L278" si="82">K274</f>
        <v>2</v>
      </c>
      <c r="L273" s="295">
        <f t="shared" si="82"/>
        <v>2</v>
      </c>
    </row>
    <row r="274" spans="1:12" ht="33.75">
      <c r="A274" s="145" t="s">
        <v>86</v>
      </c>
      <c r="B274" s="90" t="s">
        <v>115</v>
      </c>
      <c r="C274" s="90">
        <v>0</v>
      </c>
      <c r="D274" s="90" t="s">
        <v>100</v>
      </c>
      <c r="E274" s="90" t="s">
        <v>249</v>
      </c>
      <c r="F274" s="168"/>
      <c r="G274" s="63"/>
      <c r="H274" s="63"/>
      <c r="I274" s="63"/>
      <c r="J274" s="65">
        <f t="shared" si="81"/>
        <v>5</v>
      </c>
      <c r="K274" s="65">
        <f t="shared" si="82"/>
        <v>2</v>
      </c>
      <c r="L274" s="65">
        <f t="shared" si="82"/>
        <v>2</v>
      </c>
    </row>
    <row r="275" spans="1:12" ht="33.75">
      <c r="A275" s="145" t="s">
        <v>87</v>
      </c>
      <c r="B275" s="90" t="s">
        <v>115</v>
      </c>
      <c r="C275" s="90">
        <v>0</v>
      </c>
      <c r="D275" s="90" t="s">
        <v>100</v>
      </c>
      <c r="E275" s="90" t="s">
        <v>249</v>
      </c>
      <c r="F275" s="168" t="s">
        <v>228</v>
      </c>
      <c r="G275" s="63"/>
      <c r="H275" s="63"/>
      <c r="I275" s="63"/>
      <c r="J275" s="65">
        <f t="shared" si="81"/>
        <v>5</v>
      </c>
      <c r="K275" s="65">
        <f t="shared" si="82"/>
        <v>2</v>
      </c>
      <c r="L275" s="65">
        <f t="shared" si="82"/>
        <v>2</v>
      </c>
    </row>
    <row r="276" spans="1:12" ht="33.75">
      <c r="A276" s="145" t="s">
        <v>88</v>
      </c>
      <c r="B276" s="90" t="s">
        <v>115</v>
      </c>
      <c r="C276" s="90">
        <v>0</v>
      </c>
      <c r="D276" s="90" t="s">
        <v>100</v>
      </c>
      <c r="E276" s="90" t="s">
        <v>249</v>
      </c>
      <c r="F276" s="168" t="s">
        <v>229</v>
      </c>
      <c r="G276" s="63"/>
      <c r="H276" s="63"/>
      <c r="I276" s="63"/>
      <c r="J276" s="65">
        <f t="shared" si="81"/>
        <v>5</v>
      </c>
      <c r="K276" s="65">
        <f t="shared" si="82"/>
        <v>2</v>
      </c>
      <c r="L276" s="65">
        <f t="shared" si="82"/>
        <v>2</v>
      </c>
    </row>
    <row r="277" spans="1:12">
      <c r="A277" s="145" t="s">
        <v>75</v>
      </c>
      <c r="B277" s="90" t="s">
        <v>115</v>
      </c>
      <c r="C277" s="90">
        <v>0</v>
      </c>
      <c r="D277" s="90" t="s">
        <v>100</v>
      </c>
      <c r="E277" s="90" t="s">
        <v>249</v>
      </c>
      <c r="F277" s="168" t="s">
        <v>229</v>
      </c>
      <c r="G277" s="63" t="s">
        <v>76</v>
      </c>
      <c r="H277" s="63"/>
      <c r="I277" s="63"/>
      <c r="J277" s="65">
        <f t="shared" si="81"/>
        <v>5</v>
      </c>
      <c r="K277" s="65">
        <f t="shared" si="82"/>
        <v>2</v>
      </c>
      <c r="L277" s="65">
        <f t="shared" si="82"/>
        <v>2</v>
      </c>
    </row>
    <row r="278" spans="1:12">
      <c r="A278" s="145" t="s">
        <v>104</v>
      </c>
      <c r="B278" s="90" t="s">
        <v>115</v>
      </c>
      <c r="C278" s="90">
        <v>0</v>
      </c>
      <c r="D278" s="90" t="s">
        <v>100</v>
      </c>
      <c r="E278" s="90" t="s">
        <v>249</v>
      </c>
      <c r="F278" s="168" t="s">
        <v>229</v>
      </c>
      <c r="G278" s="63" t="s">
        <v>76</v>
      </c>
      <c r="H278" s="63" t="s">
        <v>105</v>
      </c>
      <c r="I278" s="63"/>
      <c r="J278" s="65">
        <f t="shared" si="81"/>
        <v>5</v>
      </c>
      <c r="K278" s="65">
        <f t="shared" si="82"/>
        <v>2</v>
      </c>
      <c r="L278" s="65">
        <f t="shared" si="82"/>
        <v>2</v>
      </c>
    </row>
    <row r="279" spans="1:12" ht="33.75">
      <c r="A279" s="145" t="s">
        <v>314</v>
      </c>
      <c r="B279" s="90" t="s">
        <v>115</v>
      </c>
      <c r="C279" s="90">
        <v>0</v>
      </c>
      <c r="D279" s="90" t="s">
        <v>100</v>
      </c>
      <c r="E279" s="90" t="s">
        <v>249</v>
      </c>
      <c r="F279" s="168" t="s">
        <v>229</v>
      </c>
      <c r="G279" s="63" t="s">
        <v>76</v>
      </c>
      <c r="H279" s="63" t="s">
        <v>105</v>
      </c>
      <c r="I279" s="63" t="s">
        <v>74</v>
      </c>
      <c r="J279" s="332">
        <f>'Приложение 3'!J81</f>
        <v>5</v>
      </c>
      <c r="K279" s="332">
        <f>'Приложение 3'!K81</f>
        <v>2</v>
      </c>
      <c r="L279" s="332">
        <f>'Приложение 3'!L81</f>
        <v>2</v>
      </c>
    </row>
    <row r="280" spans="1:12" ht="45">
      <c r="A280" s="145" t="s">
        <v>90</v>
      </c>
      <c r="B280" s="91" t="s">
        <v>115</v>
      </c>
      <c r="C280" s="91">
        <v>0</v>
      </c>
      <c r="D280" s="91" t="s">
        <v>115</v>
      </c>
      <c r="E280" s="91"/>
      <c r="F280" s="169"/>
      <c r="G280" s="63"/>
      <c r="H280" s="63"/>
      <c r="I280" s="63"/>
      <c r="J280" s="295">
        <f t="shared" ref="J280:J285" si="83">J281</f>
        <v>2</v>
      </c>
      <c r="K280" s="295">
        <f t="shared" ref="K280:L285" si="84">K281</f>
        <v>2</v>
      </c>
      <c r="L280" s="295">
        <f t="shared" si="84"/>
        <v>2</v>
      </c>
    </row>
    <row r="281" spans="1:12" ht="33.75">
      <c r="A281" s="145" t="s">
        <v>86</v>
      </c>
      <c r="B281" s="91" t="s">
        <v>115</v>
      </c>
      <c r="C281" s="92">
        <v>0</v>
      </c>
      <c r="D281" s="92" t="s">
        <v>115</v>
      </c>
      <c r="E281" s="91" t="s">
        <v>249</v>
      </c>
      <c r="F281" s="169"/>
      <c r="G281" s="63"/>
      <c r="H281" s="63"/>
      <c r="I281" s="63"/>
      <c r="J281" s="65">
        <f t="shared" si="83"/>
        <v>2</v>
      </c>
      <c r="K281" s="65">
        <f t="shared" si="84"/>
        <v>2</v>
      </c>
      <c r="L281" s="65">
        <f t="shared" si="84"/>
        <v>2</v>
      </c>
    </row>
    <row r="282" spans="1:12" ht="33.75">
      <c r="A282" s="145" t="s">
        <v>87</v>
      </c>
      <c r="B282" s="91" t="s">
        <v>115</v>
      </c>
      <c r="C282" s="92">
        <v>0</v>
      </c>
      <c r="D282" s="92" t="s">
        <v>115</v>
      </c>
      <c r="E282" s="91" t="s">
        <v>249</v>
      </c>
      <c r="F282" s="169" t="s">
        <v>228</v>
      </c>
      <c r="G282" s="63"/>
      <c r="H282" s="63"/>
      <c r="I282" s="63"/>
      <c r="J282" s="65">
        <f t="shared" si="83"/>
        <v>2</v>
      </c>
      <c r="K282" s="65">
        <f t="shared" si="84"/>
        <v>2</v>
      </c>
      <c r="L282" s="65">
        <f t="shared" si="84"/>
        <v>2</v>
      </c>
    </row>
    <row r="283" spans="1:12" ht="33.75">
      <c r="A283" s="145" t="s">
        <v>88</v>
      </c>
      <c r="B283" s="91" t="s">
        <v>115</v>
      </c>
      <c r="C283" s="92">
        <v>0</v>
      </c>
      <c r="D283" s="92" t="s">
        <v>115</v>
      </c>
      <c r="E283" s="91" t="s">
        <v>249</v>
      </c>
      <c r="F283" s="169" t="s">
        <v>229</v>
      </c>
      <c r="G283" s="63"/>
      <c r="H283" s="63"/>
      <c r="I283" s="63"/>
      <c r="J283" s="65">
        <f t="shared" si="83"/>
        <v>2</v>
      </c>
      <c r="K283" s="65">
        <f t="shared" si="84"/>
        <v>2</v>
      </c>
      <c r="L283" s="65">
        <f t="shared" si="84"/>
        <v>2</v>
      </c>
    </row>
    <row r="284" spans="1:12">
      <c r="A284" s="145" t="s">
        <v>75</v>
      </c>
      <c r="B284" s="91" t="s">
        <v>115</v>
      </c>
      <c r="C284" s="92">
        <v>0</v>
      </c>
      <c r="D284" s="92" t="s">
        <v>115</v>
      </c>
      <c r="E284" s="91" t="s">
        <v>249</v>
      </c>
      <c r="F284" s="169" t="s">
        <v>229</v>
      </c>
      <c r="G284" s="63" t="s">
        <v>76</v>
      </c>
      <c r="H284" s="63"/>
      <c r="I284" s="63"/>
      <c r="J284" s="65">
        <f t="shared" si="83"/>
        <v>2</v>
      </c>
      <c r="K284" s="65">
        <f t="shared" si="84"/>
        <v>2</v>
      </c>
      <c r="L284" s="65">
        <f t="shared" si="84"/>
        <v>2</v>
      </c>
    </row>
    <row r="285" spans="1:12">
      <c r="A285" s="145" t="s">
        <v>104</v>
      </c>
      <c r="B285" s="91" t="s">
        <v>115</v>
      </c>
      <c r="C285" s="92">
        <v>0</v>
      </c>
      <c r="D285" s="92" t="s">
        <v>115</v>
      </c>
      <c r="E285" s="91" t="s">
        <v>249</v>
      </c>
      <c r="F285" s="169" t="s">
        <v>229</v>
      </c>
      <c r="G285" s="63" t="s">
        <v>76</v>
      </c>
      <c r="H285" s="63" t="s">
        <v>105</v>
      </c>
      <c r="I285" s="63"/>
      <c r="J285" s="65">
        <f t="shared" si="83"/>
        <v>2</v>
      </c>
      <c r="K285" s="65">
        <f t="shared" si="84"/>
        <v>2</v>
      </c>
      <c r="L285" s="65">
        <f t="shared" si="84"/>
        <v>2</v>
      </c>
    </row>
    <row r="286" spans="1:12" ht="33.75">
      <c r="A286" s="145" t="s">
        <v>314</v>
      </c>
      <c r="B286" s="91" t="s">
        <v>115</v>
      </c>
      <c r="C286" s="92">
        <v>0</v>
      </c>
      <c r="D286" s="92" t="s">
        <v>115</v>
      </c>
      <c r="E286" s="91" t="s">
        <v>249</v>
      </c>
      <c r="F286" s="169" t="s">
        <v>229</v>
      </c>
      <c r="G286" s="63" t="s">
        <v>76</v>
      </c>
      <c r="H286" s="63" t="s">
        <v>105</v>
      </c>
      <c r="I286" s="63" t="s">
        <v>74</v>
      </c>
      <c r="J286" s="332">
        <f>'Приложение 3'!J85</f>
        <v>2</v>
      </c>
      <c r="K286" s="332">
        <f>'Приложение 3'!K85</f>
        <v>2</v>
      </c>
      <c r="L286" s="332">
        <f>'Приложение 3'!L85</f>
        <v>2</v>
      </c>
    </row>
    <row r="287" spans="1:12" ht="66" customHeight="1">
      <c r="A287" s="145" t="s">
        <v>489</v>
      </c>
      <c r="B287" s="93" t="s">
        <v>117</v>
      </c>
      <c r="C287" s="93" t="s">
        <v>259</v>
      </c>
      <c r="D287" s="93"/>
      <c r="E287" s="93"/>
      <c r="F287" s="170"/>
      <c r="G287" s="63"/>
      <c r="H287" s="63"/>
      <c r="I287" s="63"/>
      <c r="J287" s="295">
        <f>J288</f>
        <v>1058.9000000000001</v>
      </c>
      <c r="K287" s="295">
        <f t="shared" ref="K287:L288" si="85">K288</f>
        <v>805.3</v>
      </c>
      <c r="L287" s="295">
        <f t="shared" si="85"/>
        <v>1135.5</v>
      </c>
    </row>
    <row r="288" spans="1:12" ht="22.5">
      <c r="A288" s="145" t="s">
        <v>111</v>
      </c>
      <c r="B288" s="93" t="s">
        <v>117</v>
      </c>
      <c r="C288" s="93" t="s">
        <v>8</v>
      </c>
      <c r="D288" s="93"/>
      <c r="E288" s="93"/>
      <c r="F288" s="170"/>
      <c r="G288" s="63"/>
      <c r="H288" s="63"/>
      <c r="I288" s="63"/>
      <c r="J288" s="295">
        <f>J289</f>
        <v>1058.9000000000001</v>
      </c>
      <c r="K288" s="295">
        <f t="shared" si="85"/>
        <v>805.3</v>
      </c>
      <c r="L288" s="295">
        <f t="shared" si="85"/>
        <v>1135.5</v>
      </c>
    </row>
    <row r="289" spans="1:12" ht="45">
      <c r="A289" s="145" t="s">
        <v>112</v>
      </c>
      <c r="B289" s="93" t="s">
        <v>117</v>
      </c>
      <c r="C289" s="93" t="s">
        <v>8</v>
      </c>
      <c r="D289" s="93" t="s">
        <v>76</v>
      </c>
      <c r="E289" s="93"/>
      <c r="F289" s="170"/>
      <c r="G289" s="63"/>
      <c r="H289" s="63"/>
      <c r="I289" s="63"/>
      <c r="J289" s="295">
        <f>J290+J296+J302</f>
        <v>1058.9000000000001</v>
      </c>
      <c r="K289" s="295">
        <f t="shared" ref="K289:L289" si="86">K290+K296+K302</f>
        <v>805.3</v>
      </c>
      <c r="L289" s="295">
        <f t="shared" si="86"/>
        <v>1135.5</v>
      </c>
    </row>
    <row r="290" spans="1:12" ht="243.75" customHeight="1">
      <c r="A290" s="145" t="s">
        <v>55</v>
      </c>
      <c r="B290" s="93" t="s">
        <v>117</v>
      </c>
      <c r="C290" s="93" t="s">
        <v>8</v>
      </c>
      <c r="D290" s="93" t="s">
        <v>76</v>
      </c>
      <c r="E290" s="93" t="s">
        <v>261</v>
      </c>
      <c r="F290" s="170"/>
      <c r="G290" s="63"/>
      <c r="H290" s="63"/>
      <c r="I290" s="63"/>
      <c r="J290" s="295">
        <f>J291</f>
        <v>20.7</v>
      </c>
      <c r="K290" s="295">
        <f t="shared" ref="K290:L294" si="87">K291</f>
        <v>82</v>
      </c>
      <c r="L290" s="295">
        <f t="shared" si="87"/>
        <v>142.80000000000001</v>
      </c>
    </row>
    <row r="291" spans="1:12" ht="22.5">
      <c r="A291" s="145" t="s">
        <v>113</v>
      </c>
      <c r="B291" s="93" t="s">
        <v>117</v>
      </c>
      <c r="C291" s="93" t="s">
        <v>8</v>
      </c>
      <c r="D291" s="93" t="s">
        <v>76</v>
      </c>
      <c r="E291" s="93" t="s">
        <v>261</v>
      </c>
      <c r="F291" s="171" t="s">
        <v>233</v>
      </c>
      <c r="G291" s="63"/>
      <c r="H291" s="63"/>
      <c r="I291" s="63"/>
      <c r="J291" s="295">
        <f>J292</f>
        <v>20.7</v>
      </c>
      <c r="K291" s="295">
        <f t="shared" si="87"/>
        <v>82</v>
      </c>
      <c r="L291" s="295">
        <f t="shared" si="87"/>
        <v>142.80000000000001</v>
      </c>
    </row>
    <row r="292" spans="1:12">
      <c r="A292" s="145" t="s">
        <v>114</v>
      </c>
      <c r="B292" s="93" t="s">
        <v>117</v>
      </c>
      <c r="C292" s="93" t="s">
        <v>8</v>
      </c>
      <c r="D292" s="93" t="s">
        <v>76</v>
      </c>
      <c r="E292" s="93" t="s">
        <v>261</v>
      </c>
      <c r="F292" s="170" t="s">
        <v>234</v>
      </c>
      <c r="G292" s="63"/>
      <c r="H292" s="63"/>
      <c r="I292" s="63"/>
      <c r="J292" s="295">
        <f>J293</f>
        <v>20.7</v>
      </c>
      <c r="K292" s="295">
        <f t="shared" si="87"/>
        <v>82</v>
      </c>
      <c r="L292" s="295">
        <f t="shared" si="87"/>
        <v>142.80000000000001</v>
      </c>
    </row>
    <row r="293" spans="1:12">
      <c r="A293" s="145" t="s">
        <v>109</v>
      </c>
      <c r="B293" s="93" t="s">
        <v>117</v>
      </c>
      <c r="C293" s="93" t="s">
        <v>8</v>
      </c>
      <c r="D293" s="93" t="s">
        <v>76</v>
      </c>
      <c r="E293" s="93" t="s">
        <v>261</v>
      </c>
      <c r="F293" s="170" t="s">
        <v>234</v>
      </c>
      <c r="G293" s="63" t="s">
        <v>83</v>
      </c>
      <c r="H293" s="63"/>
      <c r="I293" s="63"/>
      <c r="J293" s="295">
        <f>J294</f>
        <v>20.7</v>
      </c>
      <c r="K293" s="295">
        <f t="shared" si="87"/>
        <v>82</v>
      </c>
      <c r="L293" s="295">
        <f t="shared" si="87"/>
        <v>142.80000000000001</v>
      </c>
    </row>
    <row r="294" spans="1:12">
      <c r="A294" s="145" t="s">
        <v>110</v>
      </c>
      <c r="B294" s="93" t="s">
        <v>117</v>
      </c>
      <c r="C294" s="93" t="s">
        <v>8</v>
      </c>
      <c r="D294" s="93" t="s">
        <v>76</v>
      </c>
      <c r="E294" s="93" t="s">
        <v>261</v>
      </c>
      <c r="F294" s="170" t="s">
        <v>234</v>
      </c>
      <c r="G294" s="63" t="s">
        <v>83</v>
      </c>
      <c r="H294" s="63" t="s">
        <v>99</v>
      </c>
      <c r="I294" s="63"/>
      <c r="J294" s="295">
        <f>J295</f>
        <v>20.7</v>
      </c>
      <c r="K294" s="295">
        <f t="shared" si="87"/>
        <v>82</v>
      </c>
      <c r="L294" s="295">
        <f t="shared" si="87"/>
        <v>142.80000000000001</v>
      </c>
    </row>
    <row r="295" spans="1:12" ht="33.75">
      <c r="A295" s="145" t="s">
        <v>314</v>
      </c>
      <c r="B295" s="93" t="s">
        <v>117</v>
      </c>
      <c r="C295" s="93" t="s">
        <v>8</v>
      </c>
      <c r="D295" s="93" t="s">
        <v>76</v>
      </c>
      <c r="E295" s="93" t="s">
        <v>261</v>
      </c>
      <c r="F295" s="170" t="s">
        <v>234</v>
      </c>
      <c r="G295" s="63" t="s">
        <v>83</v>
      </c>
      <c r="H295" s="63" t="s">
        <v>99</v>
      </c>
      <c r="I295" s="63" t="s">
        <v>74</v>
      </c>
      <c r="J295" s="295">
        <f>'Приложение 3'!J111</f>
        <v>20.7</v>
      </c>
      <c r="K295" s="295">
        <f>'Приложение 3'!K111</f>
        <v>82</v>
      </c>
      <c r="L295" s="295">
        <f>'Приложение 3'!L111</f>
        <v>142.80000000000001</v>
      </c>
    </row>
    <row r="296" spans="1:12" ht="195.75" customHeight="1">
      <c r="A296" s="145" t="s">
        <v>397</v>
      </c>
      <c r="B296" s="93" t="s">
        <v>117</v>
      </c>
      <c r="C296" s="93" t="s">
        <v>8</v>
      </c>
      <c r="D296" s="93" t="s">
        <v>76</v>
      </c>
      <c r="E296" s="93" t="s">
        <v>262</v>
      </c>
      <c r="F296" s="170"/>
      <c r="G296" s="63"/>
      <c r="H296" s="63"/>
      <c r="I296" s="63"/>
      <c r="J296" s="65">
        <f>J297</f>
        <v>449.8</v>
      </c>
      <c r="K296" s="65">
        <f t="shared" ref="K296:L300" si="88">K297</f>
        <v>346</v>
      </c>
      <c r="L296" s="65">
        <f t="shared" si="88"/>
        <v>517.20000000000005</v>
      </c>
    </row>
    <row r="297" spans="1:12" ht="22.5">
      <c r="A297" s="145" t="s">
        <v>113</v>
      </c>
      <c r="B297" s="93" t="s">
        <v>117</v>
      </c>
      <c r="C297" s="93" t="s">
        <v>8</v>
      </c>
      <c r="D297" s="93" t="s">
        <v>76</v>
      </c>
      <c r="E297" s="93" t="s">
        <v>262</v>
      </c>
      <c r="F297" s="170" t="s">
        <v>233</v>
      </c>
      <c r="G297" s="63"/>
      <c r="H297" s="63"/>
      <c r="I297" s="63"/>
      <c r="J297" s="65">
        <f>J298</f>
        <v>449.8</v>
      </c>
      <c r="K297" s="65">
        <f t="shared" si="88"/>
        <v>346</v>
      </c>
      <c r="L297" s="65">
        <f t="shared" si="88"/>
        <v>517.20000000000005</v>
      </c>
    </row>
    <row r="298" spans="1:12" ht="22.5">
      <c r="A298" s="145" t="s">
        <v>133</v>
      </c>
      <c r="B298" s="93" t="s">
        <v>117</v>
      </c>
      <c r="C298" s="93" t="s">
        <v>8</v>
      </c>
      <c r="D298" s="93" t="s">
        <v>76</v>
      </c>
      <c r="E298" s="93" t="s">
        <v>262</v>
      </c>
      <c r="F298" s="170" t="s">
        <v>237</v>
      </c>
      <c r="G298" s="63"/>
      <c r="H298" s="63"/>
      <c r="I298" s="63"/>
      <c r="J298" s="65">
        <f>J299</f>
        <v>449.8</v>
      </c>
      <c r="K298" s="65">
        <f t="shared" si="88"/>
        <v>346</v>
      </c>
      <c r="L298" s="65">
        <f t="shared" si="88"/>
        <v>517.20000000000005</v>
      </c>
    </row>
    <row r="299" spans="1:12">
      <c r="A299" s="145" t="s">
        <v>130</v>
      </c>
      <c r="B299" s="93" t="s">
        <v>117</v>
      </c>
      <c r="C299" s="93" t="s">
        <v>8</v>
      </c>
      <c r="D299" s="93" t="s">
        <v>76</v>
      </c>
      <c r="E299" s="93" t="s">
        <v>262</v>
      </c>
      <c r="F299" s="170" t="s">
        <v>237</v>
      </c>
      <c r="G299" s="63" t="s">
        <v>17</v>
      </c>
      <c r="H299" s="63"/>
      <c r="I299" s="63"/>
      <c r="J299" s="65">
        <f>J300</f>
        <v>449.8</v>
      </c>
      <c r="K299" s="65">
        <f t="shared" si="88"/>
        <v>346</v>
      </c>
      <c r="L299" s="65">
        <f t="shared" si="88"/>
        <v>517.20000000000005</v>
      </c>
    </row>
    <row r="300" spans="1:12">
      <c r="A300" s="145" t="s">
        <v>134</v>
      </c>
      <c r="B300" s="93" t="s">
        <v>117</v>
      </c>
      <c r="C300" s="93" t="s">
        <v>8</v>
      </c>
      <c r="D300" s="93" t="s">
        <v>76</v>
      </c>
      <c r="E300" s="93" t="s">
        <v>262</v>
      </c>
      <c r="F300" s="170" t="s">
        <v>237</v>
      </c>
      <c r="G300" s="63" t="s">
        <v>17</v>
      </c>
      <c r="H300" s="63" t="s">
        <v>107</v>
      </c>
      <c r="I300" s="63"/>
      <c r="J300" s="65">
        <f>J301</f>
        <v>449.8</v>
      </c>
      <c r="K300" s="65">
        <f t="shared" si="88"/>
        <v>346</v>
      </c>
      <c r="L300" s="65">
        <f t="shared" si="88"/>
        <v>517.20000000000005</v>
      </c>
    </row>
    <row r="301" spans="1:12" ht="33.75">
      <c r="A301" s="145" t="s">
        <v>314</v>
      </c>
      <c r="B301" s="93" t="s">
        <v>117</v>
      </c>
      <c r="C301" s="93" t="s">
        <v>8</v>
      </c>
      <c r="D301" s="93" t="s">
        <v>76</v>
      </c>
      <c r="E301" s="93" t="s">
        <v>262</v>
      </c>
      <c r="F301" s="170" t="s">
        <v>237</v>
      </c>
      <c r="G301" s="63" t="s">
        <v>17</v>
      </c>
      <c r="H301" s="63" t="s">
        <v>107</v>
      </c>
      <c r="I301" s="63" t="s">
        <v>74</v>
      </c>
      <c r="J301" s="295">
        <f>'Приложение 3'!J174</f>
        <v>449.8</v>
      </c>
      <c r="K301" s="295">
        <f>'Приложение 3'!K174</f>
        <v>346</v>
      </c>
      <c r="L301" s="295">
        <f>'Приложение 3'!L174</f>
        <v>517.20000000000005</v>
      </c>
    </row>
    <row r="302" spans="1:12" ht="210.75" customHeight="1">
      <c r="A302" s="145" t="s">
        <v>398</v>
      </c>
      <c r="B302" s="93" t="s">
        <v>117</v>
      </c>
      <c r="C302" s="93" t="s">
        <v>8</v>
      </c>
      <c r="D302" s="93" t="s">
        <v>76</v>
      </c>
      <c r="E302" s="93" t="s">
        <v>263</v>
      </c>
      <c r="F302" s="170"/>
      <c r="G302" s="63"/>
      <c r="H302" s="63"/>
      <c r="I302" s="63"/>
      <c r="J302" s="65">
        <f>J303</f>
        <v>588.4</v>
      </c>
      <c r="K302" s="65">
        <f t="shared" ref="K302:L306" si="89">K303</f>
        <v>377.3</v>
      </c>
      <c r="L302" s="65">
        <f t="shared" si="89"/>
        <v>475.5</v>
      </c>
    </row>
    <row r="303" spans="1:12" ht="22.5">
      <c r="A303" s="145" t="s">
        <v>113</v>
      </c>
      <c r="B303" s="93" t="s">
        <v>117</v>
      </c>
      <c r="C303" s="93" t="s">
        <v>8</v>
      </c>
      <c r="D303" s="93" t="s">
        <v>76</v>
      </c>
      <c r="E303" s="93" t="s">
        <v>263</v>
      </c>
      <c r="F303" s="170" t="s">
        <v>233</v>
      </c>
      <c r="G303" s="63"/>
      <c r="H303" s="63"/>
      <c r="I303" s="63"/>
      <c r="J303" s="65">
        <f>J304</f>
        <v>588.4</v>
      </c>
      <c r="K303" s="65">
        <f t="shared" si="89"/>
        <v>377.3</v>
      </c>
      <c r="L303" s="65">
        <f t="shared" si="89"/>
        <v>475.5</v>
      </c>
    </row>
    <row r="304" spans="1:12">
      <c r="A304" s="145" t="s">
        <v>114</v>
      </c>
      <c r="B304" s="93" t="s">
        <v>117</v>
      </c>
      <c r="C304" s="93" t="s">
        <v>8</v>
      </c>
      <c r="D304" s="93" t="s">
        <v>76</v>
      </c>
      <c r="E304" s="93" t="s">
        <v>263</v>
      </c>
      <c r="F304" s="170" t="s">
        <v>234</v>
      </c>
      <c r="G304" s="63"/>
      <c r="H304" s="63"/>
      <c r="I304" s="63"/>
      <c r="J304" s="65">
        <f>J305</f>
        <v>588.4</v>
      </c>
      <c r="K304" s="65">
        <f t="shared" si="89"/>
        <v>377.3</v>
      </c>
      <c r="L304" s="65">
        <f t="shared" si="89"/>
        <v>475.5</v>
      </c>
    </row>
    <row r="305" spans="1:12">
      <c r="A305" s="145" t="s">
        <v>109</v>
      </c>
      <c r="B305" s="93" t="s">
        <v>117</v>
      </c>
      <c r="C305" s="93" t="s">
        <v>8</v>
      </c>
      <c r="D305" s="93" t="s">
        <v>76</v>
      </c>
      <c r="E305" s="93" t="s">
        <v>263</v>
      </c>
      <c r="F305" s="170" t="s">
        <v>234</v>
      </c>
      <c r="G305" s="63" t="s">
        <v>83</v>
      </c>
      <c r="H305" s="63"/>
      <c r="I305" s="63"/>
      <c r="J305" s="65">
        <f>J306</f>
        <v>588.4</v>
      </c>
      <c r="K305" s="65">
        <f t="shared" si="89"/>
        <v>377.3</v>
      </c>
      <c r="L305" s="65">
        <f t="shared" si="89"/>
        <v>475.5</v>
      </c>
    </row>
    <row r="306" spans="1:12">
      <c r="A306" s="145" t="s">
        <v>110</v>
      </c>
      <c r="B306" s="93" t="s">
        <v>117</v>
      </c>
      <c r="C306" s="93" t="s">
        <v>8</v>
      </c>
      <c r="D306" s="93" t="s">
        <v>76</v>
      </c>
      <c r="E306" s="93" t="s">
        <v>263</v>
      </c>
      <c r="F306" s="170" t="s">
        <v>234</v>
      </c>
      <c r="G306" s="63" t="s">
        <v>83</v>
      </c>
      <c r="H306" s="63" t="s">
        <v>99</v>
      </c>
      <c r="I306" s="63"/>
      <c r="J306" s="65">
        <f>J307</f>
        <v>588.4</v>
      </c>
      <c r="K306" s="65">
        <f t="shared" si="89"/>
        <v>377.3</v>
      </c>
      <c r="L306" s="65">
        <f t="shared" si="89"/>
        <v>475.5</v>
      </c>
    </row>
    <row r="307" spans="1:12" ht="33.75">
      <c r="A307" s="145" t="s">
        <v>314</v>
      </c>
      <c r="B307" s="93" t="s">
        <v>117</v>
      </c>
      <c r="C307" s="93" t="s">
        <v>8</v>
      </c>
      <c r="D307" s="93" t="s">
        <v>76</v>
      </c>
      <c r="E307" s="93" t="s">
        <v>263</v>
      </c>
      <c r="F307" s="170" t="s">
        <v>234</v>
      </c>
      <c r="G307" s="63" t="s">
        <v>83</v>
      </c>
      <c r="H307" s="63" t="s">
        <v>99</v>
      </c>
      <c r="I307" s="63" t="s">
        <v>74</v>
      </c>
      <c r="J307" s="295">
        <f>'Приложение 3'!J114</f>
        <v>588.4</v>
      </c>
      <c r="K307" s="295">
        <f>'Приложение 3'!K114</f>
        <v>377.3</v>
      </c>
      <c r="L307" s="295">
        <f>'Приложение 3'!L114</f>
        <v>475.5</v>
      </c>
    </row>
    <row r="308" spans="1:12" ht="45">
      <c r="A308" s="145" t="s">
        <v>122</v>
      </c>
      <c r="B308" s="94" t="s">
        <v>105</v>
      </c>
      <c r="C308" s="94" t="s">
        <v>259</v>
      </c>
      <c r="D308" s="94"/>
      <c r="E308" s="94"/>
      <c r="F308" s="95"/>
      <c r="G308" s="63"/>
      <c r="H308" s="63"/>
      <c r="I308" s="63"/>
      <c r="J308" s="295">
        <f>J309</f>
        <v>14662.099999999999</v>
      </c>
      <c r="K308" s="295">
        <f t="shared" ref="K308:L308" si="90">K309</f>
        <v>16108.7</v>
      </c>
      <c r="L308" s="295">
        <f t="shared" si="90"/>
        <v>16593.400000000001</v>
      </c>
    </row>
    <row r="309" spans="1:12" ht="33" customHeight="1">
      <c r="A309" s="145" t="s">
        <v>123</v>
      </c>
      <c r="B309" s="94" t="s">
        <v>105</v>
      </c>
      <c r="C309" s="94" t="s">
        <v>259</v>
      </c>
      <c r="D309" s="94" t="s">
        <v>107</v>
      </c>
      <c r="E309" s="94"/>
      <c r="F309" s="95"/>
      <c r="G309" s="63"/>
      <c r="H309" s="63"/>
      <c r="I309" s="63"/>
      <c r="J309" s="295">
        <f>J310+J322+J316</f>
        <v>14662.099999999999</v>
      </c>
      <c r="K309" s="295">
        <f t="shared" ref="K309:L309" si="91">K310+K322+K316</f>
        <v>16108.7</v>
      </c>
      <c r="L309" s="295">
        <f t="shared" si="91"/>
        <v>16593.400000000001</v>
      </c>
    </row>
    <row r="310" spans="1:12" ht="33.75">
      <c r="A310" s="145" t="s">
        <v>124</v>
      </c>
      <c r="B310" s="94" t="s">
        <v>105</v>
      </c>
      <c r="C310" s="94" t="s">
        <v>259</v>
      </c>
      <c r="D310" s="94" t="s">
        <v>107</v>
      </c>
      <c r="E310" s="94" t="s">
        <v>267</v>
      </c>
      <c r="F310" s="95"/>
      <c r="G310" s="63"/>
      <c r="H310" s="63"/>
      <c r="I310" s="63"/>
      <c r="J310" s="65">
        <f>J311</f>
        <v>7732.4</v>
      </c>
      <c r="K310" s="65">
        <f t="shared" ref="K310:L314" si="92">K311</f>
        <v>10179</v>
      </c>
      <c r="L310" s="65">
        <f t="shared" si="92"/>
        <v>10663.7</v>
      </c>
    </row>
    <row r="311" spans="1:12" ht="33.75">
      <c r="A311" s="145" t="s">
        <v>87</v>
      </c>
      <c r="B311" s="94" t="s">
        <v>105</v>
      </c>
      <c r="C311" s="94" t="s">
        <v>259</v>
      </c>
      <c r="D311" s="94" t="s">
        <v>107</v>
      </c>
      <c r="E311" s="94" t="s">
        <v>267</v>
      </c>
      <c r="F311" s="95" t="s">
        <v>228</v>
      </c>
      <c r="G311" s="63"/>
      <c r="H311" s="63"/>
      <c r="I311" s="63"/>
      <c r="J311" s="65">
        <f>J312</f>
        <v>7732.4</v>
      </c>
      <c r="K311" s="65">
        <f t="shared" si="92"/>
        <v>10179</v>
      </c>
      <c r="L311" s="65">
        <f t="shared" si="92"/>
        <v>10663.7</v>
      </c>
    </row>
    <row r="312" spans="1:12" ht="33.75">
      <c r="A312" s="145" t="s">
        <v>88</v>
      </c>
      <c r="B312" s="94" t="s">
        <v>105</v>
      </c>
      <c r="C312" s="94" t="s">
        <v>259</v>
      </c>
      <c r="D312" s="94" t="s">
        <v>107</v>
      </c>
      <c r="E312" s="94" t="s">
        <v>267</v>
      </c>
      <c r="F312" s="95" t="s">
        <v>229</v>
      </c>
      <c r="G312" s="63"/>
      <c r="H312" s="63"/>
      <c r="I312" s="63"/>
      <c r="J312" s="65">
        <f>J313</f>
        <v>7732.4</v>
      </c>
      <c r="K312" s="65">
        <f t="shared" si="92"/>
        <v>10179</v>
      </c>
      <c r="L312" s="65">
        <f t="shared" si="92"/>
        <v>10663.7</v>
      </c>
    </row>
    <row r="313" spans="1:12">
      <c r="A313" s="145" t="s">
        <v>109</v>
      </c>
      <c r="B313" s="94" t="s">
        <v>105</v>
      </c>
      <c r="C313" s="94" t="s">
        <v>259</v>
      </c>
      <c r="D313" s="94" t="s">
        <v>107</v>
      </c>
      <c r="E313" s="94" t="s">
        <v>267</v>
      </c>
      <c r="F313" s="95" t="s">
        <v>229</v>
      </c>
      <c r="G313" s="63" t="s">
        <v>83</v>
      </c>
      <c r="H313" s="63"/>
      <c r="I313" s="63"/>
      <c r="J313" s="65">
        <f>J314</f>
        <v>7732.4</v>
      </c>
      <c r="K313" s="65">
        <f t="shared" si="92"/>
        <v>10179</v>
      </c>
      <c r="L313" s="65">
        <f t="shared" si="92"/>
        <v>10663.7</v>
      </c>
    </row>
    <row r="314" spans="1:12">
      <c r="A314" s="145" t="s">
        <v>116</v>
      </c>
      <c r="B314" s="94" t="s">
        <v>105</v>
      </c>
      <c r="C314" s="94" t="s">
        <v>259</v>
      </c>
      <c r="D314" s="94" t="s">
        <v>107</v>
      </c>
      <c r="E314" s="94" t="s">
        <v>267</v>
      </c>
      <c r="F314" s="95" t="s">
        <v>229</v>
      </c>
      <c r="G314" s="63" t="s">
        <v>83</v>
      </c>
      <c r="H314" s="63" t="s">
        <v>117</v>
      </c>
      <c r="I314" s="63"/>
      <c r="J314" s="65">
        <f>J315</f>
        <v>7732.4</v>
      </c>
      <c r="K314" s="65">
        <f t="shared" si="92"/>
        <v>10179</v>
      </c>
      <c r="L314" s="65">
        <f t="shared" si="92"/>
        <v>10663.7</v>
      </c>
    </row>
    <row r="315" spans="1:12" ht="33.75">
      <c r="A315" s="145" t="s">
        <v>314</v>
      </c>
      <c r="B315" s="94" t="s">
        <v>105</v>
      </c>
      <c r="C315" s="94" t="s">
        <v>259</v>
      </c>
      <c r="D315" s="94" t="s">
        <v>107</v>
      </c>
      <c r="E315" s="94" t="s">
        <v>267</v>
      </c>
      <c r="F315" s="95" t="s">
        <v>229</v>
      </c>
      <c r="G315" s="63" t="s">
        <v>83</v>
      </c>
      <c r="H315" s="63" t="s">
        <v>117</v>
      </c>
      <c r="I315" s="63" t="s">
        <v>74</v>
      </c>
      <c r="J315" s="295">
        <f>'Приложение 3'!J131</f>
        <v>7732.4</v>
      </c>
      <c r="K315" s="295">
        <f>'Приложение 3'!K131</f>
        <v>10179</v>
      </c>
      <c r="L315" s="295">
        <f>'Приложение 3'!L131</f>
        <v>10663.7</v>
      </c>
    </row>
    <row r="316" spans="1:12" ht="37.5" customHeight="1">
      <c r="A316" s="180" t="s">
        <v>443</v>
      </c>
      <c r="B316" s="94" t="s">
        <v>105</v>
      </c>
      <c r="C316" s="94" t="s">
        <v>259</v>
      </c>
      <c r="D316" s="94" t="s">
        <v>107</v>
      </c>
      <c r="E316" s="94" t="s">
        <v>442</v>
      </c>
      <c r="F316" s="95"/>
      <c r="G316" s="63"/>
      <c r="H316" s="63"/>
      <c r="I316" s="63"/>
      <c r="J316" s="295">
        <f>J317</f>
        <v>500</v>
      </c>
      <c r="K316" s="295">
        <f t="shared" ref="K316:L320" si="93">K317</f>
        <v>0</v>
      </c>
      <c r="L316" s="295">
        <f t="shared" si="93"/>
        <v>0</v>
      </c>
    </row>
    <row r="317" spans="1:12" ht="33.75">
      <c r="A317" s="145" t="s">
        <v>87</v>
      </c>
      <c r="B317" s="94" t="s">
        <v>105</v>
      </c>
      <c r="C317" s="94" t="s">
        <v>259</v>
      </c>
      <c r="D317" s="94" t="s">
        <v>107</v>
      </c>
      <c r="E317" s="94" t="s">
        <v>442</v>
      </c>
      <c r="F317" s="95" t="s">
        <v>228</v>
      </c>
      <c r="G317" s="63"/>
      <c r="H317" s="63"/>
      <c r="I317" s="63"/>
      <c r="J317" s="295">
        <f>J318</f>
        <v>500</v>
      </c>
      <c r="K317" s="295">
        <f t="shared" si="93"/>
        <v>0</v>
      </c>
      <c r="L317" s="295">
        <f t="shared" si="93"/>
        <v>0</v>
      </c>
    </row>
    <row r="318" spans="1:12" ht="33.75">
      <c r="A318" s="145" t="s">
        <v>88</v>
      </c>
      <c r="B318" s="94" t="s">
        <v>105</v>
      </c>
      <c r="C318" s="94" t="s">
        <v>259</v>
      </c>
      <c r="D318" s="94" t="s">
        <v>107</v>
      </c>
      <c r="E318" s="94" t="s">
        <v>442</v>
      </c>
      <c r="F318" s="95" t="s">
        <v>229</v>
      </c>
      <c r="G318" s="63"/>
      <c r="H318" s="63"/>
      <c r="I318" s="63"/>
      <c r="J318" s="295">
        <f>J319</f>
        <v>500</v>
      </c>
      <c r="K318" s="295">
        <f t="shared" si="93"/>
        <v>0</v>
      </c>
      <c r="L318" s="295">
        <f t="shared" si="93"/>
        <v>0</v>
      </c>
    </row>
    <row r="319" spans="1:12">
      <c r="A319" s="145" t="s">
        <v>109</v>
      </c>
      <c r="B319" s="94" t="s">
        <v>105</v>
      </c>
      <c r="C319" s="94" t="s">
        <v>259</v>
      </c>
      <c r="D319" s="94" t="s">
        <v>107</v>
      </c>
      <c r="E319" s="94" t="s">
        <v>442</v>
      </c>
      <c r="F319" s="95" t="s">
        <v>229</v>
      </c>
      <c r="G319" s="63" t="s">
        <v>83</v>
      </c>
      <c r="H319" s="63"/>
      <c r="I319" s="63"/>
      <c r="J319" s="295">
        <f>J320</f>
        <v>500</v>
      </c>
      <c r="K319" s="295">
        <f t="shared" si="93"/>
        <v>0</v>
      </c>
      <c r="L319" s="295">
        <f t="shared" si="93"/>
        <v>0</v>
      </c>
    </row>
    <row r="320" spans="1:12">
      <c r="A320" s="145" t="s">
        <v>116</v>
      </c>
      <c r="B320" s="94" t="s">
        <v>105</v>
      </c>
      <c r="C320" s="94" t="s">
        <v>259</v>
      </c>
      <c r="D320" s="94" t="s">
        <v>107</v>
      </c>
      <c r="E320" s="94" t="s">
        <v>442</v>
      </c>
      <c r="F320" s="95" t="s">
        <v>229</v>
      </c>
      <c r="G320" s="63" t="s">
        <v>83</v>
      </c>
      <c r="H320" s="63" t="s">
        <v>117</v>
      </c>
      <c r="I320" s="63"/>
      <c r="J320" s="295">
        <f>J321</f>
        <v>500</v>
      </c>
      <c r="K320" s="295">
        <f t="shared" si="93"/>
        <v>0</v>
      </c>
      <c r="L320" s="295">
        <f t="shared" si="93"/>
        <v>0</v>
      </c>
    </row>
    <row r="321" spans="1:12" ht="33.75">
      <c r="A321" s="145" t="s">
        <v>314</v>
      </c>
      <c r="B321" s="94" t="s">
        <v>105</v>
      </c>
      <c r="C321" s="94" t="s">
        <v>259</v>
      </c>
      <c r="D321" s="94" t="s">
        <v>107</v>
      </c>
      <c r="E321" s="94" t="s">
        <v>442</v>
      </c>
      <c r="F321" s="95" t="s">
        <v>229</v>
      </c>
      <c r="G321" s="63" t="s">
        <v>83</v>
      </c>
      <c r="H321" s="63" t="s">
        <v>117</v>
      </c>
      <c r="I321" s="63" t="s">
        <v>74</v>
      </c>
      <c r="J321" s="295">
        <f>'Приложение 3'!J134</f>
        <v>500</v>
      </c>
      <c r="K321" s="295">
        <f>'Приложение 3'!K134</f>
        <v>0</v>
      </c>
      <c r="L321" s="295">
        <f>'Приложение 3'!L134</f>
        <v>0</v>
      </c>
    </row>
    <row r="322" spans="1:12" ht="225">
      <c r="A322" s="145" t="s">
        <v>522</v>
      </c>
      <c r="B322" s="94" t="s">
        <v>105</v>
      </c>
      <c r="C322" s="94" t="s">
        <v>259</v>
      </c>
      <c r="D322" s="94" t="s">
        <v>107</v>
      </c>
      <c r="E322" s="94" t="s">
        <v>276</v>
      </c>
      <c r="F322" s="95"/>
      <c r="G322" s="63"/>
      <c r="H322" s="63"/>
      <c r="I322" s="63"/>
      <c r="J322" s="65">
        <f>J323</f>
        <v>6429.7</v>
      </c>
      <c r="K322" s="65">
        <f t="shared" ref="K322:L326" si="94">K323</f>
        <v>5929.7</v>
      </c>
      <c r="L322" s="65">
        <f t="shared" si="94"/>
        <v>5929.7</v>
      </c>
    </row>
    <row r="323" spans="1:12">
      <c r="A323" s="145" t="s">
        <v>155</v>
      </c>
      <c r="B323" s="94" t="s">
        <v>105</v>
      </c>
      <c r="C323" s="94" t="s">
        <v>259</v>
      </c>
      <c r="D323" s="94" t="s">
        <v>107</v>
      </c>
      <c r="E323" s="94" t="s">
        <v>276</v>
      </c>
      <c r="F323" s="95" t="s">
        <v>241</v>
      </c>
      <c r="G323" s="63"/>
      <c r="H323" s="63"/>
      <c r="I323" s="63"/>
      <c r="J323" s="65">
        <f>J324</f>
        <v>6429.7</v>
      </c>
      <c r="K323" s="65">
        <f t="shared" si="94"/>
        <v>5929.7</v>
      </c>
      <c r="L323" s="65">
        <f t="shared" si="94"/>
        <v>5929.7</v>
      </c>
    </row>
    <row r="324" spans="1:12">
      <c r="A324" s="145" t="s">
        <v>73</v>
      </c>
      <c r="B324" s="94" t="s">
        <v>105</v>
      </c>
      <c r="C324" s="94" t="s">
        <v>259</v>
      </c>
      <c r="D324" s="94" t="s">
        <v>107</v>
      </c>
      <c r="E324" s="94" t="s">
        <v>276</v>
      </c>
      <c r="F324" s="95" t="s">
        <v>242</v>
      </c>
      <c r="G324" s="63"/>
      <c r="H324" s="63"/>
      <c r="I324" s="63"/>
      <c r="J324" s="65">
        <f>J325</f>
        <v>6429.7</v>
      </c>
      <c r="K324" s="65">
        <f t="shared" si="94"/>
        <v>5929.7</v>
      </c>
      <c r="L324" s="65">
        <f t="shared" si="94"/>
        <v>5929.7</v>
      </c>
    </row>
    <row r="325" spans="1:12">
      <c r="A325" s="145" t="s">
        <v>109</v>
      </c>
      <c r="B325" s="94" t="s">
        <v>105</v>
      </c>
      <c r="C325" s="94" t="s">
        <v>259</v>
      </c>
      <c r="D325" s="94" t="s">
        <v>107</v>
      </c>
      <c r="E325" s="94" t="s">
        <v>276</v>
      </c>
      <c r="F325" s="95" t="s">
        <v>242</v>
      </c>
      <c r="G325" s="63" t="s">
        <v>83</v>
      </c>
      <c r="H325" s="63"/>
      <c r="I325" s="63"/>
      <c r="J325" s="65">
        <f>J326</f>
        <v>6429.7</v>
      </c>
      <c r="K325" s="65">
        <f t="shared" si="94"/>
        <v>5929.7</v>
      </c>
      <c r="L325" s="65">
        <f t="shared" si="94"/>
        <v>5929.7</v>
      </c>
    </row>
    <row r="326" spans="1:12">
      <c r="A326" s="145" t="s">
        <v>116</v>
      </c>
      <c r="B326" s="94" t="s">
        <v>105</v>
      </c>
      <c r="C326" s="94" t="s">
        <v>259</v>
      </c>
      <c r="D326" s="94" t="s">
        <v>107</v>
      </c>
      <c r="E326" s="94" t="s">
        <v>276</v>
      </c>
      <c r="F326" s="95" t="s">
        <v>242</v>
      </c>
      <c r="G326" s="63" t="s">
        <v>83</v>
      </c>
      <c r="H326" s="63" t="s">
        <v>117</v>
      </c>
      <c r="I326" s="63"/>
      <c r="J326" s="65">
        <f>J327</f>
        <v>6429.7</v>
      </c>
      <c r="K326" s="65">
        <f t="shared" si="94"/>
        <v>5929.7</v>
      </c>
      <c r="L326" s="65">
        <f t="shared" si="94"/>
        <v>5929.7</v>
      </c>
    </row>
    <row r="327" spans="1:12" ht="45">
      <c r="A327" s="145" t="s">
        <v>339</v>
      </c>
      <c r="B327" s="94" t="s">
        <v>105</v>
      </c>
      <c r="C327" s="94" t="s">
        <v>259</v>
      </c>
      <c r="D327" s="94" t="s">
        <v>107</v>
      </c>
      <c r="E327" s="94" t="s">
        <v>276</v>
      </c>
      <c r="F327" s="95" t="s">
        <v>242</v>
      </c>
      <c r="G327" s="63" t="s">
        <v>83</v>
      </c>
      <c r="H327" s="63" t="s">
        <v>117</v>
      </c>
      <c r="I327" s="63" t="s">
        <v>147</v>
      </c>
      <c r="J327" s="332">
        <f>'Приложение 3'!J221</f>
        <v>6429.7</v>
      </c>
      <c r="K327" s="332">
        <f>'Приложение 3'!K221</f>
        <v>5929.7</v>
      </c>
      <c r="L327" s="332">
        <f>'Приложение 3'!L221</f>
        <v>5929.7</v>
      </c>
    </row>
    <row r="328" spans="1:12" ht="49.5" customHeight="1">
      <c r="A328" s="145" t="s">
        <v>150</v>
      </c>
      <c r="B328" s="96" t="s">
        <v>275</v>
      </c>
      <c r="C328" s="96" t="s">
        <v>259</v>
      </c>
      <c r="D328" s="96"/>
      <c r="E328" s="96"/>
      <c r="F328" s="172"/>
      <c r="G328" s="63"/>
      <c r="H328" s="63"/>
      <c r="I328" s="63"/>
      <c r="J328" s="295">
        <f>J329+J348+J356</f>
        <v>6658.5</v>
      </c>
      <c r="K328" s="295">
        <f>K329+K348+K356</f>
        <v>6415.5</v>
      </c>
      <c r="L328" s="295">
        <f>L329+L348+L356</f>
        <v>5822.8</v>
      </c>
    </row>
    <row r="329" spans="1:12" ht="22.5">
      <c r="A329" s="145" t="s">
        <v>151</v>
      </c>
      <c r="B329" s="96" t="s">
        <v>275</v>
      </c>
      <c r="C329" s="96" t="s">
        <v>8</v>
      </c>
      <c r="D329" s="96"/>
      <c r="E329" s="96"/>
      <c r="F329" s="172"/>
      <c r="G329" s="63"/>
      <c r="H329" s="63"/>
      <c r="I329" s="63"/>
      <c r="J329" s="295">
        <f>J330</f>
        <v>6609.5</v>
      </c>
      <c r="K329" s="295">
        <f t="shared" ref="K329:L329" si="95">K330</f>
        <v>6366.5</v>
      </c>
      <c r="L329" s="295">
        <f t="shared" si="95"/>
        <v>5773.8</v>
      </c>
    </row>
    <row r="330" spans="1:12" ht="67.5">
      <c r="A330" s="145" t="s">
        <v>152</v>
      </c>
      <c r="B330" s="96" t="s">
        <v>275</v>
      </c>
      <c r="C330" s="96" t="s">
        <v>8</v>
      </c>
      <c r="D330" s="96" t="s">
        <v>76</v>
      </c>
      <c r="E330" s="96"/>
      <c r="F330" s="172"/>
      <c r="G330" s="63"/>
      <c r="H330" s="63"/>
      <c r="I330" s="63"/>
      <c r="J330" s="295">
        <f>J331+J337</f>
        <v>6609.5</v>
      </c>
      <c r="K330" s="295">
        <f>K331+K337</f>
        <v>6366.5</v>
      </c>
      <c r="L330" s="295">
        <f>L331+L337</f>
        <v>5773.8</v>
      </c>
    </row>
    <row r="331" spans="1:12" ht="33.75">
      <c r="A331" s="145" t="s">
        <v>153</v>
      </c>
      <c r="B331" s="96" t="s">
        <v>275</v>
      </c>
      <c r="C331" s="96" t="s">
        <v>8</v>
      </c>
      <c r="D331" s="96" t="s">
        <v>76</v>
      </c>
      <c r="E331" s="96" t="s">
        <v>250</v>
      </c>
      <c r="F331" s="172"/>
      <c r="G331" s="63"/>
      <c r="H331" s="63"/>
      <c r="I331" s="63"/>
      <c r="J331" s="65">
        <f>J332</f>
        <v>6098.5</v>
      </c>
      <c r="K331" s="65">
        <f t="shared" ref="K331:L335" si="96">K332</f>
        <v>5899.2</v>
      </c>
      <c r="L331" s="65">
        <f t="shared" si="96"/>
        <v>5449.2</v>
      </c>
    </row>
    <row r="332" spans="1:12" ht="67.5">
      <c r="A332" s="145" t="s">
        <v>81</v>
      </c>
      <c r="B332" s="96" t="s">
        <v>275</v>
      </c>
      <c r="C332" s="96" t="s">
        <v>8</v>
      </c>
      <c r="D332" s="96" t="s">
        <v>76</v>
      </c>
      <c r="E332" s="96" t="s">
        <v>250</v>
      </c>
      <c r="F332" s="172" t="s">
        <v>226</v>
      </c>
      <c r="G332" s="63"/>
      <c r="H332" s="63"/>
      <c r="I332" s="63"/>
      <c r="J332" s="65">
        <f>J333</f>
        <v>6098.5</v>
      </c>
      <c r="K332" s="65">
        <f t="shared" si="96"/>
        <v>5899.2</v>
      </c>
      <c r="L332" s="65">
        <f t="shared" si="96"/>
        <v>5449.2</v>
      </c>
    </row>
    <row r="333" spans="1:12" ht="26.25" customHeight="1">
      <c r="A333" s="145" t="s">
        <v>82</v>
      </c>
      <c r="B333" s="96" t="s">
        <v>275</v>
      </c>
      <c r="C333" s="96" t="s">
        <v>8</v>
      </c>
      <c r="D333" s="96" t="s">
        <v>76</v>
      </c>
      <c r="E333" s="96" t="s">
        <v>250</v>
      </c>
      <c r="F333" s="172" t="s">
        <v>227</v>
      </c>
      <c r="G333" s="63"/>
      <c r="H333" s="63"/>
      <c r="I333" s="63"/>
      <c r="J333" s="65">
        <f>J334</f>
        <v>6098.5</v>
      </c>
      <c r="K333" s="65">
        <f t="shared" si="96"/>
        <v>5899.2</v>
      </c>
      <c r="L333" s="65">
        <f t="shared" si="96"/>
        <v>5449.2</v>
      </c>
    </row>
    <row r="334" spans="1:12">
      <c r="A334" s="145" t="s">
        <v>75</v>
      </c>
      <c r="B334" s="96" t="s">
        <v>275</v>
      </c>
      <c r="C334" s="96" t="s">
        <v>8</v>
      </c>
      <c r="D334" s="96" t="s">
        <v>76</v>
      </c>
      <c r="E334" s="96" t="s">
        <v>250</v>
      </c>
      <c r="F334" s="172" t="s">
        <v>227</v>
      </c>
      <c r="G334" s="63" t="s">
        <v>76</v>
      </c>
      <c r="H334" s="63"/>
      <c r="I334" s="63"/>
      <c r="J334" s="65">
        <f>J335</f>
        <v>6098.5</v>
      </c>
      <c r="K334" s="65">
        <f t="shared" si="96"/>
        <v>5899.2</v>
      </c>
      <c r="L334" s="65">
        <f t="shared" si="96"/>
        <v>5449.2</v>
      </c>
    </row>
    <row r="335" spans="1:12" ht="45">
      <c r="A335" s="145" t="s">
        <v>148</v>
      </c>
      <c r="B335" s="96" t="s">
        <v>275</v>
      </c>
      <c r="C335" s="96" t="s">
        <v>8</v>
      </c>
      <c r="D335" s="96" t="s">
        <v>76</v>
      </c>
      <c r="E335" s="96" t="s">
        <v>250</v>
      </c>
      <c r="F335" s="172" t="s">
        <v>227</v>
      </c>
      <c r="G335" s="63" t="s">
        <v>76</v>
      </c>
      <c r="H335" s="63" t="s">
        <v>149</v>
      </c>
      <c r="I335" s="63"/>
      <c r="J335" s="65">
        <f>J336</f>
        <v>6098.5</v>
      </c>
      <c r="K335" s="65">
        <f t="shared" si="96"/>
        <v>5899.2</v>
      </c>
      <c r="L335" s="65">
        <f t="shared" si="96"/>
        <v>5449.2</v>
      </c>
    </row>
    <row r="336" spans="1:12" ht="45">
      <c r="A336" s="145" t="s">
        <v>339</v>
      </c>
      <c r="B336" s="96" t="s">
        <v>275</v>
      </c>
      <c r="C336" s="96" t="s">
        <v>8</v>
      </c>
      <c r="D336" s="96" t="s">
        <v>76</v>
      </c>
      <c r="E336" s="96" t="s">
        <v>250</v>
      </c>
      <c r="F336" s="172" t="s">
        <v>227</v>
      </c>
      <c r="G336" s="63" t="s">
        <v>76</v>
      </c>
      <c r="H336" s="63" t="s">
        <v>149</v>
      </c>
      <c r="I336" s="63" t="s">
        <v>147</v>
      </c>
      <c r="J336" s="332">
        <f>'Приложение 3'!J209</f>
        <v>6098.5</v>
      </c>
      <c r="K336" s="332">
        <f>'Приложение 3'!K209</f>
        <v>5899.2</v>
      </c>
      <c r="L336" s="332">
        <f>'Приложение 3'!L209</f>
        <v>5449.2</v>
      </c>
    </row>
    <row r="337" spans="1:12" ht="22.5">
      <c r="A337" s="145" t="s">
        <v>93</v>
      </c>
      <c r="B337" s="96" t="s">
        <v>275</v>
      </c>
      <c r="C337" s="96" t="s">
        <v>8</v>
      </c>
      <c r="D337" s="96" t="s">
        <v>76</v>
      </c>
      <c r="E337" s="96" t="s">
        <v>251</v>
      </c>
      <c r="F337" s="172"/>
      <c r="G337" s="63"/>
      <c r="H337" s="63"/>
      <c r="I337" s="63"/>
      <c r="J337" s="295">
        <f>J343+J338</f>
        <v>511</v>
      </c>
      <c r="K337" s="295">
        <f t="shared" ref="K337:L337" si="97">K343+K338</f>
        <v>467.3</v>
      </c>
      <c r="L337" s="295">
        <f t="shared" si="97"/>
        <v>324.60000000000002</v>
      </c>
    </row>
    <row r="338" spans="1:12" ht="67.5">
      <c r="A338" s="145" t="s">
        <v>81</v>
      </c>
      <c r="B338" s="96" t="s">
        <v>275</v>
      </c>
      <c r="C338" s="96" t="s">
        <v>8</v>
      </c>
      <c r="D338" s="96" t="s">
        <v>76</v>
      </c>
      <c r="E338" s="96" t="s">
        <v>251</v>
      </c>
      <c r="F338" s="172" t="s">
        <v>226</v>
      </c>
      <c r="G338" s="63"/>
      <c r="H338" s="63"/>
      <c r="I338" s="63"/>
      <c r="J338" s="65">
        <f t="shared" ref="J338:J341" si="98">J339</f>
        <v>1.5</v>
      </c>
      <c r="K338" s="65">
        <f t="shared" ref="K338:K341" si="99">K339</f>
        <v>0</v>
      </c>
      <c r="L338" s="65">
        <f t="shared" ref="L338:L341" si="100">L339</f>
        <v>0</v>
      </c>
    </row>
    <row r="339" spans="1:12" ht="33.75">
      <c r="A339" s="145" t="s">
        <v>82</v>
      </c>
      <c r="B339" s="96" t="s">
        <v>275</v>
      </c>
      <c r="C339" s="96" t="s">
        <v>8</v>
      </c>
      <c r="D339" s="96" t="s">
        <v>76</v>
      </c>
      <c r="E339" s="96" t="s">
        <v>251</v>
      </c>
      <c r="F339" s="172" t="s">
        <v>227</v>
      </c>
      <c r="G339" s="63"/>
      <c r="H339" s="63"/>
      <c r="I339" s="63"/>
      <c r="J339" s="65">
        <f t="shared" si="98"/>
        <v>1.5</v>
      </c>
      <c r="K339" s="65">
        <f t="shared" si="99"/>
        <v>0</v>
      </c>
      <c r="L339" s="65">
        <f t="shared" si="100"/>
        <v>0</v>
      </c>
    </row>
    <row r="340" spans="1:12">
      <c r="A340" s="145" t="s">
        <v>75</v>
      </c>
      <c r="B340" s="96" t="s">
        <v>275</v>
      </c>
      <c r="C340" s="96" t="s">
        <v>8</v>
      </c>
      <c r="D340" s="96" t="s">
        <v>76</v>
      </c>
      <c r="E340" s="96" t="s">
        <v>251</v>
      </c>
      <c r="F340" s="172" t="s">
        <v>227</v>
      </c>
      <c r="G340" s="63" t="s">
        <v>76</v>
      </c>
      <c r="H340" s="63"/>
      <c r="I340" s="63"/>
      <c r="J340" s="65">
        <f t="shared" si="98"/>
        <v>1.5</v>
      </c>
      <c r="K340" s="65">
        <f t="shared" si="99"/>
        <v>0</v>
      </c>
      <c r="L340" s="65">
        <f t="shared" si="100"/>
        <v>0</v>
      </c>
    </row>
    <row r="341" spans="1:12" ht="45">
      <c r="A341" s="145" t="s">
        <v>148</v>
      </c>
      <c r="B341" s="96" t="s">
        <v>275</v>
      </c>
      <c r="C341" s="96" t="s">
        <v>8</v>
      </c>
      <c r="D341" s="96" t="s">
        <v>76</v>
      </c>
      <c r="E341" s="96" t="s">
        <v>251</v>
      </c>
      <c r="F341" s="172" t="s">
        <v>227</v>
      </c>
      <c r="G341" s="63" t="s">
        <v>76</v>
      </c>
      <c r="H341" s="63" t="s">
        <v>149</v>
      </c>
      <c r="I341" s="63"/>
      <c r="J341" s="65">
        <f t="shared" si="98"/>
        <v>1.5</v>
      </c>
      <c r="K341" s="65">
        <f t="shared" si="99"/>
        <v>0</v>
      </c>
      <c r="L341" s="65">
        <f t="shared" si="100"/>
        <v>0</v>
      </c>
    </row>
    <row r="342" spans="1:12" ht="45">
      <c r="A342" s="145" t="s">
        <v>339</v>
      </c>
      <c r="B342" s="96" t="s">
        <v>275</v>
      </c>
      <c r="C342" s="96" t="s">
        <v>8</v>
      </c>
      <c r="D342" s="96" t="s">
        <v>76</v>
      </c>
      <c r="E342" s="96" t="s">
        <v>251</v>
      </c>
      <c r="F342" s="172" t="s">
        <v>227</v>
      </c>
      <c r="G342" s="63" t="s">
        <v>76</v>
      </c>
      <c r="H342" s="63" t="s">
        <v>149</v>
      </c>
      <c r="I342" s="63" t="s">
        <v>147</v>
      </c>
      <c r="J342" s="295">
        <f>'Приложение 3'!J212</f>
        <v>1.5</v>
      </c>
      <c r="K342" s="295">
        <f>'Приложение 3'!K212</f>
        <v>0</v>
      </c>
      <c r="L342" s="295">
        <f>'Приложение 3'!L212</f>
        <v>0</v>
      </c>
    </row>
    <row r="343" spans="1:12" ht="33.75">
      <c r="A343" s="145" t="s">
        <v>87</v>
      </c>
      <c r="B343" s="96" t="s">
        <v>275</v>
      </c>
      <c r="C343" s="96" t="s">
        <v>8</v>
      </c>
      <c r="D343" s="96" t="s">
        <v>76</v>
      </c>
      <c r="E343" s="96" t="s">
        <v>251</v>
      </c>
      <c r="F343" s="172" t="s">
        <v>228</v>
      </c>
      <c r="G343" s="63"/>
      <c r="H343" s="63"/>
      <c r="I343" s="63"/>
      <c r="J343" s="65">
        <f>J344</f>
        <v>509.5</v>
      </c>
      <c r="K343" s="65">
        <f t="shared" ref="K343:L346" si="101">K344</f>
        <v>467.3</v>
      </c>
      <c r="L343" s="65">
        <f t="shared" si="101"/>
        <v>324.60000000000002</v>
      </c>
    </row>
    <row r="344" spans="1:12" ht="33.75">
      <c r="A344" s="145" t="s">
        <v>88</v>
      </c>
      <c r="B344" s="96" t="s">
        <v>275</v>
      </c>
      <c r="C344" s="96" t="s">
        <v>8</v>
      </c>
      <c r="D344" s="96" t="s">
        <v>76</v>
      </c>
      <c r="E344" s="96" t="s">
        <v>251</v>
      </c>
      <c r="F344" s="172" t="s">
        <v>229</v>
      </c>
      <c r="G344" s="63"/>
      <c r="H344" s="63"/>
      <c r="I344" s="63"/>
      <c r="J344" s="65">
        <f>J345</f>
        <v>509.5</v>
      </c>
      <c r="K344" s="65">
        <f t="shared" si="101"/>
        <v>467.3</v>
      </c>
      <c r="L344" s="65">
        <f t="shared" si="101"/>
        <v>324.60000000000002</v>
      </c>
    </row>
    <row r="345" spans="1:12">
      <c r="A345" s="145" t="s">
        <v>75</v>
      </c>
      <c r="B345" s="96" t="s">
        <v>275</v>
      </c>
      <c r="C345" s="96" t="s">
        <v>8</v>
      </c>
      <c r="D345" s="96" t="s">
        <v>76</v>
      </c>
      <c r="E345" s="96" t="s">
        <v>251</v>
      </c>
      <c r="F345" s="172" t="s">
        <v>229</v>
      </c>
      <c r="G345" s="63" t="s">
        <v>76</v>
      </c>
      <c r="H345" s="63"/>
      <c r="I345" s="63"/>
      <c r="J345" s="65">
        <f>J346</f>
        <v>509.5</v>
      </c>
      <c r="K345" s="65">
        <f t="shared" si="101"/>
        <v>467.3</v>
      </c>
      <c r="L345" s="65">
        <f t="shared" si="101"/>
        <v>324.60000000000002</v>
      </c>
    </row>
    <row r="346" spans="1:12" ht="45">
      <c r="A346" s="145" t="s">
        <v>148</v>
      </c>
      <c r="B346" s="96" t="s">
        <v>275</v>
      </c>
      <c r="C346" s="96" t="s">
        <v>8</v>
      </c>
      <c r="D346" s="96" t="s">
        <v>76</v>
      </c>
      <c r="E346" s="96" t="s">
        <v>251</v>
      </c>
      <c r="F346" s="172" t="s">
        <v>229</v>
      </c>
      <c r="G346" s="63" t="s">
        <v>76</v>
      </c>
      <c r="H346" s="63" t="s">
        <v>149</v>
      </c>
      <c r="I346" s="63"/>
      <c r="J346" s="65">
        <f>J347</f>
        <v>509.5</v>
      </c>
      <c r="K346" s="65">
        <f t="shared" si="101"/>
        <v>467.3</v>
      </c>
      <c r="L346" s="65">
        <f t="shared" si="101"/>
        <v>324.60000000000002</v>
      </c>
    </row>
    <row r="347" spans="1:12" ht="45">
      <c r="A347" s="145" t="s">
        <v>339</v>
      </c>
      <c r="B347" s="96" t="s">
        <v>275</v>
      </c>
      <c r="C347" s="96" t="s">
        <v>8</v>
      </c>
      <c r="D347" s="96" t="s">
        <v>76</v>
      </c>
      <c r="E347" s="96" t="s">
        <v>251</v>
      </c>
      <c r="F347" s="172" t="s">
        <v>229</v>
      </c>
      <c r="G347" s="63" t="s">
        <v>76</v>
      </c>
      <c r="H347" s="63" t="s">
        <v>149</v>
      </c>
      <c r="I347" s="63" t="s">
        <v>147</v>
      </c>
      <c r="J347" s="332">
        <f>'Приложение 3'!J214</f>
        <v>509.5</v>
      </c>
      <c r="K347" s="332">
        <f>'Приложение 3'!K214</f>
        <v>467.3</v>
      </c>
      <c r="L347" s="332">
        <f>'Приложение 3'!L214</f>
        <v>324.60000000000002</v>
      </c>
    </row>
    <row r="348" spans="1:12" ht="33.75">
      <c r="A348" s="145" t="s">
        <v>161</v>
      </c>
      <c r="B348" s="97" t="s">
        <v>275</v>
      </c>
      <c r="C348" s="97" t="s">
        <v>9</v>
      </c>
      <c r="D348" s="97"/>
      <c r="E348" s="97"/>
      <c r="F348" s="173"/>
      <c r="G348" s="63"/>
      <c r="H348" s="63"/>
      <c r="I348" s="63"/>
      <c r="J348" s="295">
        <f t="shared" ref="J348:J354" si="102">J349</f>
        <v>43.3</v>
      </c>
      <c r="K348" s="295">
        <f t="shared" ref="K348:L354" si="103">K349</f>
        <v>43.3</v>
      </c>
      <c r="L348" s="295">
        <f t="shared" si="103"/>
        <v>43.3</v>
      </c>
    </row>
    <row r="349" spans="1:12" ht="45">
      <c r="A349" s="145" t="s">
        <v>162</v>
      </c>
      <c r="B349" s="97" t="s">
        <v>275</v>
      </c>
      <c r="C349" s="97" t="s">
        <v>9</v>
      </c>
      <c r="D349" s="97" t="s">
        <v>78</v>
      </c>
      <c r="E349" s="97"/>
      <c r="F349" s="173"/>
      <c r="G349" s="63"/>
      <c r="H349" s="63"/>
      <c r="I349" s="63"/>
      <c r="J349" s="295">
        <f t="shared" si="102"/>
        <v>43.3</v>
      </c>
      <c r="K349" s="295">
        <f t="shared" si="103"/>
        <v>43.3</v>
      </c>
      <c r="L349" s="295">
        <f t="shared" si="103"/>
        <v>43.3</v>
      </c>
    </row>
    <row r="350" spans="1:12" ht="22.5">
      <c r="A350" s="145" t="s">
        <v>163</v>
      </c>
      <c r="B350" s="97" t="s">
        <v>275</v>
      </c>
      <c r="C350" s="97" t="s">
        <v>9</v>
      </c>
      <c r="D350" s="97" t="s">
        <v>78</v>
      </c>
      <c r="E350" s="97" t="s">
        <v>277</v>
      </c>
      <c r="F350" s="173"/>
      <c r="G350" s="63"/>
      <c r="H350" s="63"/>
      <c r="I350" s="63"/>
      <c r="J350" s="65">
        <f t="shared" si="102"/>
        <v>43.3</v>
      </c>
      <c r="K350" s="65">
        <f t="shared" si="103"/>
        <v>43.3</v>
      </c>
      <c r="L350" s="65">
        <f t="shared" si="103"/>
        <v>43.3</v>
      </c>
    </row>
    <row r="351" spans="1:12" ht="22.5">
      <c r="A351" s="145" t="s">
        <v>159</v>
      </c>
      <c r="B351" s="97" t="s">
        <v>275</v>
      </c>
      <c r="C351" s="97" t="s">
        <v>9</v>
      </c>
      <c r="D351" s="97" t="s">
        <v>78</v>
      </c>
      <c r="E351" s="97" t="s">
        <v>277</v>
      </c>
      <c r="F351" s="173" t="s">
        <v>243</v>
      </c>
      <c r="G351" s="63"/>
      <c r="H351" s="63"/>
      <c r="I351" s="63"/>
      <c r="J351" s="65">
        <f t="shared" si="102"/>
        <v>43.3</v>
      </c>
      <c r="K351" s="65">
        <f t="shared" si="103"/>
        <v>43.3</v>
      </c>
      <c r="L351" s="65">
        <f t="shared" si="103"/>
        <v>43.3</v>
      </c>
    </row>
    <row r="352" spans="1:12">
      <c r="A352" s="145" t="s">
        <v>164</v>
      </c>
      <c r="B352" s="97" t="s">
        <v>275</v>
      </c>
      <c r="C352" s="97" t="s">
        <v>9</v>
      </c>
      <c r="D352" s="97" t="s">
        <v>78</v>
      </c>
      <c r="E352" s="97" t="s">
        <v>277</v>
      </c>
      <c r="F352" s="173" t="s">
        <v>244</v>
      </c>
      <c r="G352" s="63"/>
      <c r="H352" s="63"/>
      <c r="I352" s="63"/>
      <c r="J352" s="65">
        <f t="shared" si="102"/>
        <v>43.3</v>
      </c>
      <c r="K352" s="65">
        <f t="shared" si="103"/>
        <v>43.3</v>
      </c>
      <c r="L352" s="65">
        <f t="shared" si="103"/>
        <v>43.3</v>
      </c>
    </row>
    <row r="353" spans="1:12" ht="22.5">
      <c r="A353" s="145" t="s">
        <v>159</v>
      </c>
      <c r="B353" s="97" t="s">
        <v>275</v>
      </c>
      <c r="C353" s="97" t="s">
        <v>9</v>
      </c>
      <c r="D353" s="97" t="s">
        <v>78</v>
      </c>
      <c r="E353" s="97" t="s">
        <v>277</v>
      </c>
      <c r="F353" s="173" t="s">
        <v>244</v>
      </c>
      <c r="G353" s="63" t="s">
        <v>105</v>
      </c>
      <c r="H353" s="63"/>
      <c r="I353" s="63"/>
      <c r="J353" s="65">
        <f t="shared" si="102"/>
        <v>43.3</v>
      </c>
      <c r="K353" s="65">
        <f t="shared" si="103"/>
        <v>43.3</v>
      </c>
      <c r="L353" s="65">
        <f t="shared" si="103"/>
        <v>43.3</v>
      </c>
    </row>
    <row r="354" spans="1:12" ht="22.5">
      <c r="A354" s="145" t="s">
        <v>312</v>
      </c>
      <c r="B354" s="97" t="s">
        <v>275</v>
      </c>
      <c r="C354" s="97" t="s">
        <v>9</v>
      </c>
      <c r="D354" s="97" t="s">
        <v>78</v>
      </c>
      <c r="E354" s="97" t="s">
        <v>277</v>
      </c>
      <c r="F354" s="173" t="s">
        <v>244</v>
      </c>
      <c r="G354" s="63" t="s">
        <v>105</v>
      </c>
      <c r="H354" s="63" t="s">
        <v>76</v>
      </c>
      <c r="I354" s="63"/>
      <c r="J354" s="65">
        <f t="shared" si="102"/>
        <v>43.3</v>
      </c>
      <c r="K354" s="65">
        <f t="shared" si="103"/>
        <v>43.3</v>
      </c>
      <c r="L354" s="65">
        <f t="shared" si="103"/>
        <v>43.3</v>
      </c>
    </row>
    <row r="355" spans="1:12" ht="45">
      <c r="A355" s="145" t="s">
        <v>339</v>
      </c>
      <c r="B355" s="97" t="s">
        <v>275</v>
      </c>
      <c r="C355" s="97" t="s">
        <v>9</v>
      </c>
      <c r="D355" s="97" t="s">
        <v>78</v>
      </c>
      <c r="E355" s="97" t="s">
        <v>277</v>
      </c>
      <c r="F355" s="173" t="s">
        <v>244</v>
      </c>
      <c r="G355" s="63" t="s">
        <v>105</v>
      </c>
      <c r="H355" s="63" t="s">
        <v>76</v>
      </c>
      <c r="I355" s="63" t="s">
        <v>147</v>
      </c>
      <c r="J355" s="332">
        <f>'Приложение 3'!J229</f>
        <v>43.3</v>
      </c>
      <c r="K355" s="332">
        <f>'Приложение 3'!K229</f>
        <v>43.3</v>
      </c>
      <c r="L355" s="332">
        <f>'Приложение 3'!L229</f>
        <v>43.3</v>
      </c>
    </row>
    <row r="356" spans="1:12" ht="33.75">
      <c r="A356" s="145" t="s">
        <v>167</v>
      </c>
      <c r="B356" s="97" t="s">
        <v>275</v>
      </c>
      <c r="C356" s="97" t="s">
        <v>10</v>
      </c>
      <c r="D356" s="97"/>
      <c r="E356" s="97"/>
      <c r="F356" s="173"/>
      <c r="G356" s="63"/>
      <c r="H356" s="63"/>
      <c r="I356" s="63"/>
      <c r="J356" s="295">
        <f>J357</f>
        <v>5.7</v>
      </c>
      <c r="K356" s="295">
        <f>K357</f>
        <v>5.7</v>
      </c>
      <c r="L356" s="295">
        <f>L357</f>
        <v>5.7</v>
      </c>
    </row>
    <row r="357" spans="1:12" ht="45">
      <c r="A357" s="145" t="s">
        <v>168</v>
      </c>
      <c r="B357" s="98" t="s">
        <v>275</v>
      </c>
      <c r="C357" s="98" t="s">
        <v>10</v>
      </c>
      <c r="D357" s="98" t="s">
        <v>76</v>
      </c>
      <c r="E357" s="98"/>
      <c r="F357" s="174"/>
      <c r="G357" s="63"/>
      <c r="H357" s="63"/>
      <c r="I357" s="63"/>
      <c r="J357" s="295">
        <f t="shared" ref="J357:J362" si="104">J358</f>
        <v>5.7</v>
      </c>
      <c r="K357" s="295">
        <f t="shared" ref="K357:L362" si="105">K358</f>
        <v>5.7</v>
      </c>
      <c r="L357" s="295">
        <f t="shared" si="105"/>
        <v>5.7</v>
      </c>
    </row>
    <row r="358" spans="1:12" ht="22.5">
      <c r="A358" s="145" t="s">
        <v>169</v>
      </c>
      <c r="B358" s="98" t="s">
        <v>275</v>
      </c>
      <c r="C358" s="98" t="s">
        <v>10</v>
      </c>
      <c r="D358" s="98" t="s">
        <v>76</v>
      </c>
      <c r="E358" s="98" t="s">
        <v>278</v>
      </c>
      <c r="F358" s="174"/>
      <c r="G358" s="63"/>
      <c r="H358" s="63"/>
      <c r="I358" s="63"/>
      <c r="J358" s="65">
        <f t="shared" si="104"/>
        <v>5.7</v>
      </c>
      <c r="K358" s="65">
        <f t="shared" si="105"/>
        <v>5.7</v>
      </c>
      <c r="L358" s="65">
        <f t="shared" si="105"/>
        <v>5.7</v>
      </c>
    </row>
    <row r="359" spans="1:12">
      <c r="A359" s="145" t="s">
        <v>155</v>
      </c>
      <c r="B359" s="98" t="s">
        <v>275</v>
      </c>
      <c r="C359" s="98" t="s">
        <v>10</v>
      </c>
      <c r="D359" s="98" t="s">
        <v>76</v>
      </c>
      <c r="E359" s="98" t="s">
        <v>278</v>
      </c>
      <c r="F359" s="174" t="s">
        <v>241</v>
      </c>
      <c r="G359" s="63"/>
      <c r="H359" s="63"/>
      <c r="I359" s="63"/>
      <c r="J359" s="65">
        <f t="shared" si="104"/>
        <v>5.7</v>
      </c>
      <c r="K359" s="65">
        <f t="shared" si="105"/>
        <v>5.7</v>
      </c>
      <c r="L359" s="65">
        <f t="shared" si="105"/>
        <v>5.7</v>
      </c>
    </row>
    <row r="360" spans="1:12">
      <c r="A360" s="145" t="s">
        <v>170</v>
      </c>
      <c r="B360" s="98" t="s">
        <v>275</v>
      </c>
      <c r="C360" s="98" t="s">
        <v>10</v>
      </c>
      <c r="D360" s="98" t="s">
        <v>76</v>
      </c>
      <c r="E360" s="98" t="s">
        <v>278</v>
      </c>
      <c r="F360" s="174" t="s">
        <v>245</v>
      </c>
      <c r="G360" s="63"/>
      <c r="H360" s="63"/>
      <c r="I360" s="63"/>
      <c r="J360" s="65">
        <f t="shared" si="104"/>
        <v>5.7</v>
      </c>
      <c r="K360" s="65">
        <f t="shared" si="105"/>
        <v>5.7</v>
      </c>
      <c r="L360" s="65">
        <f t="shared" si="105"/>
        <v>5.7</v>
      </c>
    </row>
    <row r="361" spans="1:12" ht="33.75">
      <c r="A361" s="145" t="s">
        <v>309</v>
      </c>
      <c r="B361" s="98" t="s">
        <v>275</v>
      </c>
      <c r="C361" s="98" t="s">
        <v>10</v>
      </c>
      <c r="D361" s="98" t="s">
        <v>76</v>
      </c>
      <c r="E361" s="98" t="s">
        <v>278</v>
      </c>
      <c r="F361" s="174" t="s">
        <v>245</v>
      </c>
      <c r="G361" s="63" t="s">
        <v>166</v>
      </c>
      <c r="H361" s="63"/>
      <c r="I361" s="63"/>
      <c r="J361" s="65">
        <f t="shared" si="104"/>
        <v>5.7</v>
      </c>
      <c r="K361" s="65">
        <f t="shared" si="105"/>
        <v>5.7</v>
      </c>
      <c r="L361" s="65">
        <f t="shared" si="105"/>
        <v>5.7</v>
      </c>
    </row>
    <row r="362" spans="1:12" ht="45">
      <c r="A362" s="145" t="s">
        <v>310</v>
      </c>
      <c r="B362" s="98" t="s">
        <v>275</v>
      </c>
      <c r="C362" s="98" t="s">
        <v>10</v>
      </c>
      <c r="D362" s="98" t="s">
        <v>76</v>
      </c>
      <c r="E362" s="98" t="s">
        <v>278</v>
      </c>
      <c r="F362" s="174" t="s">
        <v>245</v>
      </c>
      <c r="G362" s="63" t="s">
        <v>166</v>
      </c>
      <c r="H362" s="63" t="s">
        <v>76</v>
      </c>
      <c r="I362" s="63"/>
      <c r="J362" s="65">
        <f t="shared" si="104"/>
        <v>5.7</v>
      </c>
      <c r="K362" s="65">
        <f t="shared" si="105"/>
        <v>5.7</v>
      </c>
      <c r="L362" s="65">
        <f t="shared" si="105"/>
        <v>5.7</v>
      </c>
    </row>
    <row r="363" spans="1:12" ht="45">
      <c r="A363" s="145" t="s">
        <v>339</v>
      </c>
      <c r="B363" s="98" t="s">
        <v>275</v>
      </c>
      <c r="C363" s="98" t="s">
        <v>10</v>
      </c>
      <c r="D363" s="98" t="s">
        <v>76</v>
      </c>
      <c r="E363" s="98" t="s">
        <v>278</v>
      </c>
      <c r="F363" s="174" t="s">
        <v>245</v>
      </c>
      <c r="G363" s="63" t="s">
        <v>166</v>
      </c>
      <c r="H363" s="63" t="s">
        <v>76</v>
      </c>
      <c r="I363" s="63" t="s">
        <v>147</v>
      </c>
      <c r="J363" s="332">
        <f>'Приложение 3'!J237</f>
        <v>5.7</v>
      </c>
      <c r="K363" s="332">
        <f>'Приложение 3'!K237</f>
        <v>5.7</v>
      </c>
      <c r="L363" s="332">
        <f>'Приложение 3'!L237</f>
        <v>5.7</v>
      </c>
    </row>
    <row r="364" spans="1:12" ht="45">
      <c r="A364" s="145" t="s">
        <v>127</v>
      </c>
      <c r="B364" s="100" t="s">
        <v>268</v>
      </c>
      <c r="C364" s="100" t="s">
        <v>259</v>
      </c>
      <c r="D364" s="100"/>
      <c r="E364" s="100"/>
      <c r="F364" s="120"/>
      <c r="G364" s="63"/>
      <c r="H364" s="63"/>
      <c r="I364" s="63"/>
      <c r="J364" s="295">
        <f t="shared" ref="J364:L365" si="106">J365</f>
        <v>30.8</v>
      </c>
      <c r="K364" s="295">
        <f t="shared" si="106"/>
        <v>30.8</v>
      </c>
      <c r="L364" s="295">
        <f t="shared" si="106"/>
        <v>0</v>
      </c>
    </row>
    <row r="365" spans="1:12" ht="33.75">
      <c r="A365" s="145" t="s">
        <v>335</v>
      </c>
      <c r="B365" s="309" t="s">
        <v>268</v>
      </c>
      <c r="C365" s="100" t="s">
        <v>8</v>
      </c>
      <c r="D365" s="100"/>
      <c r="E365" s="100"/>
      <c r="F365" s="120"/>
      <c r="G365" s="63"/>
      <c r="H365" s="63"/>
      <c r="I365" s="63"/>
      <c r="J365" s="65">
        <f t="shared" si="106"/>
        <v>30.8</v>
      </c>
      <c r="K365" s="65">
        <f t="shared" si="106"/>
        <v>30.8</v>
      </c>
      <c r="L365" s="65">
        <f t="shared" si="106"/>
        <v>0</v>
      </c>
    </row>
    <row r="366" spans="1:12" ht="33.75">
      <c r="A366" s="145" t="s">
        <v>336</v>
      </c>
      <c r="B366" s="309" t="s">
        <v>268</v>
      </c>
      <c r="C366" s="100" t="s">
        <v>8</v>
      </c>
      <c r="D366" s="100" t="s">
        <v>76</v>
      </c>
      <c r="E366" s="100"/>
      <c r="F366" s="120"/>
      <c r="G366" s="63"/>
      <c r="H366" s="63"/>
      <c r="I366" s="63"/>
      <c r="J366" s="65">
        <f t="shared" ref="J366:L371" si="107">J367</f>
        <v>30.8</v>
      </c>
      <c r="K366" s="65">
        <f t="shared" si="107"/>
        <v>30.8</v>
      </c>
      <c r="L366" s="65">
        <f t="shared" si="107"/>
        <v>0</v>
      </c>
    </row>
    <row r="367" spans="1:12" ht="22.5">
      <c r="A367" s="145" t="s">
        <v>334</v>
      </c>
      <c r="B367" s="100" t="s">
        <v>268</v>
      </c>
      <c r="C367" s="100" t="s">
        <v>8</v>
      </c>
      <c r="D367" s="100" t="s">
        <v>76</v>
      </c>
      <c r="E367" s="100" t="s">
        <v>333</v>
      </c>
      <c r="F367" s="120"/>
      <c r="G367" s="63"/>
      <c r="H367" s="63"/>
      <c r="I367" s="63"/>
      <c r="J367" s="65">
        <f t="shared" si="107"/>
        <v>30.8</v>
      </c>
      <c r="K367" s="65">
        <f t="shared" si="107"/>
        <v>30.8</v>
      </c>
      <c r="L367" s="65">
        <f t="shared" si="107"/>
        <v>0</v>
      </c>
    </row>
    <row r="368" spans="1:12" ht="22.5">
      <c r="A368" s="145" t="s">
        <v>113</v>
      </c>
      <c r="B368" s="100" t="s">
        <v>268</v>
      </c>
      <c r="C368" s="100" t="s">
        <v>8</v>
      </c>
      <c r="D368" s="100" t="s">
        <v>76</v>
      </c>
      <c r="E368" s="100" t="s">
        <v>333</v>
      </c>
      <c r="F368" s="120" t="s">
        <v>233</v>
      </c>
      <c r="G368" s="63"/>
      <c r="H368" s="63"/>
      <c r="I368" s="63"/>
      <c r="J368" s="65">
        <f t="shared" si="107"/>
        <v>30.8</v>
      </c>
      <c r="K368" s="65">
        <f t="shared" si="107"/>
        <v>30.8</v>
      </c>
      <c r="L368" s="65">
        <f t="shared" si="107"/>
        <v>0</v>
      </c>
    </row>
    <row r="369" spans="1:12" ht="33.75">
      <c r="A369" s="145" t="s">
        <v>136</v>
      </c>
      <c r="B369" s="100" t="s">
        <v>268</v>
      </c>
      <c r="C369" s="100" t="s">
        <v>8</v>
      </c>
      <c r="D369" s="100" t="s">
        <v>76</v>
      </c>
      <c r="E369" s="100" t="s">
        <v>333</v>
      </c>
      <c r="F369" s="120" t="s">
        <v>238</v>
      </c>
      <c r="G369" s="63"/>
      <c r="H369" s="63"/>
      <c r="I369" s="63"/>
      <c r="J369" s="65">
        <f t="shared" si="107"/>
        <v>30.8</v>
      </c>
      <c r="K369" s="65">
        <f t="shared" si="107"/>
        <v>30.8</v>
      </c>
      <c r="L369" s="65">
        <f t="shared" si="107"/>
        <v>0</v>
      </c>
    </row>
    <row r="370" spans="1:12">
      <c r="A370" s="145" t="s">
        <v>130</v>
      </c>
      <c r="B370" s="100" t="s">
        <v>268</v>
      </c>
      <c r="C370" s="100" t="s">
        <v>8</v>
      </c>
      <c r="D370" s="100" t="s">
        <v>76</v>
      </c>
      <c r="E370" s="100" t="s">
        <v>333</v>
      </c>
      <c r="F370" s="120" t="s">
        <v>238</v>
      </c>
      <c r="G370" s="63" t="s">
        <v>17</v>
      </c>
      <c r="H370" s="63" t="s">
        <v>259</v>
      </c>
      <c r="I370" s="63"/>
      <c r="J370" s="65">
        <f t="shared" si="107"/>
        <v>30.8</v>
      </c>
      <c r="K370" s="65">
        <f t="shared" si="107"/>
        <v>30.8</v>
      </c>
      <c r="L370" s="65">
        <f t="shared" si="107"/>
        <v>0</v>
      </c>
    </row>
    <row r="371" spans="1:12">
      <c r="A371" s="145" t="s">
        <v>134</v>
      </c>
      <c r="B371" s="100" t="s">
        <v>268</v>
      </c>
      <c r="C371" s="100" t="s">
        <v>8</v>
      </c>
      <c r="D371" s="100" t="s">
        <v>76</v>
      </c>
      <c r="E371" s="100" t="s">
        <v>333</v>
      </c>
      <c r="F371" s="120" t="s">
        <v>238</v>
      </c>
      <c r="G371" s="63" t="s">
        <v>17</v>
      </c>
      <c r="H371" s="63" t="s">
        <v>107</v>
      </c>
      <c r="I371" s="63"/>
      <c r="J371" s="65">
        <f t="shared" si="107"/>
        <v>30.8</v>
      </c>
      <c r="K371" s="65">
        <f t="shared" si="107"/>
        <v>30.8</v>
      </c>
      <c r="L371" s="65">
        <f t="shared" si="107"/>
        <v>0</v>
      </c>
    </row>
    <row r="372" spans="1:12" ht="33.75">
      <c r="A372" s="145" t="s">
        <v>314</v>
      </c>
      <c r="B372" s="100" t="s">
        <v>268</v>
      </c>
      <c r="C372" s="100" t="s">
        <v>8</v>
      </c>
      <c r="D372" s="100" t="s">
        <v>76</v>
      </c>
      <c r="E372" s="100" t="s">
        <v>333</v>
      </c>
      <c r="F372" s="120" t="s">
        <v>238</v>
      </c>
      <c r="G372" s="63" t="s">
        <v>17</v>
      </c>
      <c r="H372" s="63" t="s">
        <v>107</v>
      </c>
      <c r="I372" s="63" t="s">
        <v>74</v>
      </c>
      <c r="J372" s="295">
        <f>'Приложение 3'!J180</f>
        <v>30.8</v>
      </c>
      <c r="K372" s="295">
        <f>'Приложение 3'!K180</f>
        <v>30.8</v>
      </c>
      <c r="L372" s="295">
        <f>'Приложение 3'!L180</f>
        <v>0</v>
      </c>
    </row>
    <row r="373" spans="1:12" ht="67.5">
      <c r="A373" s="145" t="s">
        <v>545</v>
      </c>
      <c r="B373" s="101" t="s">
        <v>269</v>
      </c>
      <c r="C373" s="101" t="s">
        <v>259</v>
      </c>
      <c r="D373" s="101"/>
      <c r="E373" s="101"/>
      <c r="F373" s="102"/>
      <c r="G373" s="63"/>
      <c r="H373" s="63"/>
      <c r="I373" s="63"/>
      <c r="J373" s="332">
        <f t="shared" ref="J373:J379" si="108">J374</f>
        <v>703.9</v>
      </c>
      <c r="K373" s="332">
        <f t="shared" ref="K373:L379" si="109">K374</f>
        <v>703.9</v>
      </c>
      <c r="L373" s="332">
        <f t="shared" si="109"/>
        <v>703.9</v>
      </c>
    </row>
    <row r="374" spans="1:12" ht="45">
      <c r="A374" s="145" t="s">
        <v>128</v>
      </c>
      <c r="B374" s="101" t="s">
        <v>269</v>
      </c>
      <c r="C374" s="101" t="s">
        <v>259</v>
      </c>
      <c r="D374" s="101" t="s">
        <v>107</v>
      </c>
      <c r="E374" s="101"/>
      <c r="F374" s="102"/>
      <c r="G374" s="63"/>
      <c r="H374" s="63"/>
      <c r="I374" s="63"/>
      <c r="J374" s="332">
        <f t="shared" si="108"/>
        <v>703.9</v>
      </c>
      <c r="K374" s="332">
        <f t="shared" si="109"/>
        <v>703.9</v>
      </c>
      <c r="L374" s="332">
        <f t="shared" si="109"/>
        <v>703.9</v>
      </c>
    </row>
    <row r="375" spans="1:12" ht="22.5">
      <c r="A375" s="145" t="s">
        <v>129</v>
      </c>
      <c r="B375" s="101" t="s">
        <v>269</v>
      </c>
      <c r="C375" s="101" t="s">
        <v>259</v>
      </c>
      <c r="D375" s="101" t="s">
        <v>107</v>
      </c>
      <c r="E375" s="101" t="s">
        <v>270</v>
      </c>
      <c r="F375" s="102"/>
      <c r="G375" s="63"/>
      <c r="H375" s="63"/>
      <c r="I375" s="63"/>
      <c r="J375" s="103">
        <f t="shared" si="108"/>
        <v>703.9</v>
      </c>
      <c r="K375" s="103">
        <f t="shared" si="109"/>
        <v>703.9</v>
      </c>
      <c r="L375" s="103">
        <f t="shared" si="109"/>
        <v>703.9</v>
      </c>
    </row>
    <row r="376" spans="1:12" ht="33.75">
      <c r="A376" s="145" t="s">
        <v>87</v>
      </c>
      <c r="B376" s="101" t="s">
        <v>269</v>
      </c>
      <c r="C376" s="101" t="s">
        <v>259</v>
      </c>
      <c r="D376" s="101" t="s">
        <v>107</v>
      </c>
      <c r="E376" s="101" t="s">
        <v>270</v>
      </c>
      <c r="F376" s="102" t="s">
        <v>228</v>
      </c>
      <c r="G376" s="63"/>
      <c r="H376" s="63"/>
      <c r="I376" s="63"/>
      <c r="J376" s="103">
        <f t="shared" si="108"/>
        <v>703.9</v>
      </c>
      <c r="K376" s="103">
        <f t="shared" si="109"/>
        <v>703.9</v>
      </c>
      <c r="L376" s="103">
        <f t="shared" si="109"/>
        <v>703.9</v>
      </c>
    </row>
    <row r="377" spans="1:12" ht="33.75">
      <c r="A377" s="145" t="s">
        <v>88</v>
      </c>
      <c r="B377" s="101" t="s">
        <v>269</v>
      </c>
      <c r="C377" s="101" t="s">
        <v>259</v>
      </c>
      <c r="D377" s="101" t="s">
        <v>107</v>
      </c>
      <c r="E377" s="101" t="s">
        <v>270</v>
      </c>
      <c r="F377" s="102" t="s">
        <v>229</v>
      </c>
      <c r="G377" s="63"/>
      <c r="H377" s="63"/>
      <c r="I377" s="63"/>
      <c r="J377" s="103">
        <f t="shared" si="108"/>
        <v>703.9</v>
      </c>
      <c r="K377" s="103">
        <f t="shared" si="109"/>
        <v>703.9</v>
      </c>
      <c r="L377" s="103">
        <f t="shared" si="109"/>
        <v>703.9</v>
      </c>
    </row>
    <row r="378" spans="1:12">
      <c r="A378" s="145" t="s">
        <v>308</v>
      </c>
      <c r="B378" s="101" t="s">
        <v>269</v>
      </c>
      <c r="C378" s="101" t="s">
        <v>259</v>
      </c>
      <c r="D378" s="101" t="s">
        <v>107</v>
      </c>
      <c r="E378" s="101" t="s">
        <v>270</v>
      </c>
      <c r="F378" s="102" t="s">
        <v>229</v>
      </c>
      <c r="G378" s="63" t="s">
        <v>99</v>
      </c>
      <c r="H378" s="63"/>
      <c r="I378" s="63"/>
      <c r="J378" s="103">
        <f t="shared" si="108"/>
        <v>703.9</v>
      </c>
      <c r="K378" s="103">
        <f t="shared" si="109"/>
        <v>703.9</v>
      </c>
      <c r="L378" s="103">
        <f t="shared" si="109"/>
        <v>703.9</v>
      </c>
    </row>
    <row r="379" spans="1:12">
      <c r="A379" s="145" t="s">
        <v>126</v>
      </c>
      <c r="B379" s="101" t="s">
        <v>269</v>
      </c>
      <c r="C379" s="101" t="s">
        <v>259</v>
      </c>
      <c r="D379" s="101" t="s">
        <v>107</v>
      </c>
      <c r="E379" s="101" t="s">
        <v>270</v>
      </c>
      <c r="F379" s="102" t="s">
        <v>229</v>
      </c>
      <c r="G379" s="63" t="s">
        <v>99</v>
      </c>
      <c r="H379" s="63" t="s">
        <v>76</v>
      </c>
      <c r="I379" s="63"/>
      <c r="J379" s="103">
        <f t="shared" si="108"/>
        <v>703.9</v>
      </c>
      <c r="K379" s="103">
        <f t="shared" si="109"/>
        <v>703.9</v>
      </c>
      <c r="L379" s="103">
        <f t="shared" si="109"/>
        <v>703.9</v>
      </c>
    </row>
    <row r="380" spans="1:12" ht="33.75">
      <c r="A380" s="145" t="s">
        <v>314</v>
      </c>
      <c r="B380" s="101" t="s">
        <v>269</v>
      </c>
      <c r="C380" s="101" t="s">
        <v>259</v>
      </c>
      <c r="D380" s="101" t="s">
        <v>107</v>
      </c>
      <c r="E380" s="101" t="s">
        <v>270</v>
      </c>
      <c r="F380" s="102" t="s">
        <v>229</v>
      </c>
      <c r="G380" s="63" t="s">
        <v>99</v>
      </c>
      <c r="H380" s="63" t="s">
        <v>76</v>
      </c>
      <c r="I380" s="63" t="s">
        <v>74</v>
      </c>
      <c r="J380" s="332">
        <f>'Приложение 3'!J147</f>
        <v>703.9</v>
      </c>
      <c r="K380" s="332">
        <f>'Приложение 3'!K147</f>
        <v>703.9</v>
      </c>
      <c r="L380" s="332">
        <f>'Приложение 3'!L147</f>
        <v>703.9</v>
      </c>
    </row>
    <row r="381" spans="1:12" ht="45">
      <c r="A381" s="145" t="s">
        <v>316</v>
      </c>
      <c r="B381" s="104">
        <v>65</v>
      </c>
      <c r="C381" s="104">
        <v>0</v>
      </c>
      <c r="D381" s="104"/>
      <c r="E381" s="104"/>
      <c r="F381" s="175"/>
      <c r="G381" s="63"/>
      <c r="H381" s="63"/>
      <c r="I381" s="63"/>
      <c r="J381" s="332">
        <f>J382+J389+J412</f>
        <v>28906.1</v>
      </c>
      <c r="K381" s="332">
        <f>K382+K389+K412</f>
        <v>29544.399999999998</v>
      </c>
      <c r="L381" s="332">
        <f>L382+L389+L412</f>
        <v>25651.099999999995</v>
      </c>
    </row>
    <row r="382" spans="1:12">
      <c r="A382" s="145" t="s">
        <v>79</v>
      </c>
      <c r="B382" s="104">
        <v>65</v>
      </c>
      <c r="C382" s="104">
        <v>1</v>
      </c>
      <c r="D382" s="104"/>
      <c r="E382" s="104"/>
      <c r="F382" s="175"/>
      <c r="G382" s="63"/>
      <c r="H382" s="63"/>
      <c r="I382" s="63"/>
      <c r="J382" s="332">
        <f>J383</f>
        <v>2198</v>
      </c>
      <c r="K382" s="332">
        <f>K383</f>
        <v>2143.9</v>
      </c>
      <c r="L382" s="332">
        <f>L383</f>
        <v>1843.1</v>
      </c>
    </row>
    <row r="383" spans="1:12" ht="22.5">
      <c r="A383" s="145" t="s">
        <v>80</v>
      </c>
      <c r="B383" s="104">
        <v>65</v>
      </c>
      <c r="C383" s="104">
        <v>1</v>
      </c>
      <c r="D383" s="104" t="s">
        <v>154</v>
      </c>
      <c r="E383" s="104" t="s">
        <v>248</v>
      </c>
      <c r="F383" s="175"/>
      <c r="G383" s="63"/>
      <c r="H383" s="63"/>
      <c r="I383" s="63"/>
      <c r="J383" s="103">
        <f t="shared" ref="J383:J387" si="110">J384</f>
        <v>2198</v>
      </c>
      <c r="K383" s="103">
        <f t="shared" ref="K383:L387" si="111">K384</f>
        <v>2143.9</v>
      </c>
      <c r="L383" s="103">
        <f t="shared" si="111"/>
        <v>1843.1</v>
      </c>
    </row>
    <row r="384" spans="1:12" ht="67.5">
      <c r="A384" s="145" t="s">
        <v>81</v>
      </c>
      <c r="B384" s="104">
        <v>65</v>
      </c>
      <c r="C384" s="104">
        <v>1</v>
      </c>
      <c r="D384" s="104" t="s">
        <v>154</v>
      </c>
      <c r="E384" s="104" t="s">
        <v>248</v>
      </c>
      <c r="F384" s="175" t="s">
        <v>226</v>
      </c>
      <c r="G384" s="63"/>
      <c r="H384" s="63"/>
      <c r="I384" s="63"/>
      <c r="J384" s="103">
        <f t="shared" si="110"/>
        <v>2198</v>
      </c>
      <c r="K384" s="103">
        <f t="shared" si="111"/>
        <v>2143.9</v>
      </c>
      <c r="L384" s="103">
        <f t="shared" si="111"/>
        <v>1843.1</v>
      </c>
    </row>
    <row r="385" spans="1:12" ht="33.75">
      <c r="A385" s="145" t="s">
        <v>82</v>
      </c>
      <c r="B385" s="104">
        <v>65</v>
      </c>
      <c r="C385" s="104">
        <v>1</v>
      </c>
      <c r="D385" s="104" t="s">
        <v>154</v>
      </c>
      <c r="E385" s="104" t="s">
        <v>248</v>
      </c>
      <c r="F385" s="175" t="s">
        <v>227</v>
      </c>
      <c r="G385" s="63"/>
      <c r="H385" s="63"/>
      <c r="I385" s="63"/>
      <c r="J385" s="103">
        <f t="shared" si="110"/>
        <v>2198</v>
      </c>
      <c r="K385" s="103">
        <f t="shared" si="111"/>
        <v>2143.9</v>
      </c>
      <c r="L385" s="103">
        <f t="shared" si="111"/>
        <v>1843.1</v>
      </c>
    </row>
    <row r="386" spans="1:12">
      <c r="A386" s="145" t="s">
        <v>75</v>
      </c>
      <c r="B386" s="104">
        <v>65</v>
      </c>
      <c r="C386" s="104">
        <v>1</v>
      </c>
      <c r="D386" s="104" t="s">
        <v>154</v>
      </c>
      <c r="E386" s="104" t="s">
        <v>248</v>
      </c>
      <c r="F386" s="175" t="s">
        <v>227</v>
      </c>
      <c r="G386" s="63" t="s">
        <v>76</v>
      </c>
      <c r="H386" s="63"/>
      <c r="I386" s="63"/>
      <c r="J386" s="103">
        <f t="shared" si="110"/>
        <v>2198</v>
      </c>
      <c r="K386" s="103">
        <f t="shared" si="111"/>
        <v>2143.9</v>
      </c>
      <c r="L386" s="103">
        <f t="shared" si="111"/>
        <v>1843.1</v>
      </c>
    </row>
    <row r="387" spans="1:12" ht="33.75">
      <c r="A387" s="145" t="s">
        <v>77</v>
      </c>
      <c r="B387" s="104">
        <v>65</v>
      </c>
      <c r="C387" s="104">
        <v>1</v>
      </c>
      <c r="D387" s="104" t="s">
        <v>154</v>
      </c>
      <c r="E387" s="104" t="s">
        <v>248</v>
      </c>
      <c r="F387" s="175" t="s">
        <v>227</v>
      </c>
      <c r="G387" s="63" t="s">
        <v>76</v>
      </c>
      <c r="H387" s="63" t="s">
        <v>78</v>
      </c>
      <c r="I387" s="63"/>
      <c r="J387" s="103">
        <f t="shared" si="110"/>
        <v>2198</v>
      </c>
      <c r="K387" s="103">
        <f t="shared" si="111"/>
        <v>2143.9</v>
      </c>
      <c r="L387" s="103">
        <f t="shared" si="111"/>
        <v>1843.1</v>
      </c>
    </row>
    <row r="388" spans="1:12" ht="33.75">
      <c r="A388" s="145" t="s">
        <v>314</v>
      </c>
      <c r="B388" s="104">
        <v>65</v>
      </c>
      <c r="C388" s="104">
        <v>1</v>
      </c>
      <c r="D388" s="104" t="s">
        <v>154</v>
      </c>
      <c r="E388" s="104" t="s">
        <v>248</v>
      </c>
      <c r="F388" s="175" t="s">
        <v>227</v>
      </c>
      <c r="G388" s="63" t="s">
        <v>76</v>
      </c>
      <c r="H388" s="63" t="s">
        <v>78</v>
      </c>
      <c r="I388" s="63" t="s">
        <v>74</v>
      </c>
      <c r="J388" s="332">
        <f>'Приложение 3'!J15</f>
        <v>2198</v>
      </c>
      <c r="K388" s="332">
        <f>'Приложение 3'!K15</f>
        <v>2143.9</v>
      </c>
      <c r="L388" s="332">
        <f>'Приложение 3'!L15</f>
        <v>1843.1</v>
      </c>
    </row>
    <row r="389" spans="1:12" ht="22.5">
      <c r="A389" s="145" t="s">
        <v>91</v>
      </c>
      <c r="B389" s="105">
        <v>65</v>
      </c>
      <c r="C389" s="105">
        <v>2</v>
      </c>
      <c r="D389" s="105"/>
      <c r="E389" s="105"/>
      <c r="F389" s="176"/>
      <c r="G389" s="63"/>
      <c r="H389" s="63"/>
      <c r="I389" s="63"/>
      <c r="J389" s="332">
        <f>J390+J396</f>
        <v>22674</v>
      </c>
      <c r="K389" s="332">
        <f>K390+K396</f>
        <v>23066.399999999998</v>
      </c>
      <c r="L389" s="332">
        <f>L390+L396</f>
        <v>20473.899999999998</v>
      </c>
    </row>
    <row r="390" spans="1:12" ht="33.75">
      <c r="A390" s="145" t="s">
        <v>92</v>
      </c>
      <c r="B390" s="105">
        <v>65</v>
      </c>
      <c r="C390" s="105">
        <v>2</v>
      </c>
      <c r="D390" s="105" t="s">
        <v>154</v>
      </c>
      <c r="E390" s="105" t="s">
        <v>250</v>
      </c>
      <c r="F390" s="176"/>
      <c r="G390" s="63"/>
      <c r="H390" s="63"/>
      <c r="I390" s="63"/>
      <c r="J390" s="103">
        <f>J391</f>
        <v>20043.599999999999</v>
      </c>
      <c r="K390" s="103">
        <f t="shared" ref="K390:L394" si="112">K391</f>
        <v>20070.3</v>
      </c>
      <c r="L390" s="103">
        <f t="shared" si="112"/>
        <v>18070.3</v>
      </c>
    </row>
    <row r="391" spans="1:12" ht="67.5">
      <c r="A391" s="145" t="s">
        <v>81</v>
      </c>
      <c r="B391" s="105">
        <v>65</v>
      </c>
      <c r="C391" s="105">
        <v>2</v>
      </c>
      <c r="D391" s="105" t="s">
        <v>154</v>
      </c>
      <c r="E391" s="105" t="s">
        <v>250</v>
      </c>
      <c r="F391" s="176" t="s">
        <v>226</v>
      </c>
      <c r="G391" s="63"/>
      <c r="H391" s="63"/>
      <c r="I391" s="63"/>
      <c r="J391" s="103">
        <f>J392</f>
        <v>20043.599999999999</v>
      </c>
      <c r="K391" s="103">
        <f t="shared" si="112"/>
        <v>20070.3</v>
      </c>
      <c r="L391" s="103">
        <f t="shared" si="112"/>
        <v>18070.3</v>
      </c>
    </row>
    <row r="392" spans="1:12" ht="33.75">
      <c r="A392" s="145" t="s">
        <v>82</v>
      </c>
      <c r="B392" s="105">
        <v>65</v>
      </c>
      <c r="C392" s="105">
        <v>2</v>
      </c>
      <c r="D392" s="105" t="s">
        <v>154</v>
      </c>
      <c r="E392" s="105" t="s">
        <v>250</v>
      </c>
      <c r="F392" s="176" t="s">
        <v>227</v>
      </c>
      <c r="G392" s="63"/>
      <c r="H392" s="63"/>
      <c r="I392" s="63"/>
      <c r="J392" s="103">
        <f>J393</f>
        <v>20043.599999999999</v>
      </c>
      <c r="K392" s="103">
        <f t="shared" si="112"/>
        <v>20070.3</v>
      </c>
      <c r="L392" s="103">
        <f t="shared" si="112"/>
        <v>18070.3</v>
      </c>
    </row>
    <row r="393" spans="1:12">
      <c r="A393" s="145" t="s">
        <v>75</v>
      </c>
      <c r="B393" s="105">
        <v>65</v>
      </c>
      <c r="C393" s="105">
        <v>2</v>
      </c>
      <c r="D393" s="105" t="s">
        <v>154</v>
      </c>
      <c r="E393" s="105" t="s">
        <v>250</v>
      </c>
      <c r="F393" s="176" t="s">
        <v>227</v>
      </c>
      <c r="G393" s="63" t="s">
        <v>76</v>
      </c>
      <c r="H393" s="63"/>
      <c r="I393" s="63"/>
      <c r="J393" s="103">
        <f>J394</f>
        <v>20043.599999999999</v>
      </c>
      <c r="K393" s="103">
        <f t="shared" si="112"/>
        <v>20070.3</v>
      </c>
      <c r="L393" s="103">
        <f t="shared" si="112"/>
        <v>18070.3</v>
      </c>
    </row>
    <row r="394" spans="1:12" ht="56.25">
      <c r="A394" s="145" t="s">
        <v>529</v>
      </c>
      <c r="B394" s="105">
        <v>65</v>
      </c>
      <c r="C394" s="105">
        <v>2</v>
      </c>
      <c r="D394" s="105" t="s">
        <v>154</v>
      </c>
      <c r="E394" s="105" t="s">
        <v>250</v>
      </c>
      <c r="F394" s="176" t="s">
        <v>227</v>
      </c>
      <c r="G394" s="63" t="s">
        <v>76</v>
      </c>
      <c r="H394" s="63" t="s">
        <v>83</v>
      </c>
      <c r="I394" s="63"/>
      <c r="J394" s="103">
        <f>J395</f>
        <v>20043.599999999999</v>
      </c>
      <c r="K394" s="103">
        <f t="shared" si="112"/>
        <v>20070.3</v>
      </c>
      <c r="L394" s="103">
        <f t="shared" si="112"/>
        <v>18070.3</v>
      </c>
    </row>
    <row r="395" spans="1:12" ht="33.75">
      <c r="A395" s="145" t="s">
        <v>314</v>
      </c>
      <c r="B395" s="105">
        <v>65</v>
      </c>
      <c r="C395" s="105">
        <v>2</v>
      </c>
      <c r="D395" s="105" t="s">
        <v>154</v>
      </c>
      <c r="E395" s="105" t="s">
        <v>250</v>
      </c>
      <c r="F395" s="176" t="s">
        <v>227</v>
      </c>
      <c r="G395" s="63" t="s">
        <v>76</v>
      </c>
      <c r="H395" s="63" t="s">
        <v>83</v>
      </c>
      <c r="I395" s="63" t="s">
        <v>74</v>
      </c>
      <c r="J395" s="332">
        <f>'Приложение 3'!J21</f>
        <v>20043.599999999999</v>
      </c>
      <c r="K395" s="332">
        <f>'Приложение 3'!K21</f>
        <v>20070.3</v>
      </c>
      <c r="L395" s="332">
        <f>'Приложение 3'!L21</f>
        <v>18070.3</v>
      </c>
    </row>
    <row r="396" spans="1:12" ht="22.5">
      <c r="A396" s="145" t="s">
        <v>93</v>
      </c>
      <c r="B396" s="105">
        <v>65</v>
      </c>
      <c r="C396" s="105">
        <v>2</v>
      </c>
      <c r="D396" s="105" t="s">
        <v>154</v>
      </c>
      <c r="E396" s="105" t="s">
        <v>251</v>
      </c>
      <c r="F396" s="176"/>
      <c r="G396" s="63"/>
      <c r="H396" s="63"/>
      <c r="I396" s="63"/>
      <c r="J396" s="332">
        <f>J397+J407+J402</f>
        <v>2630.3999999999996</v>
      </c>
      <c r="K396" s="332">
        <f t="shared" ref="K396:L396" si="113">K397+K407+K402</f>
        <v>2996.1</v>
      </c>
      <c r="L396" s="332">
        <f t="shared" si="113"/>
        <v>2403.6</v>
      </c>
    </row>
    <row r="397" spans="1:12" ht="67.5">
      <c r="A397" s="145" t="s">
        <v>81</v>
      </c>
      <c r="B397" s="105">
        <v>65</v>
      </c>
      <c r="C397" s="105">
        <v>2</v>
      </c>
      <c r="D397" s="105" t="s">
        <v>154</v>
      </c>
      <c r="E397" s="105" t="s">
        <v>251</v>
      </c>
      <c r="F397" s="176" t="s">
        <v>226</v>
      </c>
      <c r="G397" s="63"/>
      <c r="H397" s="63"/>
      <c r="I397" s="63"/>
      <c r="J397" s="103">
        <f>J398</f>
        <v>72.2</v>
      </c>
      <c r="K397" s="103">
        <f t="shared" ref="K397:L400" si="114">K398</f>
        <v>60.9</v>
      </c>
      <c r="L397" s="103">
        <f t="shared" si="114"/>
        <v>63.7</v>
      </c>
    </row>
    <row r="398" spans="1:12" ht="33.75">
      <c r="A398" s="145" t="s">
        <v>82</v>
      </c>
      <c r="B398" s="105">
        <v>65</v>
      </c>
      <c r="C398" s="105">
        <v>2</v>
      </c>
      <c r="D398" s="105" t="s">
        <v>154</v>
      </c>
      <c r="E398" s="105" t="s">
        <v>251</v>
      </c>
      <c r="F398" s="176" t="s">
        <v>227</v>
      </c>
      <c r="G398" s="63"/>
      <c r="H398" s="63"/>
      <c r="I398" s="63"/>
      <c r="J398" s="103">
        <f>J399</f>
        <v>72.2</v>
      </c>
      <c r="K398" s="103">
        <f t="shared" si="114"/>
        <v>60.9</v>
      </c>
      <c r="L398" s="103">
        <f t="shared" si="114"/>
        <v>63.7</v>
      </c>
    </row>
    <row r="399" spans="1:12">
      <c r="A399" s="145" t="s">
        <v>75</v>
      </c>
      <c r="B399" s="105">
        <v>65</v>
      </c>
      <c r="C399" s="105">
        <v>2</v>
      </c>
      <c r="D399" s="105" t="s">
        <v>154</v>
      </c>
      <c r="E399" s="105" t="s">
        <v>251</v>
      </c>
      <c r="F399" s="176" t="s">
        <v>227</v>
      </c>
      <c r="G399" s="63" t="s">
        <v>76</v>
      </c>
      <c r="H399" s="63"/>
      <c r="I399" s="63"/>
      <c r="J399" s="103">
        <f>J400</f>
        <v>72.2</v>
      </c>
      <c r="K399" s="103">
        <f t="shared" si="114"/>
        <v>60.9</v>
      </c>
      <c r="L399" s="103">
        <f t="shared" si="114"/>
        <v>63.7</v>
      </c>
    </row>
    <row r="400" spans="1:12" ht="56.25">
      <c r="A400" s="145" t="s">
        <v>529</v>
      </c>
      <c r="B400" s="105">
        <v>65</v>
      </c>
      <c r="C400" s="105">
        <v>2</v>
      </c>
      <c r="D400" s="105" t="s">
        <v>154</v>
      </c>
      <c r="E400" s="105" t="s">
        <v>251</v>
      </c>
      <c r="F400" s="176" t="s">
        <v>227</v>
      </c>
      <c r="G400" s="63" t="s">
        <v>76</v>
      </c>
      <c r="H400" s="63" t="s">
        <v>83</v>
      </c>
      <c r="I400" s="63"/>
      <c r="J400" s="103">
        <f>J401</f>
        <v>72.2</v>
      </c>
      <c r="K400" s="103">
        <f t="shared" si="114"/>
        <v>60.9</v>
      </c>
      <c r="L400" s="103">
        <f t="shared" si="114"/>
        <v>63.7</v>
      </c>
    </row>
    <row r="401" spans="1:12" ht="33.75">
      <c r="A401" s="145" t="s">
        <v>314</v>
      </c>
      <c r="B401" s="105">
        <v>65</v>
      </c>
      <c r="C401" s="105">
        <v>2</v>
      </c>
      <c r="D401" s="105" t="s">
        <v>154</v>
      </c>
      <c r="E401" s="105" t="s">
        <v>251</v>
      </c>
      <c r="F401" s="176" t="s">
        <v>227</v>
      </c>
      <c r="G401" s="63" t="s">
        <v>76</v>
      </c>
      <c r="H401" s="63" t="s">
        <v>83</v>
      </c>
      <c r="I401" s="63" t="s">
        <v>74</v>
      </c>
      <c r="J401" s="103">
        <f>'Приложение 3'!J24</f>
        <v>72.2</v>
      </c>
      <c r="K401" s="103">
        <f>'Приложение 3'!K24</f>
        <v>60.9</v>
      </c>
      <c r="L401" s="103">
        <f>'Приложение 3'!L24</f>
        <v>63.7</v>
      </c>
    </row>
    <row r="402" spans="1:12" ht="33.75">
      <c r="A402" s="145" t="s">
        <v>87</v>
      </c>
      <c r="B402" s="105">
        <v>65</v>
      </c>
      <c r="C402" s="105">
        <v>2</v>
      </c>
      <c r="D402" s="105" t="s">
        <v>154</v>
      </c>
      <c r="E402" s="105" t="s">
        <v>251</v>
      </c>
      <c r="F402" s="176" t="s">
        <v>228</v>
      </c>
      <c r="G402" s="63"/>
      <c r="H402" s="63"/>
      <c r="I402" s="63"/>
      <c r="J402" s="103">
        <f>J403</f>
        <v>2363.1999999999998</v>
      </c>
      <c r="K402" s="103">
        <f t="shared" ref="K402:L405" si="115">K403</f>
        <v>2740.2</v>
      </c>
      <c r="L402" s="103">
        <f t="shared" si="115"/>
        <v>2339.9</v>
      </c>
    </row>
    <row r="403" spans="1:12" ht="33.75">
      <c r="A403" s="145" t="s">
        <v>88</v>
      </c>
      <c r="B403" s="105">
        <v>65</v>
      </c>
      <c r="C403" s="105">
        <v>2</v>
      </c>
      <c r="D403" s="105" t="s">
        <v>154</v>
      </c>
      <c r="E403" s="105" t="s">
        <v>251</v>
      </c>
      <c r="F403" s="176" t="s">
        <v>229</v>
      </c>
      <c r="G403" s="63"/>
      <c r="H403" s="63"/>
      <c r="I403" s="63"/>
      <c r="J403" s="103">
        <f>J404</f>
        <v>2363.1999999999998</v>
      </c>
      <c r="K403" s="103">
        <f t="shared" si="115"/>
        <v>2740.2</v>
      </c>
      <c r="L403" s="103">
        <f t="shared" si="115"/>
        <v>2339.9</v>
      </c>
    </row>
    <row r="404" spans="1:12">
      <c r="A404" s="145" t="s">
        <v>75</v>
      </c>
      <c r="B404" s="105">
        <v>65</v>
      </c>
      <c r="C404" s="105">
        <v>2</v>
      </c>
      <c r="D404" s="105" t="s">
        <v>154</v>
      </c>
      <c r="E404" s="105" t="s">
        <v>251</v>
      </c>
      <c r="F404" s="176" t="s">
        <v>229</v>
      </c>
      <c r="G404" s="63" t="s">
        <v>76</v>
      </c>
      <c r="H404" s="63"/>
      <c r="I404" s="63"/>
      <c r="J404" s="103">
        <f>J405</f>
        <v>2363.1999999999998</v>
      </c>
      <c r="K404" s="103">
        <f t="shared" si="115"/>
        <v>2740.2</v>
      </c>
      <c r="L404" s="103">
        <f t="shared" si="115"/>
        <v>2339.9</v>
      </c>
    </row>
    <row r="405" spans="1:12" ht="56.25">
      <c r="A405" s="145" t="s">
        <v>529</v>
      </c>
      <c r="B405" s="105">
        <v>65</v>
      </c>
      <c r="C405" s="105">
        <v>2</v>
      </c>
      <c r="D405" s="105" t="s">
        <v>154</v>
      </c>
      <c r="E405" s="105" t="s">
        <v>251</v>
      </c>
      <c r="F405" s="176" t="s">
        <v>229</v>
      </c>
      <c r="G405" s="63" t="s">
        <v>76</v>
      </c>
      <c r="H405" s="63" t="s">
        <v>83</v>
      </c>
      <c r="I405" s="63"/>
      <c r="J405" s="103">
        <f>J406</f>
        <v>2363.1999999999998</v>
      </c>
      <c r="K405" s="103">
        <f t="shared" si="115"/>
        <v>2740.2</v>
      </c>
      <c r="L405" s="103">
        <f t="shared" si="115"/>
        <v>2339.9</v>
      </c>
    </row>
    <row r="406" spans="1:12" ht="33.75">
      <c r="A406" s="145" t="s">
        <v>314</v>
      </c>
      <c r="B406" s="105">
        <v>65</v>
      </c>
      <c r="C406" s="105">
        <v>2</v>
      </c>
      <c r="D406" s="105" t="s">
        <v>154</v>
      </c>
      <c r="E406" s="105" t="s">
        <v>251</v>
      </c>
      <c r="F406" s="176" t="s">
        <v>229</v>
      </c>
      <c r="G406" s="63" t="s">
        <v>76</v>
      </c>
      <c r="H406" s="63" t="s">
        <v>83</v>
      </c>
      <c r="I406" s="63" t="s">
        <v>74</v>
      </c>
      <c r="J406" s="332">
        <f>'Приложение 3'!J26</f>
        <v>2363.1999999999998</v>
      </c>
      <c r="K406" s="332">
        <f>'Приложение 3'!K26</f>
        <v>2740.2</v>
      </c>
      <c r="L406" s="332">
        <f>'Приложение 3'!L26</f>
        <v>2339.9</v>
      </c>
    </row>
    <row r="407" spans="1:12">
      <c r="A407" s="145" t="s">
        <v>94</v>
      </c>
      <c r="B407" s="105">
        <v>65</v>
      </c>
      <c r="C407" s="105">
        <v>2</v>
      </c>
      <c r="D407" s="105" t="s">
        <v>154</v>
      </c>
      <c r="E407" s="105" t="s">
        <v>251</v>
      </c>
      <c r="F407" s="176" t="s">
        <v>230</v>
      </c>
      <c r="G407" s="63"/>
      <c r="H407" s="63"/>
      <c r="I407" s="63"/>
      <c r="J407" s="103">
        <f>J408</f>
        <v>195</v>
      </c>
      <c r="K407" s="103">
        <f t="shared" ref="K407:L410" si="116">K408</f>
        <v>195</v>
      </c>
      <c r="L407" s="103">
        <f t="shared" si="116"/>
        <v>0</v>
      </c>
    </row>
    <row r="408" spans="1:12">
      <c r="A408" s="145" t="s">
        <v>95</v>
      </c>
      <c r="B408" s="105">
        <v>65</v>
      </c>
      <c r="C408" s="105">
        <v>2</v>
      </c>
      <c r="D408" s="105" t="s">
        <v>154</v>
      </c>
      <c r="E408" s="105" t="s">
        <v>251</v>
      </c>
      <c r="F408" s="176" t="s">
        <v>231</v>
      </c>
      <c r="G408" s="63"/>
      <c r="H408" s="63"/>
      <c r="I408" s="63"/>
      <c r="J408" s="103">
        <f>J409</f>
        <v>195</v>
      </c>
      <c r="K408" s="103">
        <f t="shared" si="116"/>
        <v>195</v>
      </c>
      <c r="L408" s="103">
        <f t="shared" si="116"/>
        <v>0</v>
      </c>
    </row>
    <row r="409" spans="1:12">
      <c r="A409" s="145" t="s">
        <v>75</v>
      </c>
      <c r="B409" s="105">
        <v>65</v>
      </c>
      <c r="C409" s="105">
        <v>2</v>
      </c>
      <c r="D409" s="105" t="s">
        <v>154</v>
      </c>
      <c r="E409" s="105" t="s">
        <v>251</v>
      </c>
      <c r="F409" s="176" t="s">
        <v>231</v>
      </c>
      <c r="G409" s="63" t="s">
        <v>76</v>
      </c>
      <c r="H409" s="63"/>
      <c r="I409" s="63"/>
      <c r="J409" s="103">
        <f>J410</f>
        <v>195</v>
      </c>
      <c r="K409" s="103">
        <f t="shared" si="116"/>
        <v>195</v>
      </c>
      <c r="L409" s="103">
        <f t="shared" si="116"/>
        <v>0</v>
      </c>
    </row>
    <row r="410" spans="1:12" ht="56.25">
      <c r="A410" s="145" t="s">
        <v>529</v>
      </c>
      <c r="B410" s="105">
        <v>65</v>
      </c>
      <c r="C410" s="105">
        <v>2</v>
      </c>
      <c r="D410" s="105" t="s">
        <v>154</v>
      </c>
      <c r="E410" s="105" t="s">
        <v>251</v>
      </c>
      <c r="F410" s="176" t="s">
        <v>231</v>
      </c>
      <c r="G410" s="63" t="s">
        <v>76</v>
      </c>
      <c r="H410" s="63" t="s">
        <v>83</v>
      </c>
      <c r="I410" s="63"/>
      <c r="J410" s="103">
        <f>J411</f>
        <v>195</v>
      </c>
      <c r="K410" s="103">
        <f t="shared" si="116"/>
        <v>195</v>
      </c>
      <c r="L410" s="103">
        <f t="shared" si="116"/>
        <v>0</v>
      </c>
    </row>
    <row r="411" spans="1:12" ht="33.75">
      <c r="A411" s="145" t="s">
        <v>314</v>
      </c>
      <c r="B411" s="105">
        <v>65</v>
      </c>
      <c r="C411" s="105">
        <v>2</v>
      </c>
      <c r="D411" s="105" t="s">
        <v>154</v>
      </c>
      <c r="E411" s="105" t="s">
        <v>251</v>
      </c>
      <c r="F411" s="176" t="s">
        <v>231</v>
      </c>
      <c r="G411" s="63" t="s">
        <v>76</v>
      </c>
      <c r="H411" s="63" t="s">
        <v>83</v>
      </c>
      <c r="I411" s="63" t="s">
        <v>74</v>
      </c>
      <c r="J411" s="332">
        <f>'Приложение 3'!J28</f>
        <v>195</v>
      </c>
      <c r="K411" s="332">
        <f>'Приложение 3'!K28</f>
        <v>195</v>
      </c>
      <c r="L411" s="332">
        <f>'Приложение 3'!L28</f>
        <v>0</v>
      </c>
    </row>
    <row r="412" spans="1:12" ht="33.75">
      <c r="A412" s="145" t="s">
        <v>176</v>
      </c>
      <c r="B412" s="106" t="s">
        <v>281</v>
      </c>
      <c r="C412" s="106" t="s">
        <v>10</v>
      </c>
      <c r="D412" s="106"/>
      <c r="E412" s="106"/>
      <c r="F412" s="177"/>
      <c r="G412" s="63"/>
      <c r="H412" s="63"/>
      <c r="I412" s="63"/>
      <c r="J412" s="332">
        <f>J413+J419</f>
        <v>4034.1</v>
      </c>
      <c r="K412" s="332">
        <f>K413+K419</f>
        <v>4334.0999999999995</v>
      </c>
      <c r="L412" s="332">
        <f>L413+L419</f>
        <v>3334.1</v>
      </c>
    </row>
    <row r="413" spans="1:12" ht="33.75">
      <c r="A413" s="145" t="s">
        <v>153</v>
      </c>
      <c r="B413" s="106" t="s">
        <v>281</v>
      </c>
      <c r="C413" s="106" t="s">
        <v>10</v>
      </c>
      <c r="D413" s="106" t="s">
        <v>154</v>
      </c>
      <c r="E413" s="106" t="s">
        <v>250</v>
      </c>
      <c r="F413" s="177"/>
      <c r="G413" s="63"/>
      <c r="H413" s="63"/>
      <c r="I413" s="63"/>
      <c r="J413" s="103">
        <f>J414</f>
        <v>3877.4</v>
      </c>
      <c r="K413" s="103">
        <f t="shared" ref="K413:L417" si="117">K414</f>
        <v>4177.3999999999996</v>
      </c>
      <c r="L413" s="103">
        <f t="shared" si="117"/>
        <v>3177.4</v>
      </c>
    </row>
    <row r="414" spans="1:12" ht="67.5">
      <c r="A414" s="145" t="s">
        <v>81</v>
      </c>
      <c r="B414" s="106" t="s">
        <v>281</v>
      </c>
      <c r="C414" s="106" t="s">
        <v>10</v>
      </c>
      <c r="D414" s="106" t="s">
        <v>154</v>
      </c>
      <c r="E414" s="106" t="s">
        <v>250</v>
      </c>
      <c r="F414" s="177" t="s">
        <v>226</v>
      </c>
      <c r="G414" s="63"/>
      <c r="H414" s="63"/>
      <c r="I414" s="63"/>
      <c r="J414" s="103">
        <f>J415</f>
        <v>3877.4</v>
      </c>
      <c r="K414" s="103">
        <f t="shared" si="117"/>
        <v>4177.3999999999996</v>
      </c>
      <c r="L414" s="103">
        <f t="shared" si="117"/>
        <v>3177.4</v>
      </c>
    </row>
    <row r="415" spans="1:12" ht="33.75">
      <c r="A415" s="145" t="s">
        <v>82</v>
      </c>
      <c r="B415" s="106" t="s">
        <v>281</v>
      </c>
      <c r="C415" s="106" t="s">
        <v>10</v>
      </c>
      <c r="D415" s="106" t="s">
        <v>154</v>
      </c>
      <c r="E415" s="106" t="s">
        <v>250</v>
      </c>
      <c r="F415" s="177" t="s">
        <v>227</v>
      </c>
      <c r="G415" s="63"/>
      <c r="H415" s="63"/>
      <c r="I415" s="63"/>
      <c r="J415" s="103">
        <f>J416</f>
        <v>3877.4</v>
      </c>
      <c r="K415" s="103">
        <f t="shared" si="117"/>
        <v>4177.3999999999996</v>
      </c>
      <c r="L415" s="103">
        <f t="shared" si="117"/>
        <v>3177.4</v>
      </c>
    </row>
    <row r="416" spans="1:12">
      <c r="A416" s="145" t="s">
        <v>75</v>
      </c>
      <c r="B416" s="106" t="s">
        <v>281</v>
      </c>
      <c r="C416" s="106" t="s">
        <v>10</v>
      </c>
      <c r="D416" s="106" t="s">
        <v>154</v>
      </c>
      <c r="E416" s="106" t="s">
        <v>250</v>
      </c>
      <c r="F416" s="177" t="s">
        <v>227</v>
      </c>
      <c r="G416" s="63" t="s">
        <v>76</v>
      </c>
      <c r="H416" s="63"/>
      <c r="I416" s="63"/>
      <c r="J416" s="103">
        <f>J417</f>
        <v>3877.4</v>
      </c>
      <c r="K416" s="103">
        <f t="shared" si="117"/>
        <v>4177.3999999999996</v>
      </c>
      <c r="L416" s="103">
        <f t="shared" si="117"/>
        <v>3177.4</v>
      </c>
    </row>
    <row r="417" spans="1:13" ht="56.25">
      <c r="A417" s="145" t="s">
        <v>529</v>
      </c>
      <c r="B417" s="106" t="s">
        <v>281</v>
      </c>
      <c r="C417" s="106" t="s">
        <v>10</v>
      </c>
      <c r="D417" s="106" t="s">
        <v>154</v>
      </c>
      <c r="E417" s="106" t="s">
        <v>250</v>
      </c>
      <c r="F417" s="177" t="s">
        <v>227</v>
      </c>
      <c r="G417" s="63" t="s">
        <v>76</v>
      </c>
      <c r="H417" s="63" t="s">
        <v>83</v>
      </c>
      <c r="I417" s="63"/>
      <c r="J417" s="103">
        <f>J418</f>
        <v>3877.4</v>
      </c>
      <c r="K417" s="103">
        <f t="shared" si="117"/>
        <v>4177.3999999999996</v>
      </c>
      <c r="L417" s="103">
        <f t="shared" si="117"/>
        <v>3177.4</v>
      </c>
    </row>
    <row r="418" spans="1:13" ht="45">
      <c r="A418" s="145" t="s">
        <v>340</v>
      </c>
      <c r="B418" s="106" t="s">
        <v>281</v>
      </c>
      <c r="C418" s="106" t="s">
        <v>10</v>
      </c>
      <c r="D418" s="106" t="s">
        <v>154</v>
      </c>
      <c r="E418" s="106" t="s">
        <v>250</v>
      </c>
      <c r="F418" s="177" t="s">
        <v>227</v>
      </c>
      <c r="G418" s="63" t="s">
        <v>76</v>
      </c>
      <c r="H418" s="63" t="s">
        <v>83</v>
      </c>
      <c r="I418" s="63" t="s">
        <v>173</v>
      </c>
      <c r="J418" s="332">
        <f>'Приложение 3'!J265</f>
        <v>3877.4</v>
      </c>
      <c r="K418" s="332">
        <f>'Приложение 3'!K265</f>
        <v>4177.3999999999996</v>
      </c>
      <c r="L418" s="332">
        <f>'Приложение 3'!L265</f>
        <v>3177.4</v>
      </c>
    </row>
    <row r="419" spans="1:13" ht="22.5">
      <c r="A419" s="145" t="s">
        <v>302</v>
      </c>
      <c r="B419" s="106" t="s">
        <v>281</v>
      </c>
      <c r="C419" s="106" t="s">
        <v>10</v>
      </c>
      <c r="D419" s="106" t="s">
        <v>154</v>
      </c>
      <c r="E419" s="106" t="s">
        <v>251</v>
      </c>
      <c r="F419" s="177"/>
      <c r="G419" s="63"/>
      <c r="H419" s="63"/>
      <c r="I419" s="63"/>
      <c r="J419" s="103">
        <f>J420+J425</f>
        <v>156.69999999999999</v>
      </c>
      <c r="K419" s="103">
        <f t="shared" ref="K419:L419" si="118">K420+K425</f>
        <v>156.69999999999999</v>
      </c>
      <c r="L419" s="103">
        <f t="shared" si="118"/>
        <v>156.69999999999999</v>
      </c>
    </row>
    <row r="420" spans="1:13" ht="33.75">
      <c r="A420" s="145" t="s">
        <v>87</v>
      </c>
      <c r="B420" s="106" t="s">
        <v>281</v>
      </c>
      <c r="C420" s="106" t="s">
        <v>10</v>
      </c>
      <c r="D420" s="106" t="s">
        <v>154</v>
      </c>
      <c r="E420" s="106" t="s">
        <v>251</v>
      </c>
      <c r="F420" s="177" t="s">
        <v>228</v>
      </c>
      <c r="G420" s="63"/>
      <c r="H420" s="63"/>
      <c r="I420" s="63"/>
      <c r="J420" s="103">
        <f>J421</f>
        <v>115</v>
      </c>
      <c r="K420" s="103">
        <f t="shared" ref="K420:L423" si="119">K421</f>
        <v>115</v>
      </c>
      <c r="L420" s="103">
        <f t="shared" si="119"/>
        <v>115</v>
      </c>
    </row>
    <row r="421" spans="1:13" ht="33.75">
      <c r="A421" s="145" t="s">
        <v>88</v>
      </c>
      <c r="B421" s="106" t="s">
        <v>281</v>
      </c>
      <c r="C421" s="106" t="s">
        <v>10</v>
      </c>
      <c r="D421" s="106" t="s">
        <v>154</v>
      </c>
      <c r="E421" s="106" t="s">
        <v>251</v>
      </c>
      <c r="F421" s="177" t="s">
        <v>229</v>
      </c>
      <c r="G421" s="63"/>
      <c r="H421" s="63"/>
      <c r="I421" s="63"/>
      <c r="J421" s="103">
        <f>J422</f>
        <v>115</v>
      </c>
      <c r="K421" s="103">
        <f t="shared" si="119"/>
        <v>115</v>
      </c>
      <c r="L421" s="103">
        <f t="shared" si="119"/>
        <v>115</v>
      </c>
    </row>
    <row r="422" spans="1:13">
      <c r="A422" s="145" t="s">
        <v>75</v>
      </c>
      <c r="B422" s="106" t="s">
        <v>281</v>
      </c>
      <c r="C422" s="106" t="s">
        <v>10</v>
      </c>
      <c r="D422" s="106" t="s">
        <v>154</v>
      </c>
      <c r="E422" s="106" t="s">
        <v>251</v>
      </c>
      <c r="F422" s="177" t="s">
        <v>229</v>
      </c>
      <c r="G422" s="63" t="s">
        <v>76</v>
      </c>
      <c r="H422" s="63"/>
      <c r="I422" s="63"/>
      <c r="J422" s="103">
        <f>J423</f>
        <v>115</v>
      </c>
      <c r="K422" s="103">
        <f t="shared" si="119"/>
        <v>115</v>
      </c>
      <c r="L422" s="103">
        <f t="shared" si="119"/>
        <v>115</v>
      </c>
    </row>
    <row r="423" spans="1:13" ht="56.25">
      <c r="A423" s="145" t="s">
        <v>529</v>
      </c>
      <c r="B423" s="106" t="s">
        <v>281</v>
      </c>
      <c r="C423" s="106" t="s">
        <v>10</v>
      </c>
      <c r="D423" s="106" t="s">
        <v>154</v>
      </c>
      <c r="E423" s="106" t="s">
        <v>251</v>
      </c>
      <c r="F423" s="177" t="s">
        <v>229</v>
      </c>
      <c r="G423" s="63" t="s">
        <v>76</v>
      </c>
      <c r="H423" s="63" t="s">
        <v>83</v>
      </c>
      <c r="I423" s="63"/>
      <c r="J423" s="103">
        <f>J424</f>
        <v>115</v>
      </c>
      <c r="K423" s="103">
        <f t="shared" si="119"/>
        <v>115</v>
      </c>
      <c r="L423" s="103">
        <f t="shared" si="119"/>
        <v>115</v>
      </c>
    </row>
    <row r="424" spans="1:13" ht="45">
      <c r="A424" s="145" t="s">
        <v>340</v>
      </c>
      <c r="B424" s="106" t="s">
        <v>281</v>
      </c>
      <c r="C424" s="106" t="s">
        <v>10</v>
      </c>
      <c r="D424" s="106" t="s">
        <v>154</v>
      </c>
      <c r="E424" s="106" t="s">
        <v>251</v>
      </c>
      <c r="F424" s="177" t="s">
        <v>229</v>
      </c>
      <c r="G424" s="63" t="s">
        <v>76</v>
      </c>
      <c r="H424" s="63" t="s">
        <v>83</v>
      </c>
      <c r="I424" s="63" t="s">
        <v>173</v>
      </c>
      <c r="J424" s="332">
        <f>'Приложение 3'!J268</f>
        <v>115</v>
      </c>
      <c r="K424" s="332">
        <f>'Приложение 3'!K268</f>
        <v>115</v>
      </c>
      <c r="L424" s="332">
        <f>'Приложение 3'!L268</f>
        <v>115</v>
      </c>
    </row>
    <row r="425" spans="1:13">
      <c r="A425" s="145" t="s">
        <v>94</v>
      </c>
      <c r="B425" s="106" t="s">
        <v>281</v>
      </c>
      <c r="C425" s="106" t="s">
        <v>10</v>
      </c>
      <c r="D425" s="106" t="s">
        <v>154</v>
      </c>
      <c r="E425" s="106" t="s">
        <v>251</v>
      </c>
      <c r="F425" s="177" t="s">
        <v>230</v>
      </c>
      <c r="G425" s="63"/>
      <c r="H425" s="63"/>
      <c r="I425" s="63"/>
      <c r="J425" s="103">
        <f>J426</f>
        <v>41.7</v>
      </c>
      <c r="K425" s="103">
        <f t="shared" ref="K425:L428" si="120">K426</f>
        <v>41.7</v>
      </c>
      <c r="L425" s="103">
        <f t="shared" si="120"/>
        <v>41.7</v>
      </c>
    </row>
    <row r="426" spans="1:13">
      <c r="A426" s="145" t="s">
        <v>95</v>
      </c>
      <c r="B426" s="106" t="s">
        <v>281</v>
      </c>
      <c r="C426" s="106" t="s">
        <v>10</v>
      </c>
      <c r="D426" s="106" t="s">
        <v>154</v>
      </c>
      <c r="E426" s="106" t="s">
        <v>251</v>
      </c>
      <c r="F426" s="177" t="s">
        <v>231</v>
      </c>
      <c r="G426" s="63"/>
      <c r="H426" s="63"/>
      <c r="I426" s="63"/>
      <c r="J426" s="103">
        <f>J427</f>
        <v>41.7</v>
      </c>
      <c r="K426" s="103">
        <f t="shared" si="120"/>
        <v>41.7</v>
      </c>
      <c r="L426" s="103">
        <f t="shared" si="120"/>
        <v>41.7</v>
      </c>
    </row>
    <row r="427" spans="1:13">
      <c r="A427" s="145" t="s">
        <v>75</v>
      </c>
      <c r="B427" s="106" t="s">
        <v>281</v>
      </c>
      <c r="C427" s="106" t="s">
        <v>10</v>
      </c>
      <c r="D427" s="106" t="s">
        <v>154</v>
      </c>
      <c r="E427" s="106" t="s">
        <v>251</v>
      </c>
      <c r="F427" s="177" t="s">
        <v>231</v>
      </c>
      <c r="G427" s="63" t="s">
        <v>76</v>
      </c>
      <c r="H427" s="63"/>
      <c r="I427" s="63"/>
      <c r="J427" s="103">
        <f>J428</f>
        <v>41.7</v>
      </c>
      <c r="K427" s="103">
        <f t="shared" si="120"/>
        <v>41.7</v>
      </c>
      <c r="L427" s="103">
        <f t="shared" si="120"/>
        <v>41.7</v>
      </c>
    </row>
    <row r="428" spans="1:13" ht="56.25">
      <c r="A428" s="145" t="s">
        <v>529</v>
      </c>
      <c r="B428" s="106" t="s">
        <v>281</v>
      </c>
      <c r="C428" s="106" t="s">
        <v>10</v>
      </c>
      <c r="D428" s="106" t="s">
        <v>154</v>
      </c>
      <c r="E428" s="106" t="s">
        <v>251</v>
      </c>
      <c r="F428" s="177" t="s">
        <v>231</v>
      </c>
      <c r="G428" s="63" t="s">
        <v>76</v>
      </c>
      <c r="H428" s="63" t="s">
        <v>83</v>
      </c>
      <c r="I428" s="63"/>
      <c r="J428" s="103">
        <f>J429</f>
        <v>41.7</v>
      </c>
      <c r="K428" s="103">
        <f t="shared" si="120"/>
        <v>41.7</v>
      </c>
      <c r="L428" s="103">
        <f t="shared" si="120"/>
        <v>41.7</v>
      </c>
    </row>
    <row r="429" spans="1:13" ht="45">
      <c r="A429" s="145" t="s">
        <v>340</v>
      </c>
      <c r="B429" s="106" t="s">
        <v>281</v>
      </c>
      <c r="C429" s="106" t="s">
        <v>10</v>
      </c>
      <c r="D429" s="106" t="s">
        <v>154</v>
      </c>
      <c r="E429" s="106" t="s">
        <v>251</v>
      </c>
      <c r="F429" s="177" t="s">
        <v>231</v>
      </c>
      <c r="G429" s="63" t="s">
        <v>76</v>
      </c>
      <c r="H429" s="63" t="s">
        <v>83</v>
      </c>
      <c r="I429" s="63" t="s">
        <v>173</v>
      </c>
      <c r="J429" s="332">
        <f>'Приложение 3'!J270</f>
        <v>41.7</v>
      </c>
      <c r="K429" s="332">
        <f>'Приложение 3'!K270</f>
        <v>41.7</v>
      </c>
      <c r="L429" s="332">
        <f>'Приложение 3'!L270</f>
        <v>41.7</v>
      </c>
    </row>
    <row r="430" spans="1:13" ht="45">
      <c r="A430" s="145" t="s">
        <v>337</v>
      </c>
      <c r="B430" s="106" t="s">
        <v>255</v>
      </c>
      <c r="C430" s="106" t="s">
        <v>259</v>
      </c>
      <c r="D430" s="106"/>
      <c r="E430" s="106"/>
      <c r="F430" s="177"/>
      <c r="G430" s="63"/>
      <c r="H430" s="63"/>
      <c r="I430" s="63"/>
      <c r="J430" s="332">
        <f>J431</f>
        <v>30909.7</v>
      </c>
      <c r="K430" s="332">
        <f t="shared" ref="K430:L430" si="121">K431</f>
        <v>31914.399999999994</v>
      </c>
      <c r="L430" s="332">
        <f t="shared" si="121"/>
        <v>26048.199999999997</v>
      </c>
    </row>
    <row r="431" spans="1:13" ht="56.25">
      <c r="A431" s="145" t="s">
        <v>338</v>
      </c>
      <c r="B431" s="106" t="s">
        <v>255</v>
      </c>
      <c r="C431" s="106" t="s">
        <v>8</v>
      </c>
      <c r="D431" s="106"/>
      <c r="E431" s="106"/>
      <c r="F431" s="177"/>
      <c r="G431" s="63"/>
      <c r="H431" s="63"/>
      <c r="I431" s="63"/>
      <c r="J431" s="332">
        <f>J432+J438+J444+J475+J481+J497+J513+J529+J535+J546+J552+J558+J564+J570+J576+J587+J450+J463+J469+J457+J593</f>
        <v>30909.7</v>
      </c>
      <c r="K431" s="332">
        <f t="shared" ref="K431:L431" si="122">K432+K438+K444+K475+K481+K497+K513+K529+K535+K546+K552+K558+K564+K570+K576+K587+K450+K463+K469+K457+K593</f>
        <v>31914.399999999994</v>
      </c>
      <c r="L431" s="332">
        <f t="shared" si="122"/>
        <v>26048.199999999997</v>
      </c>
    </row>
    <row r="432" spans="1:13" ht="33.75">
      <c r="A432" s="145" t="s">
        <v>221</v>
      </c>
      <c r="B432" s="108" t="s">
        <v>255</v>
      </c>
      <c r="C432" s="108" t="s">
        <v>8</v>
      </c>
      <c r="D432" s="108" t="s">
        <v>154</v>
      </c>
      <c r="E432" s="108" t="s">
        <v>300</v>
      </c>
      <c r="F432" s="109"/>
      <c r="G432" s="110"/>
      <c r="H432" s="110"/>
      <c r="I432" s="110"/>
      <c r="J432" s="111">
        <f t="shared" ref="J432:J436" si="123">J433</f>
        <v>5</v>
      </c>
      <c r="K432" s="111">
        <f t="shared" ref="K432:K436" si="124">K433</f>
        <v>5</v>
      </c>
      <c r="L432" s="111">
        <f t="shared" ref="L432:L436" si="125">L433</f>
        <v>5</v>
      </c>
      <c r="M432" s="26"/>
    </row>
    <row r="433" spans="1:12" ht="22.5">
      <c r="A433" s="145" t="s">
        <v>113</v>
      </c>
      <c r="B433" s="108" t="s">
        <v>255</v>
      </c>
      <c r="C433" s="108" t="s">
        <v>8</v>
      </c>
      <c r="D433" s="108" t="s">
        <v>154</v>
      </c>
      <c r="E433" s="108" t="s">
        <v>300</v>
      </c>
      <c r="F433" s="109" t="s">
        <v>233</v>
      </c>
      <c r="G433" s="110"/>
      <c r="H433" s="110"/>
      <c r="I433" s="110"/>
      <c r="J433" s="111">
        <f t="shared" si="123"/>
        <v>5</v>
      </c>
      <c r="K433" s="111">
        <f t="shared" si="124"/>
        <v>5</v>
      </c>
      <c r="L433" s="111">
        <f t="shared" si="125"/>
        <v>5</v>
      </c>
    </row>
    <row r="434" spans="1:12">
      <c r="A434" s="145" t="s">
        <v>114</v>
      </c>
      <c r="B434" s="112" t="s">
        <v>255</v>
      </c>
      <c r="C434" s="112" t="s">
        <v>8</v>
      </c>
      <c r="D434" s="112" t="s">
        <v>154</v>
      </c>
      <c r="E434" s="112" t="s">
        <v>300</v>
      </c>
      <c r="F434" s="113" t="s">
        <v>234</v>
      </c>
      <c r="G434" s="110"/>
      <c r="H434" s="110"/>
      <c r="I434" s="110"/>
      <c r="J434" s="111">
        <f t="shared" si="123"/>
        <v>5</v>
      </c>
      <c r="K434" s="111">
        <f t="shared" si="124"/>
        <v>5</v>
      </c>
      <c r="L434" s="111">
        <f t="shared" si="125"/>
        <v>5</v>
      </c>
    </row>
    <row r="435" spans="1:12">
      <c r="A435" s="145" t="s">
        <v>130</v>
      </c>
      <c r="B435" s="112" t="s">
        <v>255</v>
      </c>
      <c r="C435" s="112" t="s">
        <v>8</v>
      </c>
      <c r="D435" s="112" t="s">
        <v>154</v>
      </c>
      <c r="E435" s="112" t="s">
        <v>300</v>
      </c>
      <c r="F435" s="113" t="s">
        <v>234</v>
      </c>
      <c r="G435" s="110" t="s">
        <v>17</v>
      </c>
      <c r="H435" s="110"/>
      <c r="I435" s="110"/>
      <c r="J435" s="111">
        <f t="shared" si="123"/>
        <v>5</v>
      </c>
      <c r="K435" s="111">
        <f t="shared" si="124"/>
        <v>5</v>
      </c>
      <c r="L435" s="111">
        <f t="shared" si="125"/>
        <v>5</v>
      </c>
    </row>
    <row r="436" spans="1:12">
      <c r="A436" s="145" t="s">
        <v>134</v>
      </c>
      <c r="B436" s="112" t="s">
        <v>255</v>
      </c>
      <c r="C436" s="112" t="s">
        <v>8</v>
      </c>
      <c r="D436" s="112" t="s">
        <v>154</v>
      </c>
      <c r="E436" s="112" t="s">
        <v>300</v>
      </c>
      <c r="F436" s="113" t="s">
        <v>234</v>
      </c>
      <c r="G436" s="110" t="s">
        <v>17</v>
      </c>
      <c r="H436" s="110" t="s">
        <v>107</v>
      </c>
      <c r="I436" s="110"/>
      <c r="J436" s="111">
        <f t="shared" si="123"/>
        <v>5</v>
      </c>
      <c r="K436" s="111">
        <f t="shared" si="124"/>
        <v>5</v>
      </c>
      <c r="L436" s="111">
        <f t="shared" si="125"/>
        <v>5</v>
      </c>
    </row>
    <row r="437" spans="1:12" ht="45">
      <c r="A437" s="145" t="s">
        <v>340</v>
      </c>
      <c r="B437" s="112" t="s">
        <v>255</v>
      </c>
      <c r="C437" s="112" t="s">
        <v>8</v>
      </c>
      <c r="D437" s="112" t="s">
        <v>154</v>
      </c>
      <c r="E437" s="112" t="s">
        <v>300</v>
      </c>
      <c r="F437" s="113" t="s">
        <v>234</v>
      </c>
      <c r="G437" s="110" t="s">
        <v>17</v>
      </c>
      <c r="H437" s="110" t="s">
        <v>107</v>
      </c>
      <c r="I437" s="110" t="s">
        <v>173</v>
      </c>
      <c r="J437" s="331">
        <f>'Приложение 3'!J421</f>
        <v>5</v>
      </c>
      <c r="K437" s="331">
        <f>'Приложение 3'!K421</f>
        <v>5</v>
      </c>
      <c r="L437" s="331">
        <f>'Приложение 3'!L421</f>
        <v>5</v>
      </c>
    </row>
    <row r="438" spans="1:12" ht="22.5">
      <c r="A438" s="145" t="s">
        <v>132</v>
      </c>
      <c r="B438" s="108" t="s">
        <v>255</v>
      </c>
      <c r="C438" s="108" t="s">
        <v>8</v>
      </c>
      <c r="D438" s="108" t="s">
        <v>154</v>
      </c>
      <c r="E438" s="108" t="s">
        <v>271</v>
      </c>
      <c r="F438" s="109"/>
      <c r="G438" s="110"/>
      <c r="H438" s="110"/>
      <c r="I438" s="110"/>
      <c r="J438" s="111">
        <f t="shared" ref="J438:J442" si="126">J439</f>
        <v>3598.3</v>
      </c>
      <c r="K438" s="111">
        <f t="shared" ref="K438:K442" si="127">K439</f>
        <v>3637.6</v>
      </c>
      <c r="L438" s="111">
        <f t="shared" ref="L438:L442" si="128">L439</f>
        <v>3644.8</v>
      </c>
    </row>
    <row r="439" spans="1:12" ht="22.5">
      <c r="A439" s="145" t="s">
        <v>113</v>
      </c>
      <c r="B439" s="108" t="s">
        <v>255</v>
      </c>
      <c r="C439" s="108" t="s">
        <v>8</v>
      </c>
      <c r="D439" s="108" t="s">
        <v>154</v>
      </c>
      <c r="E439" s="108" t="s">
        <v>271</v>
      </c>
      <c r="F439" s="109" t="s">
        <v>233</v>
      </c>
      <c r="G439" s="110"/>
      <c r="H439" s="110"/>
      <c r="I439" s="110"/>
      <c r="J439" s="111">
        <f t="shared" si="126"/>
        <v>3598.3</v>
      </c>
      <c r="K439" s="111">
        <f t="shared" si="127"/>
        <v>3637.6</v>
      </c>
      <c r="L439" s="111">
        <f t="shared" si="128"/>
        <v>3644.8</v>
      </c>
    </row>
    <row r="440" spans="1:12" ht="22.5">
      <c r="A440" s="145" t="s">
        <v>133</v>
      </c>
      <c r="B440" s="108" t="s">
        <v>255</v>
      </c>
      <c r="C440" s="108" t="s">
        <v>8</v>
      </c>
      <c r="D440" s="108" t="s">
        <v>154</v>
      </c>
      <c r="E440" s="108" t="s">
        <v>271</v>
      </c>
      <c r="F440" s="109" t="s">
        <v>237</v>
      </c>
      <c r="G440" s="110"/>
      <c r="H440" s="110"/>
      <c r="I440" s="110"/>
      <c r="J440" s="111">
        <f t="shared" si="126"/>
        <v>3598.3</v>
      </c>
      <c r="K440" s="111">
        <f t="shared" si="127"/>
        <v>3637.6</v>
      </c>
      <c r="L440" s="111">
        <f t="shared" si="128"/>
        <v>3644.8</v>
      </c>
    </row>
    <row r="441" spans="1:12">
      <c r="A441" s="145" t="s">
        <v>130</v>
      </c>
      <c r="B441" s="108" t="s">
        <v>255</v>
      </c>
      <c r="C441" s="108" t="s">
        <v>8</v>
      </c>
      <c r="D441" s="108" t="s">
        <v>154</v>
      </c>
      <c r="E441" s="108" t="s">
        <v>271</v>
      </c>
      <c r="F441" s="109" t="s">
        <v>237</v>
      </c>
      <c r="G441" s="110" t="s">
        <v>17</v>
      </c>
      <c r="H441" s="110"/>
      <c r="I441" s="110"/>
      <c r="J441" s="111">
        <f t="shared" si="126"/>
        <v>3598.3</v>
      </c>
      <c r="K441" s="111">
        <f t="shared" si="127"/>
        <v>3637.6</v>
      </c>
      <c r="L441" s="111">
        <f t="shared" si="128"/>
        <v>3644.8</v>
      </c>
    </row>
    <row r="442" spans="1:12">
      <c r="A442" s="145" t="s">
        <v>131</v>
      </c>
      <c r="B442" s="108" t="s">
        <v>255</v>
      </c>
      <c r="C442" s="108" t="s">
        <v>8</v>
      </c>
      <c r="D442" s="108" t="s">
        <v>154</v>
      </c>
      <c r="E442" s="108" t="s">
        <v>271</v>
      </c>
      <c r="F442" s="109" t="s">
        <v>237</v>
      </c>
      <c r="G442" s="110" t="s">
        <v>17</v>
      </c>
      <c r="H442" s="110" t="s">
        <v>76</v>
      </c>
      <c r="I442" s="110"/>
      <c r="J442" s="111">
        <f t="shared" si="126"/>
        <v>3598.3</v>
      </c>
      <c r="K442" s="111">
        <f t="shared" si="127"/>
        <v>3637.6</v>
      </c>
      <c r="L442" s="111">
        <f t="shared" si="128"/>
        <v>3644.8</v>
      </c>
    </row>
    <row r="443" spans="1:12" ht="33.75">
      <c r="A443" s="145" t="s">
        <v>314</v>
      </c>
      <c r="B443" s="108" t="s">
        <v>255</v>
      </c>
      <c r="C443" s="108" t="s">
        <v>8</v>
      </c>
      <c r="D443" s="108" t="s">
        <v>154</v>
      </c>
      <c r="E443" s="108" t="s">
        <v>271</v>
      </c>
      <c r="F443" s="109" t="s">
        <v>237</v>
      </c>
      <c r="G443" s="110" t="s">
        <v>17</v>
      </c>
      <c r="H443" s="110" t="s">
        <v>76</v>
      </c>
      <c r="I443" s="110" t="s">
        <v>74</v>
      </c>
      <c r="J443" s="331">
        <f>'Приложение 3'!J161</f>
        <v>3598.3</v>
      </c>
      <c r="K443" s="331">
        <f>'Приложение 3'!K161</f>
        <v>3637.6</v>
      </c>
      <c r="L443" s="331">
        <f>'Приложение 3'!L161</f>
        <v>3644.8</v>
      </c>
    </row>
    <row r="444" spans="1:12" ht="33.75">
      <c r="A444" s="145" t="s">
        <v>311</v>
      </c>
      <c r="B444" s="108" t="s">
        <v>255</v>
      </c>
      <c r="C444" s="108" t="s">
        <v>8</v>
      </c>
      <c r="D444" s="108" t="s">
        <v>154</v>
      </c>
      <c r="E444" s="108" t="s">
        <v>260</v>
      </c>
      <c r="F444" s="109"/>
      <c r="G444" s="110"/>
      <c r="H444" s="110"/>
      <c r="I444" s="110"/>
      <c r="J444" s="111">
        <f>J445</f>
        <v>150</v>
      </c>
      <c r="K444" s="111">
        <f>K445</f>
        <v>150</v>
      </c>
      <c r="L444" s="111">
        <f>L445</f>
        <v>150</v>
      </c>
    </row>
    <row r="445" spans="1:12">
      <c r="A445" s="145" t="s">
        <v>94</v>
      </c>
      <c r="B445" s="108" t="s">
        <v>255</v>
      </c>
      <c r="C445" s="108" t="s">
        <v>8</v>
      </c>
      <c r="D445" s="108" t="s">
        <v>154</v>
      </c>
      <c r="E445" s="108" t="s">
        <v>260</v>
      </c>
      <c r="F445" s="109" t="s">
        <v>230</v>
      </c>
      <c r="G445" s="110"/>
      <c r="H445" s="110"/>
      <c r="I445" s="110"/>
      <c r="J445" s="111">
        <f t="shared" ref="J445:J448" si="129">J446</f>
        <v>150</v>
      </c>
      <c r="K445" s="111">
        <f t="shared" ref="K445:K448" si="130">K446</f>
        <v>150</v>
      </c>
      <c r="L445" s="111">
        <f t="shared" ref="L445:L448" si="131">L446</f>
        <v>150</v>
      </c>
    </row>
    <row r="446" spans="1:12">
      <c r="A446" s="145" t="s">
        <v>102</v>
      </c>
      <c r="B446" s="108" t="s">
        <v>255</v>
      </c>
      <c r="C446" s="108" t="s">
        <v>8</v>
      </c>
      <c r="D446" s="108" t="s">
        <v>154</v>
      </c>
      <c r="E446" s="108" t="s">
        <v>260</v>
      </c>
      <c r="F446" s="109" t="s">
        <v>232</v>
      </c>
      <c r="G446" s="110"/>
      <c r="H446" s="110"/>
      <c r="I446" s="110"/>
      <c r="J446" s="111">
        <f t="shared" si="129"/>
        <v>150</v>
      </c>
      <c r="K446" s="111">
        <f t="shared" si="130"/>
        <v>150</v>
      </c>
      <c r="L446" s="111">
        <f t="shared" si="131"/>
        <v>150</v>
      </c>
    </row>
    <row r="447" spans="1:12">
      <c r="A447" s="145" t="s">
        <v>75</v>
      </c>
      <c r="B447" s="108" t="s">
        <v>255</v>
      </c>
      <c r="C447" s="108" t="s">
        <v>8</v>
      </c>
      <c r="D447" s="108" t="s">
        <v>154</v>
      </c>
      <c r="E447" s="108" t="s">
        <v>260</v>
      </c>
      <c r="F447" s="109" t="s">
        <v>232</v>
      </c>
      <c r="G447" s="110" t="s">
        <v>76</v>
      </c>
      <c r="H447" s="110"/>
      <c r="I447" s="110"/>
      <c r="J447" s="111">
        <f t="shared" si="129"/>
        <v>150</v>
      </c>
      <c r="K447" s="111">
        <f t="shared" si="130"/>
        <v>150</v>
      </c>
      <c r="L447" s="111">
        <f t="shared" si="131"/>
        <v>150</v>
      </c>
    </row>
    <row r="448" spans="1:12">
      <c r="A448" s="145" t="s">
        <v>101</v>
      </c>
      <c r="B448" s="108" t="s">
        <v>255</v>
      </c>
      <c r="C448" s="108" t="s">
        <v>8</v>
      </c>
      <c r="D448" s="108" t="s">
        <v>154</v>
      </c>
      <c r="E448" s="108" t="s">
        <v>260</v>
      </c>
      <c r="F448" s="109" t="s">
        <v>232</v>
      </c>
      <c r="G448" s="110" t="s">
        <v>76</v>
      </c>
      <c r="H448" s="110" t="s">
        <v>18</v>
      </c>
      <c r="I448" s="110"/>
      <c r="J448" s="111">
        <f t="shared" si="129"/>
        <v>150</v>
      </c>
      <c r="K448" s="111">
        <f t="shared" si="130"/>
        <v>150</v>
      </c>
      <c r="L448" s="111">
        <f t="shared" si="131"/>
        <v>150</v>
      </c>
    </row>
    <row r="449" spans="1:12" ht="33.75">
      <c r="A449" s="145" t="s">
        <v>314</v>
      </c>
      <c r="B449" s="108" t="s">
        <v>255</v>
      </c>
      <c r="C449" s="108" t="s">
        <v>8</v>
      </c>
      <c r="D449" s="108" t="s">
        <v>154</v>
      </c>
      <c r="E449" s="108" t="s">
        <v>260</v>
      </c>
      <c r="F449" s="109" t="s">
        <v>232</v>
      </c>
      <c r="G449" s="110" t="s">
        <v>76</v>
      </c>
      <c r="H449" s="110" t="s">
        <v>18</v>
      </c>
      <c r="I449" s="110" t="s">
        <v>74</v>
      </c>
      <c r="J449" s="331">
        <f>'Приложение 3'!J67</f>
        <v>150</v>
      </c>
      <c r="K449" s="331">
        <f>'Приложение 3'!K67</f>
        <v>150</v>
      </c>
      <c r="L449" s="331">
        <f>'Приложение 3'!L67</f>
        <v>150</v>
      </c>
    </row>
    <row r="450" spans="1:12" ht="22.5">
      <c r="A450" s="145" t="s">
        <v>319</v>
      </c>
      <c r="B450" s="99" t="s">
        <v>255</v>
      </c>
      <c r="C450" s="99" t="s">
        <v>8</v>
      </c>
      <c r="D450" s="99" t="s">
        <v>154</v>
      </c>
      <c r="E450" s="99" t="s">
        <v>317</v>
      </c>
      <c r="F450" s="117"/>
      <c r="G450" s="110"/>
      <c r="H450" s="110"/>
      <c r="I450" s="110"/>
      <c r="J450" s="111">
        <f>J451</f>
        <v>2859</v>
      </c>
      <c r="K450" s="111">
        <f>K451</f>
        <v>2740.3999999999996</v>
      </c>
      <c r="L450" s="111">
        <f>L451</f>
        <v>2620.3999999999996</v>
      </c>
    </row>
    <row r="451" spans="1:12" ht="33.75">
      <c r="A451" s="145" t="s">
        <v>87</v>
      </c>
      <c r="B451" s="99" t="s">
        <v>255</v>
      </c>
      <c r="C451" s="99" t="s">
        <v>8</v>
      </c>
      <c r="D451" s="99" t="s">
        <v>154</v>
      </c>
      <c r="E451" s="99" t="s">
        <v>317</v>
      </c>
      <c r="F451" s="117" t="s">
        <v>228</v>
      </c>
      <c r="G451" s="110"/>
      <c r="H451" s="110"/>
      <c r="I451" s="110"/>
      <c r="J451" s="111">
        <f t="shared" ref="J451:L453" si="132">J452</f>
        <v>2859</v>
      </c>
      <c r="K451" s="111">
        <f t="shared" si="132"/>
        <v>2740.3999999999996</v>
      </c>
      <c r="L451" s="111">
        <f t="shared" si="132"/>
        <v>2620.3999999999996</v>
      </c>
    </row>
    <row r="452" spans="1:12" ht="33.75">
      <c r="A452" s="145" t="s">
        <v>88</v>
      </c>
      <c r="B452" s="99" t="s">
        <v>255</v>
      </c>
      <c r="C452" s="99" t="s">
        <v>8</v>
      </c>
      <c r="D452" s="99" t="s">
        <v>154</v>
      </c>
      <c r="E452" s="99" t="s">
        <v>317</v>
      </c>
      <c r="F452" s="117" t="s">
        <v>229</v>
      </c>
      <c r="G452" s="110"/>
      <c r="H452" s="110"/>
      <c r="I452" s="110"/>
      <c r="J452" s="111">
        <f t="shared" si="132"/>
        <v>2859</v>
      </c>
      <c r="K452" s="111">
        <f t="shared" si="132"/>
        <v>2740.3999999999996</v>
      </c>
      <c r="L452" s="111">
        <f t="shared" si="132"/>
        <v>2620.3999999999996</v>
      </c>
    </row>
    <row r="453" spans="1:12">
      <c r="A453" s="145" t="s">
        <v>75</v>
      </c>
      <c r="B453" s="99" t="s">
        <v>255</v>
      </c>
      <c r="C453" s="99" t="s">
        <v>8</v>
      </c>
      <c r="D453" s="99" t="s">
        <v>154</v>
      </c>
      <c r="E453" s="99" t="s">
        <v>317</v>
      </c>
      <c r="F453" s="117" t="s">
        <v>229</v>
      </c>
      <c r="G453" s="110" t="s">
        <v>76</v>
      </c>
      <c r="H453" s="110"/>
      <c r="I453" s="110"/>
      <c r="J453" s="111">
        <f t="shared" si="132"/>
        <v>2859</v>
      </c>
      <c r="K453" s="111">
        <f t="shared" si="132"/>
        <v>2740.3999999999996</v>
      </c>
      <c r="L453" s="111">
        <f t="shared" si="132"/>
        <v>2620.3999999999996</v>
      </c>
    </row>
    <row r="454" spans="1:12">
      <c r="A454" s="145" t="s">
        <v>104</v>
      </c>
      <c r="B454" s="99" t="s">
        <v>255</v>
      </c>
      <c r="C454" s="99" t="s">
        <v>8</v>
      </c>
      <c r="D454" s="99" t="s">
        <v>154</v>
      </c>
      <c r="E454" s="99" t="s">
        <v>317</v>
      </c>
      <c r="F454" s="117" t="s">
        <v>229</v>
      </c>
      <c r="G454" s="110" t="s">
        <v>76</v>
      </c>
      <c r="H454" s="110" t="s">
        <v>105</v>
      </c>
      <c r="I454" s="110"/>
      <c r="J454" s="111">
        <f>J455+J456</f>
        <v>2859</v>
      </c>
      <c r="K454" s="111">
        <f t="shared" ref="K454:L454" si="133">K455+K456</f>
        <v>2740.3999999999996</v>
      </c>
      <c r="L454" s="111">
        <f t="shared" si="133"/>
        <v>2620.3999999999996</v>
      </c>
    </row>
    <row r="455" spans="1:12" ht="33.75">
      <c r="A455" s="145" t="s">
        <v>314</v>
      </c>
      <c r="B455" s="99" t="s">
        <v>255</v>
      </c>
      <c r="C455" s="99" t="s">
        <v>8</v>
      </c>
      <c r="D455" s="99" t="s">
        <v>154</v>
      </c>
      <c r="E455" s="99" t="s">
        <v>317</v>
      </c>
      <c r="F455" s="117" t="s">
        <v>229</v>
      </c>
      <c r="G455" s="110" t="s">
        <v>76</v>
      </c>
      <c r="H455" s="110" t="s">
        <v>105</v>
      </c>
      <c r="I455" s="110" t="s">
        <v>74</v>
      </c>
      <c r="J455" s="331">
        <f>'Приложение 3'!J90</f>
        <v>2774.3</v>
      </c>
      <c r="K455" s="331">
        <f>'Приложение 3'!K90</f>
        <v>2656.2</v>
      </c>
      <c r="L455" s="331">
        <f>'Приложение 3'!L90</f>
        <v>2536.1999999999998</v>
      </c>
    </row>
    <row r="456" spans="1:12" ht="45">
      <c r="A456" s="145" t="s">
        <v>340</v>
      </c>
      <c r="B456" s="322" t="s">
        <v>255</v>
      </c>
      <c r="C456" s="322" t="s">
        <v>8</v>
      </c>
      <c r="D456" s="322" t="s">
        <v>154</v>
      </c>
      <c r="E456" s="99" t="s">
        <v>317</v>
      </c>
      <c r="F456" s="117" t="s">
        <v>229</v>
      </c>
      <c r="G456" s="110" t="s">
        <v>76</v>
      </c>
      <c r="H456" s="110" t="s">
        <v>105</v>
      </c>
      <c r="I456" s="110" t="s">
        <v>173</v>
      </c>
      <c r="J456" s="331">
        <f>'Приложение 3'!J276</f>
        <v>84.7</v>
      </c>
      <c r="K456" s="331">
        <f>'Приложение 3'!K276</f>
        <v>84.2</v>
      </c>
      <c r="L456" s="331">
        <f>'Приложение 3'!L276</f>
        <v>84.2</v>
      </c>
    </row>
    <row r="457" spans="1:12" ht="22.5">
      <c r="A457" s="145" t="s">
        <v>330</v>
      </c>
      <c r="B457" s="108" t="s">
        <v>255</v>
      </c>
      <c r="C457" s="108" t="s">
        <v>8</v>
      </c>
      <c r="D457" s="108" t="s">
        <v>154</v>
      </c>
      <c r="E457" s="36" t="s">
        <v>329</v>
      </c>
      <c r="F457" s="33"/>
      <c r="G457" s="110"/>
      <c r="H457" s="110"/>
      <c r="I457" s="110"/>
      <c r="J457" s="111">
        <f t="shared" ref="J457:L461" si="134">J458</f>
        <v>252.1</v>
      </c>
      <c r="K457" s="111">
        <f t="shared" si="134"/>
        <v>252.2</v>
      </c>
      <c r="L457" s="111">
        <f t="shared" si="134"/>
        <v>252.1</v>
      </c>
    </row>
    <row r="458" spans="1:12" ht="33.75">
      <c r="A458" s="145" t="s">
        <v>87</v>
      </c>
      <c r="B458" s="108" t="s">
        <v>255</v>
      </c>
      <c r="C458" s="108" t="s">
        <v>8</v>
      </c>
      <c r="D458" s="108" t="s">
        <v>154</v>
      </c>
      <c r="E458" s="36" t="s">
        <v>329</v>
      </c>
      <c r="F458" s="33" t="s">
        <v>228</v>
      </c>
      <c r="G458" s="110"/>
      <c r="H458" s="110"/>
      <c r="I458" s="110"/>
      <c r="J458" s="111">
        <f t="shared" si="134"/>
        <v>252.1</v>
      </c>
      <c r="K458" s="111">
        <f t="shared" si="134"/>
        <v>252.2</v>
      </c>
      <c r="L458" s="111">
        <f t="shared" si="134"/>
        <v>252.1</v>
      </c>
    </row>
    <row r="459" spans="1:12" ht="33.75">
      <c r="A459" s="145" t="s">
        <v>88</v>
      </c>
      <c r="B459" s="108" t="s">
        <v>255</v>
      </c>
      <c r="C459" s="108" t="s">
        <v>8</v>
      </c>
      <c r="D459" s="108" t="s">
        <v>154</v>
      </c>
      <c r="E459" s="36" t="s">
        <v>329</v>
      </c>
      <c r="F459" s="33" t="s">
        <v>229</v>
      </c>
      <c r="G459" s="110"/>
      <c r="H459" s="110"/>
      <c r="I459" s="110"/>
      <c r="J459" s="111">
        <f t="shared" si="134"/>
        <v>252.1</v>
      </c>
      <c r="K459" s="111">
        <f t="shared" si="134"/>
        <v>252.2</v>
      </c>
      <c r="L459" s="111">
        <f t="shared" si="134"/>
        <v>252.1</v>
      </c>
    </row>
    <row r="460" spans="1:12">
      <c r="A460" s="145" t="s">
        <v>331</v>
      </c>
      <c r="B460" s="108" t="s">
        <v>255</v>
      </c>
      <c r="C460" s="108" t="s">
        <v>8</v>
      </c>
      <c r="D460" s="108" t="s">
        <v>154</v>
      </c>
      <c r="E460" s="36" t="s">
        <v>329</v>
      </c>
      <c r="F460" s="33" t="s">
        <v>229</v>
      </c>
      <c r="G460" s="110" t="s">
        <v>149</v>
      </c>
      <c r="H460" s="110"/>
      <c r="I460" s="110"/>
      <c r="J460" s="111">
        <f t="shared" si="134"/>
        <v>252.1</v>
      </c>
      <c r="K460" s="111">
        <f t="shared" si="134"/>
        <v>252.2</v>
      </c>
      <c r="L460" s="111">
        <f t="shared" si="134"/>
        <v>252.1</v>
      </c>
    </row>
    <row r="461" spans="1:12" ht="22.5">
      <c r="A461" s="145" t="s">
        <v>332</v>
      </c>
      <c r="B461" s="108" t="s">
        <v>255</v>
      </c>
      <c r="C461" s="108" t="s">
        <v>8</v>
      </c>
      <c r="D461" s="108" t="s">
        <v>154</v>
      </c>
      <c r="E461" s="36" t="s">
        <v>329</v>
      </c>
      <c r="F461" s="33" t="s">
        <v>229</v>
      </c>
      <c r="G461" s="31" t="s">
        <v>149</v>
      </c>
      <c r="H461" s="31" t="s">
        <v>99</v>
      </c>
      <c r="I461" s="110"/>
      <c r="J461" s="111">
        <f t="shared" si="134"/>
        <v>252.1</v>
      </c>
      <c r="K461" s="111">
        <f t="shared" si="134"/>
        <v>252.2</v>
      </c>
      <c r="L461" s="111">
        <f t="shared" si="134"/>
        <v>252.1</v>
      </c>
    </row>
    <row r="462" spans="1:12" ht="33.75">
      <c r="A462" s="145" t="s">
        <v>314</v>
      </c>
      <c r="B462" s="108" t="s">
        <v>255</v>
      </c>
      <c r="C462" s="108" t="s">
        <v>8</v>
      </c>
      <c r="D462" s="108" t="s">
        <v>154</v>
      </c>
      <c r="E462" s="36" t="s">
        <v>329</v>
      </c>
      <c r="F462" s="33" t="s">
        <v>229</v>
      </c>
      <c r="G462" s="31" t="s">
        <v>149</v>
      </c>
      <c r="H462" s="31" t="s">
        <v>99</v>
      </c>
      <c r="I462" s="110" t="s">
        <v>74</v>
      </c>
      <c r="J462" s="331">
        <f>'Приложение 3'!J154</f>
        <v>252.1</v>
      </c>
      <c r="K462" s="331">
        <f>'Приложение 3'!K154</f>
        <v>252.2</v>
      </c>
      <c r="L462" s="331">
        <f>'Приложение 3'!L154</f>
        <v>252.1</v>
      </c>
    </row>
    <row r="463" spans="1:12" ht="33.75">
      <c r="A463" s="145" t="s">
        <v>322</v>
      </c>
      <c r="B463" s="99" t="s">
        <v>255</v>
      </c>
      <c r="C463" s="99" t="s">
        <v>8</v>
      </c>
      <c r="D463" s="99" t="s">
        <v>154</v>
      </c>
      <c r="E463" s="99" t="s">
        <v>321</v>
      </c>
      <c r="F463" s="117"/>
      <c r="G463" s="110"/>
      <c r="H463" s="110"/>
      <c r="I463" s="110"/>
      <c r="J463" s="111">
        <f t="shared" ref="J463:L467" si="135">J464</f>
        <v>30</v>
      </c>
      <c r="K463" s="111">
        <f t="shared" si="135"/>
        <v>30</v>
      </c>
      <c r="L463" s="111">
        <f t="shared" si="135"/>
        <v>0</v>
      </c>
    </row>
    <row r="464" spans="1:12" ht="33.75">
      <c r="A464" s="145" t="s">
        <v>87</v>
      </c>
      <c r="B464" s="99" t="s">
        <v>255</v>
      </c>
      <c r="C464" s="99" t="s">
        <v>8</v>
      </c>
      <c r="D464" s="99" t="s">
        <v>154</v>
      </c>
      <c r="E464" s="99" t="s">
        <v>321</v>
      </c>
      <c r="F464" s="117" t="s">
        <v>228</v>
      </c>
      <c r="G464" s="110"/>
      <c r="H464" s="110"/>
      <c r="I464" s="110"/>
      <c r="J464" s="111">
        <f t="shared" si="135"/>
        <v>30</v>
      </c>
      <c r="K464" s="111">
        <f t="shared" si="135"/>
        <v>30</v>
      </c>
      <c r="L464" s="111">
        <f t="shared" si="135"/>
        <v>0</v>
      </c>
    </row>
    <row r="465" spans="1:12" ht="33.75">
      <c r="A465" s="145" t="s">
        <v>88</v>
      </c>
      <c r="B465" s="99" t="s">
        <v>255</v>
      </c>
      <c r="C465" s="99" t="s">
        <v>8</v>
      </c>
      <c r="D465" s="99" t="s">
        <v>154</v>
      </c>
      <c r="E465" s="99" t="s">
        <v>321</v>
      </c>
      <c r="F465" s="117" t="s">
        <v>229</v>
      </c>
      <c r="G465" s="110"/>
      <c r="H465" s="110"/>
      <c r="I465" s="110"/>
      <c r="J465" s="111">
        <f t="shared" si="135"/>
        <v>30</v>
      </c>
      <c r="K465" s="111">
        <f t="shared" si="135"/>
        <v>30</v>
      </c>
      <c r="L465" s="111">
        <f t="shared" si="135"/>
        <v>0</v>
      </c>
    </row>
    <row r="466" spans="1:12">
      <c r="A466" s="145" t="s">
        <v>75</v>
      </c>
      <c r="B466" s="99" t="s">
        <v>255</v>
      </c>
      <c r="C466" s="99" t="s">
        <v>8</v>
      </c>
      <c r="D466" s="99" t="s">
        <v>154</v>
      </c>
      <c r="E466" s="99" t="s">
        <v>321</v>
      </c>
      <c r="F466" s="117" t="s">
        <v>229</v>
      </c>
      <c r="G466" s="110" t="s">
        <v>76</v>
      </c>
      <c r="H466" s="110"/>
      <c r="I466" s="110"/>
      <c r="J466" s="111">
        <f t="shared" si="135"/>
        <v>30</v>
      </c>
      <c r="K466" s="111">
        <f t="shared" si="135"/>
        <v>30</v>
      </c>
      <c r="L466" s="111">
        <f t="shared" si="135"/>
        <v>0</v>
      </c>
    </row>
    <row r="467" spans="1:12">
      <c r="A467" s="145" t="s">
        <v>104</v>
      </c>
      <c r="B467" s="99" t="s">
        <v>255</v>
      </c>
      <c r="C467" s="99" t="s">
        <v>8</v>
      </c>
      <c r="D467" s="99" t="s">
        <v>154</v>
      </c>
      <c r="E467" s="99" t="s">
        <v>321</v>
      </c>
      <c r="F467" s="117" t="s">
        <v>229</v>
      </c>
      <c r="G467" s="110" t="s">
        <v>76</v>
      </c>
      <c r="H467" s="110" t="s">
        <v>105</v>
      </c>
      <c r="I467" s="110"/>
      <c r="J467" s="111">
        <f t="shared" si="135"/>
        <v>30</v>
      </c>
      <c r="K467" s="111">
        <f t="shared" si="135"/>
        <v>30</v>
      </c>
      <c r="L467" s="111">
        <f t="shared" si="135"/>
        <v>0</v>
      </c>
    </row>
    <row r="468" spans="1:12" ht="33.75">
      <c r="A468" s="145" t="s">
        <v>314</v>
      </c>
      <c r="B468" s="99" t="s">
        <v>255</v>
      </c>
      <c r="C468" s="99" t="s">
        <v>8</v>
      </c>
      <c r="D468" s="99" t="s">
        <v>154</v>
      </c>
      <c r="E468" s="99" t="s">
        <v>321</v>
      </c>
      <c r="F468" s="117" t="s">
        <v>229</v>
      </c>
      <c r="G468" s="110" t="s">
        <v>76</v>
      </c>
      <c r="H468" s="110" t="s">
        <v>105</v>
      </c>
      <c r="I468" s="110" t="s">
        <v>74</v>
      </c>
      <c r="J468" s="331">
        <f>'Приложение 3'!J93</f>
        <v>30</v>
      </c>
      <c r="K468" s="331">
        <f>'Приложение 3'!K93</f>
        <v>30</v>
      </c>
      <c r="L468" s="331">
        <f>'Приложение 3'!L93</f>
        <v>0</v>
      </c>
    </row>
    <row r="469" spans="1:12" ht="22.5">
      <c r="A469" s="145" t="s">
        <v>324</v>
      </c>
      <c r="B469" s="99" t="s">
        <v>255</v>
      </c>
      <c r="C469" s="99" t="s">
        <v>8</v>
      </c>
      <c r="D469" s="99" t="s">
        <v>154</v>
      </c>
      <c r="E469" s="99" t="s">
        <v>323</v>
      </c>
      <c r="F469" s="117"/>
      <c r="G469" s="110"/>
      <c r="H469" s="110"/>
      <c r="I469" s="110"/>
      <c r="J469" s="111">
        <f t="shared" ref="J469:L473" si="136">J470</f>
        <v>30</v>
      </c>
      <c r="K469" s="111">
        <f t="shared" si="136"/>
        <v>30</v>
      </c>
      <c r="L469" s="111">
        <f t="shared" si="136"/>
        <v>30</v>
      </c>
    </row>
    <row r="470" spans="1:12" ht="33.75">
      <c r="A470" s="145" t="s">
        <v>87</v>
      </c>
      <c r="B470" s="99" t="s">
        <v>255</v>
      </c>
      <c r="C470" s="99" t="s">
        <v>8</v>
      </c>
      <c r="D470" s="99" t="s">
        <v>154</v>
      </c>
      <c r="E470" s="99" t="s">
        <v>323</v>
      </c>
      <c r="F470" s="117" t="s">
        <v>228</v>
      </c>
      <c r="G470" s="110"/>
      <c r="H470" s="110"/>
      <c r="I470" s="110"/>
      <c r="J470" s="111">
        <f t="shared" si="136"/>
        <v>30</v>
      </c>
      <c r="K470" s="111">
        <f t="shared" si="136"/>
        <v>30</v>
      </c>
      <c r="L470" s="111">
        <f t="shared" si="136"/>
        <v>30</v>
      </c>
    </row>
    <row r="471" spans="1:12" ht="33.75">
      <c r="A471" s="145" t="s">
        <v>88</v>
      </c>
      <c r="B471" s="99" t="s">
        <v>255</v>
      </c>
      <c r="C471" s="99" t="s">
        <v>8</v>
      </c>
      <c r="D471" s="99" t="s">
        <v>154</v>
      </c>
      <c r="E471" s="99" t="s">
        <v>323</v>
      </c>
      <c r="F471" s="117" t="s">
        <v>229</v>
      </c>
      <c r="G471" s="110"/>
      <c r="H471" s="110"/>
      <c r="I471" s="110"/>
      <c r="J471" s="111">
        <f t="shared" si="136"/>
        <v>30</v>
      </c>
      <c r="K471" s="111">
        <f t="shared" si="136"/>
        <v>30</v>
      </c>
      <c r="L471" s="111">
        <f t="shared" si="136"/>
        <v>30</v>
      </c>
    </row>
    <row r="472" spans="1:12">
      <c r="A472" s="145" t="s">
        <v>75</v>
      </c>
      <c r="B472" s="99" t="s">
        <v>255</v>
      </c>
      <c r="C472" s="99" t="s">
        <v>8</v>
      </c>
      <c r="D472" s="99" t="s">
        <v>154</v>
      </c>
      <c r="E472" s="99" t="s">
        <v>323</v>
      </c>
      <c r="F472" s="117" t="s">
        <v>229</v>
      </c>
      <c r="G472" s="110" t="s">
        <v>83</v>
      </c>
      <c r="H472" s="110"/>
      <c r="I472" s="110"/>
      <c r="J472" s="111">
        <f t="shared" si="136"/>
        <v>30</v>
      </c>
      <c r="K472" s="111">
        <f t="shared" si="136"/>
        <v>30</v>
      </c>
      <c r="L472" s="111">
        <f t="shared" si="136"/>
        <v>30</v>
      </c>
    </row>
    <row r="473" spans="1:12">
      <c r="A473" s="145" t="s">
        <v>104</v>
      </c>
      <c r="B473" s="99" t="s">
        <v>255</v>
      </c>
      <c r="C473" s="99" t="s">
        <v>8</v>
      </c>
      <c r="D473" s="99" t="s">
        <v>154</v>
      </c>
      <c r="E473" s="99" t="s">
        <v>323</v>
      </c>
      <c r="F473" s="117" t="s">
        <v>229</v>
      </c>
      <c r="G473" s="110" t="s">
        <v>83</v>
      </c>
      <c r="H473" s="110" t="s">
        <v>20</v>
      </c>
      <c r="I473" s="110"/>
      <c r="J473" s="111">
        <f t="shared" si="136"/>
        <v>30</v>
      </c>
      <c r="K473" s="111">
        <f t="shared" si="136"/>
        <v>30</v>
      </c>
      <c r="L473" s="111">
        <f t="shared" si="136"/>
        <v>30</v>
      </c>
    </row>
    <row r="474" spans="1:12" ht="33.75">
      <c r="A474" s="145" t="s">
        <v>314</v>
      </c>
      <c r="B474" s="322" t="s">
        <v>255</v>
      </c>
      <c r="C474" s="322" t="s">
        <v>8</v>
      </c>
      <c r="D474" s="322" t="s">
        <v>154</v>
      </c>
      <c r="E474" s="322" t="s">
        <v>323</v>
      </c>
      <c r="F474" s="117" t="s">
        <v>229</v>
      </c>
      <c r="G474" s="110" t="s">
        <v>83</v>
      </c>
      <c r="H474" s="110" t="s">
        <v>20</v>
      </c>
      <c r="I474" s="110" t="s">
        <v>74</v>
      </c>
      <c r="J474" s="331">
        <f>'Приложение 3'!J140</f>
        <v>30</v>
      </c>
      <c r="K474" s="331">
        <f>'Приложение 3'!K140</f>
        <v>30</v>
      </c>
      <c r="L474" s="331">
        <f>'Приложение 3'!L140</f>
        <v>30</v>
      </c>
    </row>
    <row r="475" spans="1:12" ht="45">
      <c r="A475" s="145" t="s">
        <v>304</v>
      </c>
      <c r="B475" s="108" t="s">
        <v>255</v>
      </c>
      <c r="C475" s="108" t="s">
        <v>8</v>
      </c>
      <c r="D475" s="108" t="s">
        <v>154</v>
      </c>
      <c r="E475" s="108" t="s">
        <v>303</v>
      </c>
      <c r="F475" s="109"/>
      <c r="G475" s="110"/>
      <c r="H475" s="110"/>
      <c r="I475" s="110"/>
      <c r="J475" s="111">
        <f>J476</f>
        <v>692.9</v>
      </c>
      <c r="K475" s="111">
        <f>K476</f>
        <v>717.9</v>
      </c>
      <c r="L475" s="111">
        <f>L476</f>
        <v>717.9</v>
      </c>
    </row>
    <row r="476" spans="1:12" ht="67.5">
      <c r="A476" s="145" t="s">
        <v>81</v>
      </c>
      <c r="B476" s="108" t="s">
        <v>255</v>
      </c>
      <c r="C476" s="108" t="s">
        <v>8</v>
      </c>
      <c r="D476" s="108" t="s">
        <v>154</v>
      </c>
      <c r="E476" s="108" t="s">
        <v>303</v>
      </c>
      <c r="F476" s="109" t="s">
        <v>226</v>
      </c>
      <c r="G476" s="110"/>
      <c r="H476" s="110"/>
      <c r="I476" s="110"/>
      <c r="J476" s="111">
        <f t="shared" ref="J476:J479" si="137">J477</f>
        <v>692.9</v>
      </c>
      <c r="K476" s="111">
        <f t="shared" ref="K476:K479" si="138">K477</f>
        <v>717.9</v>
      </c>
      <c r="L476" s="111">
        <f t="shared" ref="L476:L479" si="139">L477</f>
        <v>717.9</v>
      </c>
    </row>
    <row r="477" spans="1:12" ht="33.75">
      <c r="A477" s="145" t="s">
        <v>82</v>
      </c>
      <c r="B477" s="108" t="s">
        <v>255</v>
      </c>
      <c r="C477" s="108" t="s">
        <v>8</v>
      </c>
      <c r="D477" s="108" t="s">
        <v>154</v>
      </c>
      <c r="E477" s="108" t="s">
        <v>303</v>
      </c>
      <c r="F477" s="109" t="s">
        <v>227</v>
      </c>
      <c r="G477" s="110"/>
      <c r="H477" s="110"/>
      <c r="I477" s="110"/>
      <c r="J477" s="111">
        <f t="shared" si="137"/>
        <v>692.9</v>
      </c>
      <c r="K477" s="111">
        <f t="shared" si="138"/>
        <v>717.9</v>
      </c>
      <c r="L477" s="111">
        <f t="shared" si="139"/>
        <v>717.9</v>
      </c>
    </row>
    <row r="478" spans="1:12" ht="22.5">
      <c r="A478" s="145" t="s">
        <v>106</v>
      </c>
      <c r="B478" s="108" t="s">
        <v>255</v>
      </c>
      <c r="C478" s="108" t="s">
        <v>8</v>
      </c>
      <c r="D478" s="108" t="s">
        <v>154</v>
      </c>
      <c r="E478" s="108" t="s">
        <v>303</v>
      </c>
      <c r="F478" s="109" t="s">
        <v>227</v>
      </c>
      <c r="G478" s="110" t="s">
        <v>107</v>
      </c>
      <c r="H478" s="110"/>
      <c r="I478" s="110"/>
      <c r="J478" s="111">
        <f t="shared" si="137"/>
        <v>692.9</v>
      </c>
      <c r="K478" s="111">
        <f t="shared" si="138"/>
        <v>717.9</v>
      </c>
      <c r="L478" s="111">
        <f t="shared" si="139"/>
        <v>717.9</v>
      </c>
    </row>
    <row r="479" spans="1:12">
      <c r="A479" s="145" t="s">
        <v>108</v>
      </c>
      <c r="B479" s="108" t="s">
        <v>255</v>
      </c>
      <c r="C479" s="108" t="s">
        <v>8</v>
      </c>
      <c r="D479" s="108" t="s">
        <v>154</v>
      </c>
      <c r="E479" s="108" t="s">
        <v>303</v>
      </c>
      <c r="F479" s="109" t="s">
        <v>227</v>
      </c>
      <c r="G479" s="110" t="s">
        <v>107</v>
      </c>
      <c r="H479" s="110" t="s">
        <v>83</v>
      </c>
      <c r="I479" s="110"/>
      <c r="J479" s="111">
        <f t="shared" si="137"/>
        <v>692.9</v>
      </c>
      <c r="K479" s="111">
        <f t="shared" si="138"/>
        <v>717.9</v>
      </c>
      <c r="L479" s="111">
        <f t="shared" si="139"/>
        <v>717.9</v>
      </c>
    </row>
    <row r="480" spans="1:12" ht="33.75">
      <c r="A480" s="145" t="s">
        <v>314</v>
      </c>
      <c r="B480" s="108" t="s">
        <v>255</v>
      </c>
      <c r="C480" s="108" t="s">
        <v>8</v>
      </c>
      <c r="D480" s="108" t="s">
        <v>154</v>
      </c>
      <c r="E480" s="108" t="s">
        <v>303</v>
      </c>
      <c r="F480" s="109" t="s">
        <v>227</v>
      </c>
      <c r="G480" s="110" t="s">
        <v>107</v>
      </c>
      <c r="H480" s="110" t="s">
        <v>83</v>
      </c>
      <c r="I480" s="110" t="s">
        <v>74</v>
      </c>
      <c r="J480" s="331">
        <f>'Приложение 3'!J100</f>
        <v>692.9</v>
      </c>
      <c r="K480" s="331">
        <f>'Приложение 3'!K100</f>
        <v>717.9</v>
      </c>
      <c r="L480" s="331">
        <f>'Приложение 3'!L100</f>
        <v>717.9</v>
      </c>
    </row>
    <row r="481" spans="1:13" ht="22.5">
      <c r="A481" s="145" t="s">
        <v>177</v>
      </c>
      <c r="B481" s="108" t="s">
        <v>255</v>
      </c>
      <c r="C481" s="108" t="s">
        <v>8</v>
      </c>
      <c r="D481" s="108" t="s">
        <v>154</v>
      </c>
      <c r="E481" s="108" t="s">
        <v>282</v>
      </c>
      <c r="F481" s="109"/>
      <c r="G481" s="110"/>
      <c r="H481" s="110"/>
      <c r="I481" s="110"/>
      <c r="J481" s="331">
        <f>J482+J487+J492</f>
        <v>8798.2000000000007</v>
      </c>
      <c r="K481" s="331">
        <f t="shared" ref="K481:L481" si="140">K482+K487+K492</f>
        <v>8835.7999999999993</v>
      </c>
      <c r="L481" s="331">
        <f t="shared" si="140"/>
        <v>6319.5</v>
      </c>
    </row>
    <row r="482" spans="1:13" ht="67.5">
      <c r="A482" s="145" t="s">
        <v>81</v>
      </c>
      <c r="B482" s="108" t="s">
        <v>255</v>
      </c>
      <c r="C482" s="108" t="s">
        <v>8</v>
      </c>
      <c r="D482" s="108" t="s">
        <v>154</v>
      </c>
      <c r="E482" s="108" t="s">
        <v>282</v>
      </c>
      <c r="F482" s="109" t="s">
        <v>226</v>
      </c>
      <c r="G482" s="110"/>
      <c r="H482" s="110"/>
      <c r="I482" s="110"/>
      <c r="J482" s="111">
        <f t="shared" ref="J482:J485" si="141">J483</f>
        <v>5534.7</v>
      </c>
      <c r="K482" s="111">
        <f t="shared" ref="K482:K485" si="142">K483</f>
        <v>5556</v>
      </c>
      <c r="L482" s="111">
        <f t="shared" ref="L482:L485" si="143">L483</f>
        <v>4056</v>
      </c>
    </row>
    <row r="483" spans="1:13" ht="22.5">
      <c r="A483" s="145" t="s">
        <v>178</v>
      </c>
      <c r="B483" s="108" t="s">
        <v>255</v>
      </c>
      <c r="C483" s="108" t="s">
        <v>8</v>
      </c>
      <c r="D483" s="108" t="s">
        <v>154</v>
      </c>
      <c r="E483" s="108" t="s">
        <v>282</v>
      </c>
      <c r="F483" s="109" t="s">
        <v>246</v>
      </c>
      <c r="G483" s="110"/>
      <c r="H483" s="110"/>
      <c r="I483" s="110"/>
      <c r="J483" s="111">
        <f t="shared" si="141"/>
        <v>5534.7</v>
      </c>
      <c r="K483" s="111">
        <f t="shared" si="142"/>
        <v>5556</v>
      </c>
      <c r="L483" s="111">
        <f t="shared" si="143"/>
        <v>4056</v>
      </c>
    </row>
    <row r="484" spans="1:13">
      <c r="A484" s="145" t="s">
        <v>75</v>
      </c>
      <c r="B484" s="108" t="s">
        <v>255</v>
      </c>
      <c r="C484" s="108" t="s">
        <v>8</v>
      </c>
      <c r="D484" s="108" t="s">
        <v>154</v>
      </c>
      <c r="E484" s="108" t="s">
        <v>282</v>
      </c>
      <c r="F484" s="109" t="s">
        <v>246</v>
      </c>
      <c r="G484" s="110" t="s">
        <v>76</v>
      </c>
      <c r="H484" s="110"/>
      <c r="I484" s="110"/>
      <c r="J484" s="111">
        <f t="shared" si="141"/>
        <v>5534.7</v>
      </c>
      <c r="K484" s="111">
        <f t="shared" si="142"/>
        <v>5556</v>
      </c>
      <c r="L484" s="111">
        <f t="shared" si="143"/>
        <v>4056</v>
      </c>
    </row>
    <row r="485" spans="1:13">
      <c r="A485" s="145" t="s">
        <v>104</v>
      </c>
      <c r="B485" s="108" t="s">
        <v>255</v>
      </c>
      <c r="C485" s="108" t="s">
        <v>8</v>
      </c>
      <c r="D485" s="108" t="s">
        <v>154</v>
      </c>
      <c r="E485" s="108" t="s">
        <v>282</v>
      </c>
      <c r="F485" s="109" t="s">
        <v>246</v>
      </c>
      <c r="G485" s="110" t="s">
        <v>76</v>
      </c>
      <c r="H485" s="110" t="s">
        <v>105</v>
      </c>
      <c r="I485" s="110"/>
      <c r="J485" s="111">
        <f t="shared" si="141"/>
        <v>5534.7</v>
      </c>
      <c r="K485" s="111">
        <f t="shared" si="142"/>
        <v>5556</v>
      </c>
      <c r="L485" s="111">
        <f t="shared" si="143"/>
        <v>4056</v>
      </c>
    </row>
    <row r="486" spans="1:13" ht="45">
      <c r="A486" s="145" t="s">
        <v>340</v>
      </c>
      <c r="B486" s="108" t="s">
        <v>255</v>
      </c>
      <c r="C486" s="108" t="s">
        <v>8</v>
      </c>
      <c r="D486" s="108" t="s">
        <v>154</v>
      </c>
      <c r="E486" s="108" t="s">
        <v>282</v>
      </c>
      <c r="F486" s="109" t="s">
        <v>246</v>
      </c>
      <c r="G486" s="110" t="s">
        <v>76</v>
      </c>
      <c r="H486" s="110" t="s">
        <v>105</v>
      </c>
      <c r="I486" s="110" t="s">
        <v>173</v>
      </c>
      <c r="J486" s="331">
        <f>'Приложение 3'!J279</f>
        <v>5534.7</v>
      </c>
      <c r="K486" s="331">
        <f>'Приложение 3'!K279</f>
        <v>5556</v>
      </c>
      <c r="L486" s="331">
        <f>'Приложение 3'!L279</f>
        <v>4056</v>
      </c>
    </row>
    <row r="487" spans="1:13" ht="33.75">
      <c r="A487" s="145" t="s">
        <v>87</v>
      </c>
      <c r="B487" s="108" t="s">
        <v>255</v>
      </c>
      <c r="C487" s="108" t="s">
        <v>8</v>
      </c>
      <c r="D487" s="108" t="s">
        <v>154</v>
      </c>
      <c r="E487" s="108" t="s">
        <v>282</v>
      </c>
      <c r="F487" s="109" t="s">
        <v>228</v>
      </c>
      <c r="G487" s="110"/>
      <c r="H487" s="110"/>
      <c r="I487" s="110"/>
      <c r="J487" s="111">
        <f t="shared" ref="J487:J490" si="144">J488</f>
        <v>3160</v>
      </c>
      <c r="K487" s="111">
        <f t="shared" ref="K487:K490" si="145">K488</f>
        <v>3176.3</v>
      </c>
      <c r="L487" s="111">
        <f t="shared" ref="L487:L490" si="146">L488</f>
        <v>2160</v>
      </c>
      <c r="M487" s="24"/>
    </row>
    <row r="488" spans="1:13" ht="33.75">
      <c r="A488" s="145" t="s">
        <v>88</v>
      </c>
      <c r="B488" s="108" t="s">
        <v>255</v>
      </c>
      <c r="C488" s="108" t="s">
        <v>8</v>
      </c>
      <c r="D488" s="108" t="s">
        <v>154</v>
      </c>
      <c r="E488" s="108" t="s">
        <v>282</v>
      </c>
      <c r="F488" s="109" t="s">
        <v>229</v>
      </c>
      <c r="G488" s="110"/>
      <c r="H488" s="110"/>
      <c r="I488" s="110"/>
      <c r="J488" s="111">
        <f t="shared" si="144"/>
        <v>3160</v>
      </c>
      <c r="K488" s="111">
        <f t="shared" si="145"/>
        <v>3176.3</v>
      </c>
      <c r="L488" s="111">
        <f t="shared" si="146"/>
        <v>2160</v>
      </c>
    </row>
    <row r="489" spans="1:13">
      <c r="A489" s="145" t="s">
        <v>75</v>
      </c>
      <c r="B489" s="108" t="s">
        <v>255</v>
      </c>
      <c r="C489" s="108" t="s">
        <v>8</v>
      </c>
      <c r="D489" s="108" t="s">
        <v>154</v>
      </c>
      <c r="E489" s="108" t="s">
        <v>282</v>
      </c>
      <c r="F489" s="109" t="s">
        <v>229</v>
      </c>
      <c r="G489" s="110" t="s">
        <v>76</v>
      </c>
      <c r="H489" s="110"/>
      <c r="I489" s="110"/>
      <c r="J489" s="111">
        <f t="shared" si="144"/>
        <v>3160</v>
      </c>
      <c r="K489" s="111">
        <f t="shared" si="145"/>
        <v>3176.3</v>
      </c>
      <c r="L489" s="111">
        <f t="shared" si="146"/>
        <v>2160</v>
      </c>
    </row>
    <row r="490" spans="1:13">
      <c r="A490" s="145" t="s">
        <v>104</v>
      </c>
      <c r="B490" s="108" t="s">
        <v>255</v>
      </c>
      <c r="C490" s="108" t="s">
        <v>8</v>
      </c>
      <c r="D490" s="108" t="s">
        <v>154</v>
      </c>
      <c r="E490" s="108" t="s">
        <v>282</v>
      </c>
      <c r="F490" s="109" t="s">
        <v>229</v>
      </c>
      <c r="G490" s="110" t="s">
        <v>76</v>
      </c>
      <c r="H490" s="110" t="s">
        <v>105</v>
      </c>
      <c r="I490" s="110"/>
      <c r="J490" s="111">
        <f t="shared" si="144"/>
        <v>3160</v>
      </c>
      <c r="K490" s="111">
        <f t="shared" si="145"/>
        <v>3176.3</v>
      </c>
      <c r="L490" s="111">
        <f t="shared" si="146"/>
        <v>2160</v>
      </c>
    </row>
    <row r="491" spans="1:13" ht="45">
      <c r="A491" s="145" t="s">
        <v>340</v>
      </c>
      <c r="B491" s="108" t="s">
        <v>255</v>
      </c>
      <c r="C491" s="108" t="s">
        <v>8</v>
      </c>
      <c r="D491" s="108" t="s">
        <v>154</v>
      </c>
      <c r="E491" s="108" t="s">
        <v>282</v>
      </c>
      <c r="F491" s="109" t="s">
        <v>229</v>
      </c>
      <c r="G491" s="110" t="s">
        <v>76</v>
      </c>
      <c r="H491" s="110" t="s">
        <v>105</v>
      </c>
      <c r="I491" s="110" t="s">
        <v>173</v>
      </c>
      <c r="J491" s="331">
        <f>'Приложение 3'!J281</f>
        <v>3160</v>
      </c>
      <c r="K491" s="331">
        <f>'Приложение 3'!K281</f>
        <v>3176.3</v>
      </c>
      <c r="L491" s="331">
        <f>'Приложение 3'!L281</f>
        <v>2160</v>
      </c>
    </row>
    <row r="492" spans="1:13">
      <c r="A492" s="145" t="s">
        <v>94</v>
      </c>
      <c r="B492" s="108" t="s">
        <v>255</v>
      </c>
      <c r="C492" s="108" t="s">
        <v>8</v>
      </c>
      <c r="D492" s="108" t="s">
        <v>154</v>
      </c>
      <c r="E492" s="108" t="s">
        <v>282</v>
      </c>
      <c r="F492" s="109" t="s">
        <v>230</v>
      </c>
      <c r="G492" s="110"/>
      <c r="H492" s="110"/>
      <c r="I492" s="110"/>
      <c r="J492" s="331">
        <f>J493</f>
        <v>103.5</v>
      </c>
      <c r="K492" s="331">
        <f t="shared" ref="K492:L492" si="147">K493</f>
        <v>103.5</v>
      </c>
      <c r="L492" s="331">
        <f t="shared" si="147"/>
        <v>103.5</v>
      </c>
    </row>
    <row r="493" spans="1:13">
      <c r="A493" s="145" t="s">
        <v>95</v>
      </c>
      <c r="B493" s="108" t="s">
        <v>255</v>
      </c>
      <c r="C493" s="108" t="s">
        <v>8</v>
      </c>
      <c r="D493" s="108" t="s">
        <v>154</v>
      </c>
      <c r="E493" s="108" t="s">
        <v>282</v>
      </c>
      <c r="F493" s="109" t="s">
        <v>231</v>
      </c>
      <c r="G493" s="110"/>
      <c r="H493" s="110"/>
      <c r="I493" s="110"/>
      <c r="J493" s="111">
        <f t="shared" ref="J493:J495" si="148">J494</f>
        <v>103.5</v>
      </c>
      <c r="K493" s="111">
        <f t="shared" ref="K493:K495" si="149">K494</f>
        <v>103.5</v>
      </c>
      <c r="L493" s="111">
        <f t="shared" ref="L493:L495" si="150">L494</f>
        <v>103.5</v>
      </c>
    </row>
    <row r="494" spans="1:13">
      <c r="A494" s="145" t="s">
        <v>75</v>
      </c>
      <c r="B494" s="108" t="s">
        <v>255</v>
      </c>
      <c r="C494" s="108" t="s">
        <v>8</v>
      </c>
      <c r="D494" s="108" t="s">
        <v>154</v>
      </c>
      <c r="E494" s="108" t="s">
        <v>282</v>
      </c>
      <c r="F494" s="109" t="s">
        <v>231</v>
      </c>
      <c r="G494" s="110" t="s">
        <v>76</v>
      </c>
      <c r="H494" s="110"/>
      <c r="I494" s="110"/>
      <c r="J494" s="111">
        <f t="shared" si="148"/>
        <v>103.5</v>
      </c>
      <c r="K494" s="111">
        <f t="shared" si="149"/>
        <v>103.5</v>
      </c>
      <c r="L494" s="111">
        <f t="shared" si="150"/>
        <v>103.5</v>
      </c>
    </row>
    <row r="495" spans="1:13">
      <c r="A495" s="145" t="s">
        <v>104</v>
      </c>
      <c r="B495" s="108" t="s">
        <v>255</v>
      </c>
      <c r="C495" s="108" t="s">
        <v>8</v>
      </c>
      <c r="D495" s="108" t="s">
        <v>154</v>
      </c>
      <c r="E495" s="108" t="s">
        <v>282</v>
      </c>
      <c r="F495" s="109" t="s">
        <v>231</v>
      </c>
      <c r="G495" s="110" t="s">
        <v>76</v>
      </c>
      <c r="H495" s="110" t="s">
        <v>105</v>
      </c>
      <c r="I495" s="110"/>
      <c r="J495" s="111">
        <f t="shared" si="148"/>
        <v>103.5</v>
      </c>
      <c r="K495" s="111">
        <f t="shared" si="149"/>
        <v>103.5</v>
      </c>
      <c r="L495" s="111">
        <f t="shared" si="150"/>
        <v>103.5</v>
      </c>
    </row>
    <row r="496" spans="1:13" ht="45">
      <c r="A496" s="145" t="s">
        <v>340</v>
      </c>
      <c r="B496" s="108" t="s">
        <v>255</v>
      </c>
      <c r="C496" s="108" t="s">
        <v>8</v>
      </c>
      <c r="D496" s="108" t="s">
        <v>154</v>
      </c>
      <c r="E496" s="108" t="s">
        <v>282</v>
      </c>
      <c r="F496" s="109" t="s">
        <v>231</v>
      </c>
      <c r="G496" s="110" t="s">
        <v>76</v>
      </c>
      <c r="H496" s="110" t="s">
        <v>105</v>
      </c>
      <c r="I496" s="110" t="s">
        <v>173</v>
      </c>
      <c r="J496" s="111">
        <f>'Приложение 3'!J283</f>
        <v>103.5</v>
      </c>
      <c r="K496" s="111">
        <f>'Приложение 3'!K283</f>
        <v>103.5</v>
      </c>
      <c r="L496" s="111">
        <f>'Приложение 3'!L283</f>
        <v>103.5</v>
      </c>
    </row>
    <row r="497" spans="1:12">
      <c r="A497" s="145" t="s">
        <v>179</v>
      </c>
      <c r="B497" s="108" t="s">
        <v>255</v>
      </c>
      <c r="C497" s="108" t="s">
        <v>8</v>
      </c>
      <c r="D497" s="108" t="s">
        <v>154</v>
      </c>
      <c r="E497" s="108" t="s">
        <v>283</v>
      </c>
      <c r="F497" s="109"/>
      <c r="G497" s="110"/>
      <c r="H497" s="110"/>
      <c r="I497" s="110"/>
      <c r="J497" s="331">
        <f>J498+J503+J508</f>
        <v>377.8</v>
      </c>
      <c r="K497" s="331">
        <f t="shared" ref="K497:L497" si="151">K498+K503+K508</f>
        <v>397.5</v>
      </c>
      <c r="L497" s="331">
        <f t="shared" si="151"/>
        <v>397.5</v>
      </c>
    </row>
    <row r="498" spans="1:12" ht="67.5">
      <c r="A498" s="145" t="s">
        <v>81</v>
      </c>
      <c r="B498" s="108" t="s">
        <v>255</v>
      </c>
      <c r="C498" s="108" t="s">
        <v>8</v>
      </c>
      <c r="D498" s="108" t="s">
        <v>154</v>
      </c>
      <c r="E498" s="108" t="s">
        <v>283</v>
      </c>
      <c r="F498" s="109" t="s">
        <v>226</v>
      </c>
      <c r="G498" s="110"/>
      <c r="H498" s="110"/>
      <c r="I498" s="110"/>
      <c r="J498" s="111">
        <f t="shared" ref="J498:J501" si="152">J499</f>
        <v>353.8</v>
      </c>
      <c r="K498" s="111">
        <f t="shared" ref="K498:K501" si="153">K499</f>
        <v>373.4</v>
      </c>
      <c r="L498" s="111">
        <f t="shared" ref="L498:L501" si="154">L499</f>
        <v>373.4</v>
      </c>
    </row>
    <row r="499" spans="1:12" ht="22.5">
      <c r="A499" s="145" t="s">
        <v>178</v>
      </c>
      <c r="B499" s="108" t="s">
        <v>255</v>
      </c>
      <c r="C499" s="108" t="s">
        <v>8</v>
      </c>
      <c r="D499" s="108" t="s">
        <v>154</v>
      </c>
      <c r="E499" s="108" t="s">
        <v>283</v>
      </c>
      <c r="F499" s="109" t="s">
        <v>246</v>
      </c>
      <c r="G499" s="110"/>
      <c r="H499" s="110"/>
      <c r="I499" s="110"/>
      <c r="J499" s="111">
        <f t="shared" si="152"/>
        <v>353.8</v>
      </c>
      <c r="K499" s="111">
        <f t="shared" si="153"/>
        <v>373.4</v>
      </c>
      <c r="L499" s="111">
        <f t="shared" si="154"/>
        <v>373.4</v>
      </c>
    </row>
    <row r="500" spans="1:12">
      <c r="A500" s="145" t="s">
        <v>75</v>
      </c>
      <c r="B500" s="108" t="s">
        <v>255</v>
      </c>
      <c r="C500" s="108" t="s">
        <v>8</v>
      </c>
      <c r="D500" s="108" t="s">
        <v>154</v>
      </c>
      <c r="E500" s="108" t="s">
        <v>283</v>
      </c>
      <c r="F500" s="109" t="s">
        <v>246</v>
      </c>
      <c r="G500" s="110" t="s">
        <v>76</v>
      </c>
      <c r="H500" s="110"/>
      <c r="I500" s="110"/>
      <c r="J500" s="111">
        <f t="shared" si="152"/>
        <v>353.8</v>
      </c>
      <c r="K500" s="111">
        <f t="shared" si="153"/>
        <v>373.4</v>
      </c>
      <c r="L500" s="111">
        <f t="shared" si="154"/>
        <v>373.4</v>
      </c>
    </row>
    <row r="501" spans="1:12">
      <c r="A501" s="145" t="s">
        <v>104</v>
      </c>
      <c r="B501" s="108" t="s">
        <v>255</v>
      </c>
      <c r="C501" s="108" t="s">
        <v>8</v>
      </c>
      <c r="D501" s="108" t="s">
        <v>154</v>
      </c>
      <c r="E501" s="108" t="s">
        <v>283</v>
      </c>
      <c r="F501" s="109" t="s">
        <v>246</v>
      </c>
      <c r="G501" s="110" t="s">
        <v>76</v>
      </c>
      <c r="H501" s="110" t="s">
        <v>105</v>
      </c>
      <c r="I501" s="110"/>
      <c r="J501" s="111">
        <f t="shared" si="152"/>
        <v>353.8</v>
      </c>
      <c r="K501" s="111">
        <f t="shared" si="153"/>
        <v>373.4</v>
      </c>
      <c r="L501" s="111">
        <f t="shared" si="154"/>
        <v>373.4</v>
      </c>
    </row>
    <row r="502" spans="1:12" ht="45">
      <c r="A502" s="145" t="s">
        <v>340</v>
      </c>
      <c r="B502" s="108" t="s">
        <v>255</v>
      </c>
      <c r="C502" s="108" t="s">
        <v>8</v>
      </c>
      <c r="D502" s="108" t="s">
        <v>154</v>
      </c>
      <c r="E502" s="108" t="s">
        <v>283</v>
      </c>
      <c r="F502" s="109" t="s">
        <v>246</v>
      </c>
      <c r="G502" s="110" t="s">
        <v>76</v>
      </c>
      <c r="H502" s="110" t="s">
        <v>105</v>
      </c>
      <c r="I502" s="110" t="s">
        <v>173</v>
      </c>
      <c r="J502" s="331">
        <f>'Приложение 3'!J286</f>
        <v>353.8</v>
      </c>
      <c r="K502" s="331">
        <f>'Приложение 3'!K286</f>
        <v>373.4</v>
      </c>
      <c r="L502" s="331">
        <f>'Приложение 3'!L286</f>
        <v>373.4</v>
      </c>
    </row>
    <row r="503" spans="1:12" ht="33.75">
      <c r="A503" s="145" t="s">
        <v>87</v>
      </c>
      <c r="B503" s="108" t="s">
        <v>255</v>
      </c>
      <c r="C503" s="108" t="s">
        <v>8</v>
      </c>
      <c r="D503" s="108" t="s">
        <v>154</v>
      </c>
      <c r="E503" s="108" t="s">
        <v>283</v>
      </c>
      <c r="F503" s="109" t="s">
        <v>228</v>
      </c>
      <c r="G503" s="110"/>
      <c r="H503" s="110"/>
      <c r="I503" s="110"/>
      <c r="J503" s="111">
        <f t="shared" ref="J503:J506" si="155">J504</f>
        <v>23.4</v>
      </c>
      <c r="K503" s="111">
        <f t="shared" ref="K503:K506" si="156">K504</f>
        <v>23.5</v>
      </c>
      <c r="L503" s="111">
        <f t="shared" ref="L503:L506" si="157">L504</f>
        <v>23.5</v>
      </c>
    </row>
    <row r="504" spans="1:12" ht="33.75">
      <c r="A504" s="145" t="s">
        <v>88</v>
      </c>
      <c r="B504" s="108" t="s">
        <v>255</v>
      </c>
      <c r="C504" s="108" t="s">
        <v>8</v>
      </c>
      <c r="D504" s="108" t="s">
        <v>154</v>
      </c>
      <c r="E504" s="108" t="s">
        <v>283</v>
      </c>
      <c r="F504" s="109" t="s">
        <v>229</v>
      </c>
      <c r="G504" s="110"/>
      <c r="H504" s="110"/>
      <c r="I504" s="110"/>
      <c r="J504" s="111">
        <f t="shared" si="155"/>
        <v>23.4</v>
      </c>
      <c r="K504" s="111">
        <f t="shared" si="156"/>
        <v>23.5</v>
      </c>
      <c r="L504" s="111">
        <f t="shared" si="157"/>
        <v>23.5</v>
      </c>
    </row>
    <row r="505" spans="1:12">
      <c r="A505" s="145" t="s">
        <v>75</v>
      </c>
      <c r="B505" s="108" t="s">
        <v>255</v>
      </c>
      <c r="C505" s="108" t="s">
        <v>8</v>
      </c>
      <c r="D505" s="108" t="s">
        <v>154</v>
      </c>
      <c r="E505" s="108" t="s">
        <v>283</v>
      </c>
      <c r="F505" s="109" t="s">
        <v>229</v>
      </c>
      <c r="G505" s="110" t="s">
        <v>76</v>
      </c>
      <c r="H505" s="110"/>
      <c r="I505" s="110"/>
      <c r="J505" s="111">
        <f t="shared" si="155"/>
        <v>23.4</v>
      </c>
      <c r="K505" s="111">
        <f t="shared" si="156"/>
        <v>23.5</v>
      </c>
      <c r="L505" s="111">
        <f t="shared" si="157"/>
        <v>23.5</v>
      </c>
    </row>
    <row r="506" spans="1:12">
      <c r="A506" s="145" t="s">
        <v>104</v>
      </c>
      <c r="B506" s="108" t="s">
        <v>255</v>
      </c>
      <c r="C506" s="108" t="s">
        <v>8</v>
      </c>
      <c r="D506" s="108" t="s">
        <v>154</v>
      </c>
      <c r="E506" s="108" t="s">
        <v>283</v>
      </c>
      <c r="F506" s="109" t="s">
        <v>229</v>
      </c>
      <c r="G506" s="110" t="s">
        <v>76</v>
      </c>
      <c r="H506" s="110" t="s">
        <v>105</v>
      </c>
      <c r="I506" s="110"/>
      <c r="J506" s="111">
        <f t="shared" si="155"/>
        <v>23.4</v>
      </c>
      <c r="K506" s="111">
        <f t="shared" si="156"/>
        <v>23.5</v>
      </c>
      <c r="L506" s="111">
        <f t="shared" si="157"/>
        <v>23.5</v>
      </c>
    </row>
    <row r="507" spans="1:12" ht="45">
      <c r="A507" s="145" t="s">
        <v>340</v>
      </c>
      <c r="B507" s="108" t="s">
        <v>255</v>
      </c>
      <c r="C507" s="108" t="s">
        <v>8</v>
      </c>
      <c r="D507" s="108" t="s">
        <v>154</v>
      </c>
      <c r="E507" s="108" t="s">
        <v>283</v>
      </c>
      <c r="F507" s="109" t="s">
        <v>229</v>
      </c>
      <c r="G507" s="110" t="s">
        <v>76</v>
      </c>
      <c r="H507" s="110" t="s">
        <v>105</v>
      </c>
      <c r="I507" s="110" t="s">
        <v>173</v>
      </c>
      <c r="J507" s="331">
        <f>'Приложение 3'!J288</f>
        <v>23.4</v>
      </c>
      <c r="K507" s="331">
        <f>'Приложение 3'!K288</f>
        <v>23.5</v>
      </c>
      <c r="L507" s="331">
        <f>'Приложение 3'!L288</f>
        <v>23.5</v>
      </c>
    </row>
    <row r="508" spans="1:12">
      <c r="A508" s="145" t="s">
        <v>94</v>
      </c>
      <c r="B508" s="108" t="s">
        <v>255</v>
      </c>
      <c r="C508" s="108" t="s">
        <v>8</v>
      </c>
      <c r="D508" s="108" t="s">
        <v>154</v>
      </c>
      <c r="E508" s="108" t="s">
        <v>283</v>
      </c>
      <c r="F508" s="109" t="s">
        <v>230</v>
      </c>
      <c r="G508" s="110"/>
      <c r="H508" s="110"/>
      <c r="I508" s="110"/>
      <c r="J508" s="111">
        <f t="shared" ref="J508" si="158">J509</f>
        <v>0.6</v>
      </c>
      <c r="K508" s="111">
        <f t="shared" ref="K508" si="159">K509</f>
        <v>0.6</v>
      </c>
      <c r="L508" s="111">
        <f t="shared" ref="L508" si="160">L509</f>
        <v>0.6</v>
      </c>
    </row>
    <row r="509" spans="1:12">
      <c r="A509" s="145" t="s">
        <v>95</v>
      </c>
      <c r="B509" s="108" t="s">
        <v>255</v>
      </c>
      <c r="C509" s="108" t="s">
        <v>8</v>
      </c>
      <c r="D509" s="108" t="s">
        <v>154</v>
      </c>
      <c r="E509" s="108" t="s">
        <v>283</v>
      </c>
      <c r="F509" s="109" t="s">
        <v>231</v>
      </c>
      <c r="G509" s="110"/>
      <c r="H509" s="110"/>
      <c r="I509" s="110"/>
      <c r="J509" s="111">
        <f t="shared" ref="J509:J511" si="161">J510</f>
        <v>0.6</v>
      </c>
      <c r="K509" s="111">
        <f t="shared" ref="K509:K511" si="162">K510</f>
        <v>0.6</v>
      </c>
      <c r="L509" s="111">
        <f t="shared" ref="L509:L511" si="163">L510</f>
        <v>0.6</v>
      </c>
    </row>
    <row r="510" spans="1:12">
      <c r="A510" s="145" t="s">
        <v>75</v>
      </c>
      <c r="B510" s="108" t="s">
        <v>255</v>
      </c>
      <c r="C510" s="108" t="s">
        <v>8</v>
      </c>
      <c r="D510" s="108" t="s">
        <v>154</v>
      </c>
      <c r="E510" s="108" t="s">
        <v>283</v>
      </c>
      <c r="F510" s="109" t="s">
        <v>231</v>
      </c>
      <c r="G510" s="110" t="s">
        <v>76</v>
      </c>
      <c r="H510" s="110"/>
      <c r="I510" s="110"/>
      <c r="J510" s="111">
        <f t="shared" si="161"/>
        <v>0.6</v>
      </c>
      <c r="K510" s="111">
        <f t="shared" si="162"/>
        <v>0.6</v>
      </c>
      <c r="L510" s="111">
        <f t="shared" si="163"/>
        <v>0.6</v>
      </c>
    </row>
    <row r="511" spans="1:12">
      <c r="A511" s="145" t="s">
        <v>104</v>
      </c>
      <c r="B511" s="108" t="s">
        <v>255</v>
      </c>
      <c r="C511" s="108" t="s">
        <v>8</v>
      </c>
      <c r="D511" s="108" t="s">
        <v>154</v>
      </c>
      <c r="E511" s="108" t="s">
        <v>283</v>
      </c>
      <c r="F511" s="109" t="s">
        <v>231</v>
      </c>
      <c r="G511" s="110" t="s">
        <v>76</v>
      </c>
      <c r="H511" s="110" t="s">
        <v>105</v>
      </c>
      <c r="I511" s="110"/>
      <c r="J511" s="111">
        <f t="shared" si="161"/>
        <v>0.6</v>
      </c>
      <c r="K511" s="111">
        <f t="shared" si="162"/>
        <v>0.6</v>
      </c>
      <c r="L511" s="111">
        <f t="shared" si="163"/>
        <v>0.6</v>
      </c>
    </row>
    <row r="512" spans="1:12" ht="45">
      <c r="A512" s="145" t="s">
        <v>340</v>
      </c>
      <c r="B512" s="108" t="s">
        <v>255</v>
      </c>
      <c r="C512" s="108" t="s">
        <v>8</v>
      </c>
      <c r="D512" s="108" t="s">
        <v>154</v>
      </c>
      <c r="E512" s="108" t="s">
        <v>283</v>
      </c>
      <c r="F512" s="109" t="s">
        <v>231</v>
      </c>
      <c r="G512" s="110" t="s">
        <v>76</v>
      </c>
      <c r="H512" s="110" t="s">
        <v>105</v>
      </c>
      <c r="I512" s="110" t="s">
        <v>173</v>
      </c>
      <c r="J512" s="331">
        <f>'Приложение 3'!J290</f>
        <v>0.6</v>
      </c>
      <c r="K512" s="331">
        <f>'Приложение 3'!K290</f>
        <v>0.6</v>
      </c>
      <c r="L512" s="331">
        <f>'Приложение 3'!L290</f>
        <v>0.6</v>
      </c>
    </row>
    <row r="513" spans="1:12">
      <c r="A513" s="145" t="s">
        <v>180</v>
      </c>
      <c r="B513" s="108" t="s">
        <v>255</v>
      </c>
      <c r="C513" s="108" t="s">
        <v>8</v>
      </c>
      <c r="D513" s="108" t="s">
        <v>154</v>
      </c>
      <c r="E513" s="108" t="s">
        <v>284</v>
      </c>
      <c r="F513" s="109"/>
      <c r="G513" s="110"/>
      <c r="H513" s="110"/>
      <c r="I513" s="110"/>
      <c r="J513" s="331">
        <f>J514+J519+J524</f>
        <v>10823.8</v>
      </c>
      <c r="K513" s="331">
        <f t="shared" ref="K513:L513" si="164">K514+K519</f>
        <v>11771</v>
      </c>
      <c r="L513" s="331">
        <f t="shared" si="164"/>
        <v>8482.7999999999993</v>
      </c>
    </row>
    <row r="514" spans="1:12" ht="67.5">
      <c r="A514" s="145" t="s">
        <v>81</v>
      </c>
      <c r="B514" s="108" t="s">
        <v>255</v>
      </c>
      <c r="C514" s="108" t="s">
        <v>8</v>
      </c>
      <c r="D514" s="108" t="s">
        <v>154</v>
      </c>
      <c r="E514" s="108" t="s">
        <v>284</v>
      </c>
      <c r="F514" s="109" t="s">
        <v>226</v>
      </c>
      <c r="G514" s="110"/>
      <c r="H514" s="110"/>
      <c r="I514" s="110"/>
      <c r="J514" s="111">
        <f t="shared" ref="J514:J517" si="165">J515</f>
        <v>9977.7999999999993</v>
      </c>
      <c r="K514" s="111">
        <f t="shared" ref="K514:K517" si="166">K515</f>
        <v>10925.5</v>
      </c>
      <c r="L514" s="111">
        <f t="shared" ref="L514:L517" si="167">L515</f>
        <v>8477.7999999999993</v>
      </c>
    </row>
    <row r="515" spans="1:12" ht="22.5">
      <c r="A515" s="145" t="s">
        <v>178</v>
      </c>
      <c r="B515" s="108" t="s">
        <v>255</v>
      </c>
      <c r="C515" s="108" t="s">
        <v>8</v>
      </c>
      <c r="D515" s="108" t="s">
        <v>154</v>
      </c>
      <c r="E515" s="108" t="s">
        <v>284</v>
      </c>
      <c r="F515" s="109" t="s">
        <v>246</v>
      </c>
      <c r="G515" s="110"/>
      <c r="H515" s="110"/>
      <c r="I515" s="110"/>
      <c r="J515" s="111">
        <f t="shared" si="165"/>
        <v>9977.7999999999993</v>
      </c>
      <c r="K515" s="111">
        <f t="shared" si="166"/>
        <v>10925.5</v>
      </c>
      <c r="L515" s="111">
        <f t="shared" si="167"/>
        <v>8477.7999999999993</v>
      </c>
    </row>
    <row r="516" spans="1:12">
      <c r="A516" s="145" t="s">
        <v>75</v>
      </c>
      <c r="B516" s="108" t="s">
        <v>255</v>
      </c>
      <c r="C516" s="108" t="s">
        <v>8</v>
      </c>
      <c r="D516" s="108" t="s">
        <v>154</v>
      </c>
      <c r="E516" s="108" t="s">
        <v>284</v>
      </c>
      <c r="F516" s="109" t="s">
        <v>246</v>
      </c>
      <c r="G516" s="110" t="s">
        <v>76</v>
      </c>
      <c r="H516" s="110"/>
      <c r="I516" s="110"/>
      <c r="J516" s="111">
        <f t="shared" si="165"/>
        <v>9977.7999999999993</v>
      </c>
      <c r="K516" s="111">
        <f t="shared" si="166"/>
        <v>10925.5</v>
      </c>
      <c r="L516" s="111">
        <f t="shared" si="167"/>
        <v>8477.7999999999993</v>
      </c>
    </row>
    <row r="517" spans="1:12">
      <c r="A517" s="145" t="s">
        <v>104</v>
      </c>
      <c r="B517" s="108" t="s">
        <v>255</v>
      </c>
      <c r="C517" s="108" t="s">
        <v>8</v>
      </c>
      <c r="D517" s="108" t="s">
        <v>154</v>
      </c>
      <c r="E517" s="108" t="s">
        <v>284</v>
      </c>
      <c r="F517" s="109" t="s">
        <v>246</v>
      </c>
      <c r="G517" s="110" t="s">
        <v>76</v>
      </c>
      <c r="H517" s="110" t="s">
        <v>105</v>
      </c>
      <c r="I517" s="110"/>
      <c r="J517" s="111">
        <f t="shared" si="165"/>
        <v>9977.7999999999993</v>
      </c>
      <c r="K517" s="111">
        <f t="shared" si="166"/>
        <v>10925.5</v>
      </c>
      <c r="L517" s="111">
        <f t="shared" si="167"/>
        <v>8477.7999999999993</v>
      </c>
    </row>
    <row r="518" spans="1:12" ht="45">
      <c r="A518" s="145" t="s">
        <v>340</v>
      </c>
      <c r="B518" s="108" t="s">
        <v>255</v>
      </c>
      <c r="C518" s="108" t="s">
        <v>8</v>
      </c>
      <c r="D518" s="108" t="s">
        <v>154</v>
      </c>
      <c r="E518" s="108" t="s">
        <v>284</v>
      </c>
      <c r="F518" s="109" t="s">
        <v>246</v>
      </c>
      <c r="G518" s="110" t="s">
        <v>76</v>
      </c>
      <c r="H518" s="110" t="s">
        <v>105</v>
      </c>
      <c r="I518" s="110" t="s">
        <v>173</v>
      </c>
      <c r="J518" s="331">
        <f>'Приложение 3'!J293</f>
        <v>9977.7999999999993</v>
      </c>
      <c r="K518" s="331">
        <f>'Приложение 3'!K293</f>
        <v>10925.5</v>
      </c>
      <c r="L518" s="331">
        <f>'Приложение 3'!L293</f>
        <v>8477.7999999999993</v>
      </c>
    </row>
    <row r="519" spans="1:12" ht="33.75">
      <c r="A519" s="145" t="s">
        <v>87</v>
      </c>
      <c r="B519" s="108" t="s">
        <v>255</v>
      </c>
      <c r="C519" s="108" t="s">
        <v>8</v>
      </c>
      <c r="D519" s="108" t="s">
        <v>154</v>
      </c>
      <c r="E519" s="108" t="s">
        <v>284</v>
      </c>
      <c r="F519" s="109" t="s">
        <v>228</v>
      </c>
      <c r="G519" s="110"/>
      <c r="H519" s="110"/>
      <c r="I519" s="110"/>
      <c r="J519" s="111">
        <f t="shared" ref="J519:L527" si="168">J520</f>
        <v>845.5</v>
      </c>
      <c r="K519" s="111">
        <f t="shared" ref="K519:K522" si="169">K520</f>
        <v>845.5</v>
      </c>
      <c r="L519" s="111">
        <f t="shared" ref="L519:L522" si="170">L520</f>
        <v>5</v>
      </c>
    </row>
    <row r="520" spans="1:12" ht="33.75">
      <c r="A520" s="145" t="s">
        <v>88</v>
      </c>
      <c r="B520" s="108" t="s">
        <v>255</v>
      </c>
      <c r="C520" s="108" t="s">
        <v>8</v>
      </c>
      <c r="D520" s="108" t="s">
        <v>154</v>
      </c>
      <c r="E520" s="108" t="s">
        <v>284</v>
      </c>
      <c r="F520" s="109" t="s">
        <v>229</v>
      </c>
      <c r="G520" s="110"/>
      <c r="H520" s="110"/>
      <c r="I520" s="110"/>
      <c r="J520" s="111">
        <f t="shared" si="168"/>
        <v>845.5</v>
      </c>
      <c r="K520" s="111">
        <f t="shared" si="169"/>
        <v>845.5</v>
      </c>
      <c r="L520" s="111">
        <f t="shared" si="170"/>
        <v>5</v>
      </c>
    </row>
    <row r="521" spans="1:12">
      <c r="A521" s="145" t="s">
        <v>75</v>
      </c>
      <c r="B521" s="108" t="s">
        <v>255</v>
      </c>
      <c r="C521" s="108" t="s">
        <v>8</v>
      </c>
      <c r="D521" s="108" t="s">
        <v>154</v>
      </c>
      <c r="E521" s="108" t="s">
        <v>284</v>
      </c>
      <c r="F521" s="109" t="s">
        <v>229</v>
      </c>
      <c r="G521" s="110" t="s">
        <v>76</v>
      </c>
      <c r="H521" s="110"/>
      <c r="I521" s="110"/>
      <c r="J521" s="111">
        <f t="shared" si="168"/>
        <v>845.5</v>
      </c>
      <c r="K521" s="111">
        <f t="shared" si="169"/>
        <v>845.5</v>
      </c>
      <c r="L521" s="111">
        <f t="shared" si="170"/>
        <v>5</v>
      </c>
    </row>
    <row r="522" spans="1:12">
      <c r="A522" s="145" t="s">
        <v>104</v>
      </c>
      <c r="B522" s="108" t="s">
        <v>255</v>
      </c>
      <c r="C522" s="108" t="s">
        <v>8</v>
      </c>
      <c r="D522" s="108" t="s">
        <v>154</v>
      </c>
      <c r="E522" s="108" t="s">
        <v>284</v>
      </c>
      <c r="F522" s="109" t="s">
        <v>229</v>
      </c>
      <c r="G522" s="110" t="s">
        <v>76</v>
      </c>
      <c r="H522" s="110" t="s">
        <v>105</v>
      </c>
      <c r="I522" s="110"/>
      <c r="J522" s="111">
        <f t="shared" si="168"/>
        <v>845.5</v>
      </c>
      <c r="K522" s="111">
        <f t="shared" si="169"/>
        <v>845.5</v>
      </c>
      <c r="L522" s="111">
        <f t="shared" si="170"/>
        <v>5</v>
      </c>
    </row>
    <row r="523" spans="1:12" ht="45">
      <c r="A523" s="145" t="s">
        <v>340</v>
      </c>
      <c r="B523" s="108" t="s">
        <v>255</v>
      </c>
      <c r="C523" s="108" t="s">
        <v>8</v>
      </c>
      <c r="D523" s="108" t="s">
        <v>154</v>
      </c>
      <c r="E523" s="108" t="s">
        <v>284</v>
      </c>
      <c r="F523" s="109" t="s">
        <v>229</v>
      </c>
      <c r="G523" s="110" t="s">
        <v>76</v>
      </c>
      <c r="H523" s="110" t="s">
        <v>105</v>
      </c>
      <c r="I523" s="110" t="s">
        <v>173</v>
      </c>
      <c r="J523" s="331">
        <f>'Приложение 3'!J295</f>
        <v>845.5</v>
      </c>
      <c r="K523" s="331">
        <f>'Приложение 3'!K295</f>
        <v>845.5</v>
      </c>
      <c r="L523" s="331">
        <f>'Приложение 3'!L295</f>
        <v>5</v>
      </c>
    </row>
    <row r="524" spans="1:12">
      <c r="A524" s="145" t="s">
        <v>94</v>
      </c>
      <c r="B524" s="108" t="s">
        <v>255</v>
      </c>
      <c r="C524" s="108" t="s">
        <v>8</v>
      </c>
      <c r="D524" s="108" t="s">
        <v>154</v>
      </c>
      <c r="E524" s="108" t="s">
        <v>284</v>
      </c>
      <c r="F524" s="109" t="s">
        <v>230</v>
      </c>
      <c r="G524" s="110"/>
      <c r="H524" s="110"/>
      <c r="I524" s="110"/>
      <c r="J524" s="111">
        <f t="shared" si="168"/>
        <v>0.5</v>
      </c>
      <c r="K524" s="111">
        <f t="shared" si="168"/>
        <v>0</v>
      </c>
      <c r="L524" s="111">
        <f t="shared" si="168"/>
        <v>0</v>
      </c>
    </row>
    <row r="525" spans="1:12">
      <c r="A525" s="145" t="s">
        <v>95</v>
      </c>
      <c r="B525" s="108" t="s">
        <v>255</v>
      </c>
      <c r="C525" s="108" t="s">
        <v>8</v>
      </c>
      <c r="D525" s="108" t="s">
        <v>154</v>
      </c>
      <c r="E525" s="108" t="s">
        <v>284</v>
      </c>
      <c r="F525" s="109" t="s">
        <v>231</v>
      </c>
      <c r="G525" s="110"/>
      <c r="H525" s="110"/>
      <c r="I525" s="110"/>
      <c r="J525" s="111">
        <f t="shared" si="168"/>
        <v>0.5</v>
      </c>
      <c r="K525" s="111">
        <f t="shared" si="168"/>
        <v>0</v>
      </c>
      <c r="L525" s="111">
        <f t="shared" si="168"/>
        <v>0</v>
      </c>
    </row>
    <row r="526" spans="1:12">
      <c r="A526" s="145" t="s">
        <v>75</v>
      </c>
      <c r="B526" s="108" t="s">
        <v>255</v>
      </c>
      <c r="C526" s="108" t="s">
        <v>8</v>
      </c>
      <c r="D526" s="108" t="s">
        <v>154</v>
      </c>
      <c r="E526" s="108" t="s">
        <v>284</v>
      </c>
      <c r="F526" s="109" t="s">
        <v>231</v>
      </c>
      <c r="G526" s="110" t="s">
        <v>76</v>
      </c>
      <c r="H526" s="110"/>
      <c r="I526" s="110"/>
      <c r="J526" s="111">
        <f t="shared" si="168"/>
        <v>0.5</v>
      </c>
      <c r="K526" s="111">
        <f t="shared" si="168"/>
        <v>0</v>
      </c>
      <c r="L526" s="111">
        <f t="shared" si="168"/>
        <v>0</v>
      </c>
    </row>
    <row r="527" spans="1:12">
      <c r="A527" s="145" t="s">
        <v>104</v>
      </c>
      <c r="B527" s="108" t="s">
        <v>255</v>
      </c>
      <c r="C527" s="108" t="s">
        <v>8</v>
      </c>
      <c r="D527" s="108" t="s">
        <v>154</v>
      </c>
      <c r="E527" s="108" t="s">
        <v>284</v>
      </c>
      <c r="F527" s="109" t="s">
        <v>231</v>
      </c>
      <c r="G527" s="110" t="s">
        <v>76</v>
      </c>
      <c r="H527" s="110" t="s">
        <v>105</v>
      </c>
      <c r="I527" s="110"/>
      <c r="J527" s="111">
        <f t="shared" si="168"/>
        <v>0.5</v>
      </c>
      <c r="K527" s="111">
        <f t="shared" si="168"/>
        <v>0</v>
      </c>
      <c r="L527" s="111">
        <f t="shared" si="168"/>
        <v>0</v>
      </c>
    </row>
    <row r="528" spans="1:12" ht="45">
      <c r="A528" s="145" t="s">
        <v>340</v>
      </c>
      <c r="B528" s="108" t="s">
        <v>255</v>
      </c>
      <c r="C528" s="108" t="s">
        <v>8</v>
      </c>
      <c r="D528" s="108" t="s">
        <v>154</v>
      </c>
      <c r="E528" s="108" t="s">
        <v>284</v>
      </c>
      <c r="F528" s="109" t="s">
        <v>231</v>
      </c>
      <c r="G528" s="110" t="s">
        <v>76</v>
      </c>
      <c r="H528" s="110" t="s">
        <v>105</v>
      </c>
      <c r="I528" s="110" t="s">
        <v>173</v>
      </c>
      <c r="J528" s="331">
        <f>'Приложение 3'!J297</f>
        <v>0.5</v>
      </c>
      <c r="K528" s="331">
        <f>'Приложение 3'!K297</f>
        <v>0</v>
      </c>
      <c r="L528" s="331">
        <f>'Приложение 3'!L297</f>
        <v>0</v>
      </c>
    </row>
    <row r="529" spans="1:12" ht="56.25">
      <c r="A529" s="145" t="s">
        <v>58</v>
      </c>
      <c r="B529" s="108">
        <v>89</v>
      </c>
      <c r="C529" s="108">
        <v>1</v>
      </c>
      <c r="D529" s="108" t="s">
        <v>154</v>
      </c>
      <c r="E529" s="108" t="s">
        <v>252</v>
      </c>
      <c r="F529" s="109"/>
      <c r="G529" s="110"/>
      <c r="H529" s="110"/>
      <c r="I529" s="110"/>
      <c r="J529" s="111">
        <f t="shared" ref="J529:J533" si="171">J530</f>
        <v>226.2</v>
      </c>
      <c r="K529" s="111">
        <f t="shared" ref="K529:K533" si="172">K530</f>
        <v>238.6</v>
      </c>
      <c r="L529" s="111">
        <f t="shared" ref="L529:L533" si="173">L530</f>
        <v>248.1</v>
      </c>
    </row>
    <row r="530" spans="1:12" ht="67.5">
      <c r="A530" s="145" t="s">
        <v>81</v>
      </c>
      <c r="B530" s="108">
        <v>89</v>
      </c>
      <c r="C530" s="108">
        <v>1</v>
      </c>
      <c r="D530" s="108" t="s">
        <v>154</v>
      </c>
      <c r="E530" s="108" t="s">
        <v>252</v>
      </c>
      <c r="F530" s="109" t="s">
        <v>226</v>
      </c>
      <c r="G530" s="110"/>
      <c r="H530" s="110"/>
      <c r="I530" s="110"/>
      <c r="J530" s="111">
        <f t="shared" si="171"/>
        <v>226.2</v>
      </c>
      <c r="K530" s="111">
        <f t="shared" si="172"/>
        <v>238.6</v>
      </c>
      <c r="L530" s="111">
        <f t="shared" si="173"/>
        <v>248.1</v>
      </c>
    </row>
    <row r="531" spans="1:12" ht="33.75">
      <c r="A531" s="145" t="s">
        <v>82</v>
      </c>
      <c r="B531" s="108">
        <v>89</v>
      </c>
      <c r="C531" s="108">
        <v>1</v>
      </c>
      <c r="D531" s="108" t="s">
        <v>154</v>
      </c>
      <c r="E531" s="108" t="s">
        <v>252</v>
      </c>
      <c r="F531" s="109" t="s">
        <v>227</v>
      </c>
      <c r="G531" s="110"/>
      <c r="H531" s="110"/>
      <c r="I531" s="110"/>
      <c r="J531" s="111">
        <f t="shared" si="171"/>
        <v>226.2</v>
      </c>
      <c r="K531" s="111">
        <f t="shared" si="172"/>
        <v>238.6</v>
      </c>
      <c r="L531" s="111">
        <f t="shared" si="173"/>
        <v>248.1</v>
      </c>
    </row>
    <row r="532" spans="1:12">
      <c r="A532" s="145" t="s">
        <v>75</v>
      </c>
      <c r="B532" s="108">
        <v>89</v>
      </c>
      <c r="C532" s="108">
        <v>1</v>
      </c>
      <c r="D532" s="108" t="s">
        <v>154</v>
      </c>
      <c r="E532" s="108" t="s">
        <v>252</v>
      </c>
      <c r="F532" s="109" t="s">
        <v>227</v>
      </c>
      <c r="G532" s="110" t="s">
        <v>76</v>
      </c>
      <c r="H532" s="110"/>
      <c r="I532" s="110"/>
      <c r="J532" s="111">
        <f t="shared" si="171"/>
        <v>226.2</v>
      </c>
      <c r="K532" s="111">
        <f t="shared" si="172"/>
        <v>238.6</v>
      </c>
      <c r="L532" s="111">
        <f t="shared" si="173"/>
        <v>248.1</v>
      </c>
    </row>
    <row r="533" spans="1:12" ht="56.25">
      <c r="A533" s="145" t="s">
        <v>529</v>
      </c>
      <c r="B533" s="108">
        <v>89</v>
      </c>
      <c r="C533" s="108">
        <v>1</v>
      </c>
      <c r="D533" s="108" t="s">
        <v>154</v>
      </c>
      <c r="E533" s="108" t="s">
        <v>252</v>
      </c>
      <c r="F533" s="109" t="s">
        <v>227</v>
      </c>
      <c r="G533" s="110" t="s">
        <v>76</v>
      </c>
      <c r="H533" s="110" t="s">
        <v>83</v>
      </c>
      <c r="I533" s="110"/>
      <c r="J533" s="111">
        <f t="shared" si="171"/>
        <v>226.2</v>
      </c>
      <c r="K533" s="111">
        <f t="shared" si="172"/>
        <v>238.6</v>
      </c>
      <c r="L533" s="111">
        <f t="shared" si="173"/>
        <v>248.1</v>
      </c>
    </row>
    <row r="534" spans="1:12" ht="33.75">
      <c r="A534" s="145" t="s">
        <v>314</v>
      </c>
      <c r="B534" s="108">
        <v>89</v>
      </c>
      <c r="C534" s="108">
        <v>1</v>
      </c>
      <c r="D534" s="108" t="s">
        <v>154</v>
      </c>
      <c r="E534" s="108" t="s">
        <v>252</v>
      </c>
      <c r="F534" s="109" t="s">
        <v>227</v>
      </c>
      <c r="G534" s="110" t="s">
        <v>76</v>
      </c>
      <c r="H534" s="110" t="s">
        <v>83</v>
      </c>
      <c r="I534" s="110" t="s">
        <v>74</v>
      </c>
      <c r="J534" s="331">
        <f>'Приложение 3'!J33</f>
        <v>226.2</v>
      </c>
      <c r="K534" s="331">
        <f>'Приложение 3'!K33</f>
        <v>238.6</v>
      </c>
      <c r="L534" s="331">
        <f>'Приложение 3'!L33</f>
        <v>248.1</v>
      </c>
    </row>
    <row r="535" spans="1:12" ht="112.5">
      <c r="A535" s="145" t="s">
        <v>59</v>
      </c>
      <c r="B535" s="108">
        <v>89</v>
      </c>
      <c r="C535" s="108">
        <v>1</v>
      </c>
      <c r="D535" s="108" t="s">
        <v>154</v>
      </c>
      <c r="E535" s="108" t="s">
        <v>253</v>
      </c>
      <c r="F535" s="109"/>
      <c r="G535" s="110"/>
      <c r="H535" s="110"/>
      <c r="I535" s="110"/>
      <c r="J535" s="111">
        <f>J536+J541</f>
        <v>403.9</v>
      </c>
      <c r="K535" s="111">
        <f t="shared" ref="K535:L535" si="174">K536+K541</f>
        <v>426.3</v>
      </c>
      <c r="L535" s="111">
        <f t="shared" si="174"/>
        <v>443.40000000000003</v>
      </c>
    </row>
    <row r="536" spans="1:12" ht="67.5">
      <c r="A536" s="145" t="s">
        <v>81</v>
      </c>
      <c r="B536" s="108">
        <v>89</v>
      </c>
      <c r="C536" s="108">
        <v>1</v>
      </c>
      <c r="D536" s="108" t="s">
        <v>154</v>
      </c>
      <c r="E536" s="108" t="s">
        <v>253</v>
      </c>
      <c r="F536" s="109" t="s">
        <v>226</v>
      </c>
      <c r="G536" s="110"/>
      <c r="H536" s="110"/>
      <c r="I536" s="110"/>
      <c r="J536" s="111">
        <f t="shared" ref="J536:J539" si="175">J537</f>
        <v>348.7</v>
      </c>
      <c r="K536" s="111">
        <f t="shared" ref="K536:K539" si="176">K537</f>
        <v>368.1</v>
      </c>
      <c r="L536" s="111">
        <f t="shared" ref="L536:L539" si="177">L537</f>
        <v>382.8</v>
      </c>
    </row>
    <row r="537" spans="1:12" ht="33.75">
      <c r="A537" s="145" t="s">
        <v>82</v>
      </c>
      <c r="B537" s="108">
        <v>89</v>
      </c>
      <c r="C537" s="108">
        <v>1</v>
      </c>
      <c r="D537" s="108" t="s">
        <v>154</v>
      </c>
      <c r="E537" s="108" t="s">
        <v>253</v>
      </c>
      <c r="F537" s="109" t="s">
        <v>227</v>
      </c>
      <c r="G537" s="110"/>
      <c r="H537" s="110"/>
      <c r="I537" s="110"/>
      <c r="J537" s="111">
        <f t="shared" si="175"/>
        <v>348.7</v>
      </c>
      <c r="K537" s="111">
        <f t="shared" si="176"/>
        <v>368.1</v>
      </c>
      <c r="L537" s="111">
        <f t="shared" si="177"/>
        <v>382.8</v>
      </c>
    </row>
    <row r="538" spans="1:12">
      <c r="A538" s="145" t="s">
        <v>75</v>
      </c>
      <c r="B538" s="108">
        <v>89</v>
      </c>
      <c r="C538" s="108">
        <v>1</v>
      </c>
      <c r="D538" s="108" t="s">
        <v>154</v>
      </c>
      <c r="E538" s="108" t="s">
        <v>253</v>
      </c>
      <c r="F538" s="109" t="s">
        <v>227</v>
      </c>
      <c r="G538" s="110" t="s">
        <v>76</v>
      </c>
      <c r="H538" s="110"/>
      <c r="I538" s="110"/>
      <c r="J538" s="111">
        <f t="shared" si="175"/>
        <v>348.7</v>
      </c>
      <c r="K538" s="111">
        <f t="shared" si="176"/>
        <v>368.1</v>
      </c>
      <c r="L538" s="111">
        <f t="shared" si="177"/>
        <v>382.8</v>
      </c>
    </row>
    <row r="539" spans="1:12" ht="56.25">
      <c r="A539" s="145" t="s">
        <v>529</v>
      </c>
      <c r="B539" s="108">
        <v>89</v>
      </c>
      <c r="C539" s="108">
        <v>1</v>
      </c>
      <c r="D539" s="108" t="s">
        <v>154</v>
      </c>
      <c r="E539" s="108" t="s">
        <v>253</v>
      </c>
      <c r="F539" s="109" t="s">
        <v>227</v>
      </c>
      <c r="G539" s="110" t="s">
        <v>76</v>
      </c>
      <c r="H539" s="110" t="s">
        <v>83</v>
      </c>
      <c r="I539" s="110"/>
      <c r="J539" s="111">
        <f t="shared" si="175"/>
        <v>348.7</v>
      </c>
      <c r="K539" s="111">
        <f t="shared" si="176"/>
        <v>368.1</v>
      </c>
      <c r="L539" s="111">
        <f t="shared" si="177"/>
        <v>382.8</v>
      </c>
    </row>
    <row r="540" spans="1:12" ht="33.75">
      <c r="A540" s="145" t="s">
        <v>314</v>
      </c>
      <c r="B540" s="108">
        <v>89</v>
      </c>
      <c r="C540" s="108">
        <v>1</v>
      </c>
      <c r="D540" s="108" t="s">
        <v>154</v>
      </c>
      <c r="E540" s="108" t="s">
        <v>253</v>
      </c>
      <c r="F540" s="109" t="s">
        <v>227</v>
      </c>
      <c r="G540" s="110" t="s">
        <v>76</v>
      </c>
      <c r="H540" s="110" t="s">
        <v>83</v>
      </c>
      <c r="I540" s="110" t="s">
        <v>74</v>
      </c>
      <c r="J540" s="331">
        <f>'Приложение 3'!J36</f>
        <v>348.7</v>
      </c>
      <c r="K540" s="331">
        <f>'Приложение 3'!K36</f>
        <v>368.1</v>
      </c>
      <c r="L540" s="331">
        <f>'Приложение 3'!L36</f>
        <v>382.8</v>
      </c>
    </row>
    <row r="541" spans="1:12" ht="33.75">
      <c r="A541" s="145" t="s">
        <v>87</v>
      </c>
      <c r="B541" s="108">
        <v>89</v>
      </c>
      <c r="C541" s="108">
        <v>1</v>
      </c>
      <c r="D541" s="108" t="s">
        <v>154</v>
      </c>
      <c r="E541" s="108" t="s">
        <v>253</v>
      </c>
      <c r="F541" s="109" t="s">
        <v>228</v>
      </c>
      <c r="G541" s="110"/>
      <c r="H541" s="110"/>
      <c r="I541" s="110"/>
      <c r="J541" s="111">
        <f t="shared" ref="J541:J544" si="178">J542</f>
        <v>55.2</v>
      </c>
      <c r="K541" s="111">
        <f t="shared" ref="K541:K544" si="179">K542</f>
        <v>58.2</v>
      </c>
      <c r="L541" s="111">
        <f t="shared" ref="L541:L544" si="180">L542</f>
        <v>60.6</v>
      </c>
    </row>
    <row r="542" spans="1:12" ht="33.75">
      <c r="A542" s="145" t="s">
        <v>88</v>
      </c>
      <c r="B542" s="108">
        <v>89</v>
      </c>
      <c r="C542" s="108">
        <v>1</v>
      </c>
      <c r="D542" s="108" t="s">
        <v>154</v>
      </c>
      <c r="E542" s="108" t="s">
        <v>253</v>
      </c>
      <c r="F542" s="109" t="s">
        <v>229</v>
      </c>
      <c r="G542" s="110"/>
      <c r="H542" s="110"/>
      <c r="I542" s="110"/>
      <c r="J542" s="111">
        <f t="shared" si="178"/>
        <v>55.2</v>
      </c>
      <c r="K542" s="111">
        <f t="shared" si="179"/>
        <v>58.2</v>
      </c>
      <c r="L542" s="111">
        <f t="shared" si="180"/>
        <v>60.6</v>
      </c>
    </row>
    <row r="543" spans="1:12">
      <c r="A543" s="145" t="s">
        <v>75</v>
      </c>
      <c r="B543" s="108">
        <v>89</v>
      </c>
      <c r="C543" s="108">
        <v>1</v>
      </c>
      <c r="D543" s="108" t="s">
        <v>154</v>
      </c>
      <c r="E543" s="108" t="s">
        <v>253</v>
      </c>
      <c r="F543" s="109" t="s">
        <v>229</v>
      </c>
      <c r="G543" s="110" t="s">
        <v>76</v>
      </c>
      <c r="H543" s="110"/>
      <c r="I543" s="110"/>
      <c r="J543" s="111">
        <f t="shared" si="178"/>
        <v>55.2</v>
      </c>
      <c r="K543" s="111">
        <f t="shared" si="179"/>
        <v>58.2</v>
      </c>
      <c r="L543" s="111">
        <f t="shared" si="180"/>
        <v>60.6</v>
      </c>
    </row>
    <row r="544" spans="1:12" ht="56.25">
      <c r="A544" s="145" t="s">
        <v>529</v>
      </c>
      <c r="B544" s="108">
        <v>89</v>
      </c>
      <c r="C544" s="108">
        <v>1</v>
      </c>
      <c r="D544" s="108" t="s">
        <v>154</v>
      </c>
      <c r="E544" s="108" t="s">
        <v>253</v>
      </c>
      <c r="F544" s="109" t="s">
        <v>229</v>
      </c>
      <c r="G544" s="110" t="s">
        <v>76</v>
      </c>
      <c r="H544" s="110" t="s">
        <v>83</v>
      </c>
      <c r="I544" s="110"/>
      <c r="J544" s="111">
        <f t="shared" si="178"/>
        <v>55.2</v>
      </c>
      <c r="K544" s="111">
        <f t="shared" si="179"/>
        <v>58.2</v>
      </c>
      <c r="L544" s="111">
        <f t="shared" si="180"/>
        <v>60.6</v>
      </c>
    </row>
    <row r="545" spans="1:12" ht="33.75">
      <c r="A545" s="145" t="s">
        <v>314</v>
      </c>
      <c r="B545" s="108">
        <v>89</v>
      </c>
      <c r="C545" s="108">
        <v>1</v>
      </c>
      <c r="D545" s="108" t="s">
        <v>154</v>
      </c>
      <c r="E545" s="108" t="s">
        <v>253</v>
      </c>
      <c r="F545" s="109" t="s">
        <v>229</v>
      </c>
      <c r="G545" s="110" t="s">
        <v>76</v>
      </c>
      <c r="H545" s="110" t="s">
        <v>83</v>
      </c>
      <c r="I545" s="110" t="s">
        <v>74</v>
      </c>
      <c r="J545" s="331">
        <f>'Приложение 3'!J38</f>
        <v>55.2</v>
      </c>
      <c r="K545" s="331">
        <f>'Приложение 3'!K38</f>
        <v>58.2</v>
      </c>
      <c r="L545" s="331">
        <f>'Приложение 3'!L38</f>
        <v>60.6</v>
      </c>
    </row>
    <row r="546" spans="1:12" ht="101.25">
      <c r="A546" s="145" t="s">
        <v>52</v>
      </c>
      <c r="B546" s="108">
        <v>89</v>
      </c>
      <c r="C546" s="108">
        <v>1</v>
      </c>
      <c r="D546" s="108" t="s">
        <v>154</v>
      </c>
      <c r="E546" s="108" t="s">
        <v>254</v>
      </c>
      <c r="F546" s="109"/>
      <c r="G546" s="110"/>
      <c r="H546" s="110"/>
      <c r="I546" s="110"/>
      <c r="J546" s="111">
        <f t="shared" ref="J546:L550" si="181">J547</f>
        <v>4.3</v>
      </c>
      <c r="K546" s="111">
        <f t="shared" si="181"/>
        <v>4.5999999999999996</v>
      </c>
      <c r="L546" s="111">
        <f t="shared" si="181"/>
        <v>4.7</v>
      </c>
    </row>
    <row r="547" spans="1:12" ht="33.75">
      <c r="A547" s="145" t="s">
        <v>87</v>
      </c>
      <c r="B547" s="108">
        <v>89</v>
      </c>
      <c r="C547" s="108">
        <v>1</v>
      </c>
      <c r="D547" s="108" t="s">
        <v>154</v>
      </c>
      <c r="E547" s="108" t="s">
        <v>254</v>
      </c>
      <c r="F547" s="109" t="s">
        <v>228</v>
      </c>
      <c r="G547" s="110"/>
      <c r="H547" s="110"/>
      <c r="I547" s="110"/>
      <c r="J547" s="111">
        <f t="shared" si="181"/>
        <v>4.3</v>
      </c>
      <c r="K547" s="111">
        <f t="shared" si="181"/>
        <v>4.5999999999999996</v>
      </c>
      <c r="L547" s="111">
        <f t="shared" si="181"/>
        <v>4.7</v>
      </c>
    </row>
    <row r="548" spans="1:12" ht="33.75">
      <c r="A548" s="145" t="s">
        <v>88</v>
      </c>
      <c r="B548" s="108">
        <v>89</v>
      </c>
      <c r="C548" s="108">
        <v>1</v>
      </c>
      <c r="D548" s="108" t="s">
        <v>154</v>
      </c>
      <c r="E548" s="108" t="s">
        <v>254</v>
      </c>
      <c r="F548" s="109" t="s">
        <v>229</v>
      </c>
      <c r="G548" s="110"/>
      <c r="H548" s="110"/>
      <c r="I548" s="110"/>
      <c r="J548" s="111">
        <f t="shared" si="181"/>
        <v>4.3</v>
      </c>
      <c r="K548" s="111">
        <f t="shared" si="181"/>
        <v>4.5999999999999996</v>
      </c>
      <c r="L548" s="111">
        <f t="shared" si="181"/>
        <v>4.7</v>
      </c>
    </row>
    <row r="549" spans="1:12">
      <c r="A549" s="145" t="s">
        <v>75</v>
      </c>
      <c r="B549" s="108">
        <v>89</v>
      </c>
      <c r="C549" s="108">
        <v>1</v>
      </c>
      <c r="D549" s="108" t="s">
        <v>154</v>
      </c>
      <c r="E549" s="108" t="s">
        <v>254</v>
      </c>
      <c r="F549" s="109" t="s">
        <v>229</v>
      </c>
      <c r="G549" s="110" t="s">
        <v>76</v>
      </c>
      <c r="H549" s="110"/>
      <c r="I549" s="110"/>
      <c r="J549" s="111">
        <f t="shared" si="181"/>
        <v>4.3</v>
      </c>
      <c r="K549" s="111">
        <f t="shared" si="181"/>
        <v>4.5999999999999996</v>
      </c>
      <c r="L549" s="111">
        <f t="shared" si="181"/>
        <v>4.7</v>
      </c>
    </row>
    <row r="550" spans="1:12" ht="56.25">
      <c r="A550" s="145" t="s">
        <v>529</v>
      </c>
      <c r="B550" s="108">
        <v>89</v>
      </c>
      <c r="C550" s="108">
        <v>1</v>
      </c>
      <c r="D550" s="108" t="s">
        <v>154</v>
      </c>
      <c r="E550" s="108" t="s">
        <v>254</v>
      </c>
      <c r="F550" s="109" t="s">
        <v>229</v>
      </c>
      <c r="G550" s="110" t="s">
        <v>76</v>
      </c>
      <c r="H550" s="110" t="s">
        <v>83</v>
      </c>
      <c r="I550" s="110"/>
      <c r="J550" s="111">
        <f t="shared" si="181"/>
        <v>4.3</v>
      </c>
      <c r="K550" s="111">
        <f t="shared" si="181"/>
        <v>4.5999999999999996</v>
      </c>
      <c r="L550" s="111">
        <f t="shared" si="181"/>
        <v>4.7</v>
      </c>
    </row>
    <row r="551" spans="1:12" ht="33.75">
      <c r="A551" s="145" t="s">
        <v>314</v>
      </c>
      <c r="B551" s="108">
        <v>89</v>
      </c>
      <c r="C551" s="108">
        <v>1</v>
      </c>
      <c r="D551" s="108" t="s">
        <v>154</v>
      </c>
      <c r="E551" s="108" t="s">
        <v>254</v>
      </c>
      <c r="F551" s="109" t="s">
        <v>229</v>
      </c>
      <c r="G551" s="110" t="s">
        <v>76</v>
      </c>
      <c r="H551" s="110" t="s">
        <v>83</v>
      </c>
      <c r="I551" s="110" t="s">
        <v>74</v>
      </c>
      <c r="J551" s="331">
        <f>'Приложение 3'!J41</f>
        <v>4.3</v>
      </c>
      <c r="K551" s="331">
        <f>'Приложение 3'!K41</f>
        <v>4.5999999999999996</v>
      </c>
      <c r="L551" s="331">
        <f>'Приложение 3'!L41</f>
        <v>4.7</v>
      </c>
    </row>
    <row r="552" spans="1:12" ht="56.25">
      <c r="A552" s="145" t="s">
        <v>56</v>
      </c>
      <c r="B552" s="108" t="s">
        <v>255</v>
      </c>
      <c r="C552" s="108" t="s">
        <v>8</v>
      </c>
      <c r="D552" s="108" t="s">
        <v>154</v>
      </c>
      <c r="E552" s="108" t="s">
        <v>264</v>
      </c>
      <c r="F552" s="114"/>
      <c r="G552" s="110"/>
      <c r="H552" s="110"/>
      <c r="I552" s="110"/>
      <c r="J552" s="111">
        <f t="shared" ref="J552:J556" si="182">J553</f>
        <v>572.29999999999995</v>
      </c>
      <c r="K552" s="111">
        <f t="shared" ref="K552:K556" si="183">K553</f>
        <v>545.1</v>
      </c>
      <c r="L552" s="111">
        <f t="shared" ref="L552:L556" si="184">L553</f>
        <v>545.1</v>
      </c>
    </row>
    <row r="553" spans="1:12" ht="33.75">
      <c r="A553" s="145" t="s">
        <v>87</v>
      </c>
      <c r="B553" s="108" t="s">
        <v>255</v>
      </c>
      <c r="C553" s="108" t="s">
        <v>8</v>
      </c>
      <c r="D553" s="108" t="s">
        <v>154</v>
      </c>
      <c r="E553" s="108" t="s">
        <v>264</v>
      </c>
      <c r="F553" s="114" t="s">
        <v>228</v>
      </c>
      <c r="G553" s="110"/>
      <c r="H553" s="110"/>
      <c r="I553" s="110"/>
      <c r="J553" s="111">
        <f t="shared" si="182"/>
        <v>572.29999999999995</v>
      </c>
      <c r="K553" s="111">
        <f t="shared" si="183"/>
        <v>545.1</v>
      </c>
      <c r="L553" s="111">
        <f t="shared" si="184"/>
        <v>545.1</v>
      </c>
    </row>
    <row r="554" spans="1:12" ht="33.75">
      <c r="A554" s="145" t="s">
        <v>88</v>
      </c>
      <c r="B554" s="108" t="s">
        <v>255</v>
      </c>
      <c r="C554" s="108" t="s">
        <v>8</v>
      </c>
      <c r="D554" s="108" t="s">
        <v>154</v>
      </c>
      <c r="E554" s="108" t="s">
        <v>264</v>
      </c>
      <c r="F554" s="114" t="s">
        <v>229</v>
      </c>
      <c r="G554" s="110"/>
      <c r="H554" s="110"/>
      <c r="I554" s="110"/>
      <c r="J554" s="111">
        <f t="shared" si="182"/>
        <v>572.29999999999995</v>
      </c>
      <c r="K554" s="111">
        <f t="shared" si="183"/>
        <v>545.1</v>
      </c>
      <c r="L554" s="111">
        <f t="shared" si="184"/>
        <v>545.1</v>
      </c>
    </row>
    <row r="555" spans="1:12">
      <c r="A555" s="145" t="s">
        <v>109</v>
      </c>
      <c r="B555" s="108" t="s">
        <v>255</v>
      </c>
      <c r="C555" s="108" t="s">
        <v>8</v>
      </c>
      <c r="D555" s="108" t="s">
        <v>154</v>
      </c>
      <c r="E555" s="108" t="s">
        <v>264</v>
      </c>
      <c r="F555" s="114" t="s">
        <v>229</v>
      </c>
      <c r="G555" s="110" t="s">
        <v>83</v>
      </c>
      <c r="H555" s="110"/>
      <c r="I555" s="110"/>
      <c r="J555" s="111">
        <f t="shared" si="182"/>
        <v>572.29999999999995</v>
      </c>
      <c r="K555" s="111">
        <f t="shared" si="183"/>
        <v>545.1</v>
      </c>
      <c r="L555" s="111">
        <f t="shared" si="184"/>
        <v>545.1</v>
      </c>
    </row>
    <row r="556" spans="1:12">
      <c r="A556" s="145" t="s">
        <v>110</v>
      </c>
      <c r="B556" s="108" t="s">
        <v>255</v>
      </c>
      <c r="C556" s="108" t="s">
        <v>8</v>
      </c>
      <c r="D556" s="108" t="s">
        <v>154</v>
      </c>
      <c r="E556" s="108" t="s">
        <v>264</v>
      </c>
      <c r="F556" s="114" t="s">
        <v>229</v>
      </c>
      <c r="G556" s="110" t="s">
        <v>83</v>
      </c>
      <c r="H556" s="110" t="s">
        <v>99</v>
      </c>
      <c r="I556" s="110"/>
      <c r="J556" s="111">
        <f t="shared" si="182"/>
        <v>572.29999999999995</v>
      </c>
      <c r="K556" s="111">
        <f t="shared" si="183"/>
        <v>545.1</v>
      </c>
      <c r="L556" s="111">
        <f t="shared" si="184"/>
        <v>545.1</v>
      </c>
    </row>
    <row r="557" spans="1:12" ht="33.75">
      <c r="A557" s="145" t="s">
        <v>314</v>
      </c>
      <c r="B557" s="108" t="s">
        <v>255</v>
      </c>
      <c r="C557" s="108" t="s">
        <v>8</v>
      </c>
      <c r="D557" s="108" t="s">
        <v>154</v>
      </c>
      <c r="E557" s="108" t="s">
        <v>264</v>
      </c>
      <c r="F557" s="114" t="s">
        <v>229</v>
      </c>
      <c r="G557" s="110" t="s">
        <v>83</v>
      </c>
      <c r="H557" s="110" t="s">
        <v>99</v>
      </c>
      <c r="I557" s="110" t="s">
        <v>74</v>
      </c>
      <c r="J557" s="331">
        <f>'Приложение 3'!J119</f>
        <v>572.29999999999995</v>
      </c>
      <c r="K557" s="331">
        <f>'Приложение 3'!K119</f>
        <v>545.1</v>
      </c>
      <c r="L557" s="331">
        <f>'Приложение 3'!L119</f>
        <v>545.1</v>
      </c>
    </row>
    <row r="558" spans="1:12" ht="78.75">
      <c r="A558" s="145" t="s">
        <v>96</v>
      </c>
      <c r="B558" s="108" t="s">
        <v>255</v>
      </c>
      <c r="C558" s="108" t="s">
        <v>8</v>
      </c>
      <c r="D558" s="108" t="s">
        <v>154</v>
      </c>
      <c r="E558" s="108" t="s">
        <v>256</v>
      </c>
      <c r="F558" s="109"/>
      <c r="G558" s="110"/>
      <c r="H558" s="110"/>
      <c r="I558" s="110"/>
      <c r="J558" s="111">
        <f t="shared" ref="J558:J562" si="185">J559</f>
        <v>109.1</v>
      </c>
      <c r="K558" s="111">
        <f t="shared" ref="K558:K562" si="186">K559</f>
        <v>114.7</v>
      </c>
      <c r="L558" s="111">
        <f t="shared" ref="L558:L562" si="187">L559</f>
        <v>119</v>
      </c>
    </row>
    <row r="559" spans="1:12" ht="67.5">
      <c r="A559" s="145" t="s">
        <v>81</v>
      </c>
      <c r="B559" s="108" t="s">
        <v>255</v>
      </c>
      <c r="C559" s="108" t="s">
        <v>8</v>
      </c>
      <c r="D559" s="108" t="s">
        <v>154</v>
      </c>
      <c r="E559" s="108" t="s">
        <v>256</v>
      </c>
      <c r="F559" s="109" t="s">
        <v>226</v>
      </c>
      <c r="G559" s="110"/>
      <c r="H559" s="110"/>
      <c r="I559" s="110"/>
      <c r="J559" s="111">
        <f t="shared" si="185"/>
        <v>109.1</v>
      </c>
      <c r="K559" s="111">
        <f t="shared" si="186"/>
        <v>114.7</v>
      </c>
      <c r="L559" s="111">
        <f t="shared" si="187"/>
        <v>119</v>
      </c>
    </row>
    <row r="560" spans="1:12" ht="25.5" customHeight="1">
      <c r="A560" s="145" t="s">
        <v>82</v>
      </c>
      <c r="B560" s="108" t="s">
        <v>255</v>
      </c>
      <c r="C560" s="108" t="s">
        <v>8</v>
      </c>
      <c r="D560" s="108" t="s">
        <v>154</v>
      </c>
      <c r="E560" s="108" t="s">
        <v>256</v>
      </c>
      <c r="F560" s="109" t="s">
        <v>227</v>
      </c>
      <c r="G560" s="110"/>
      <c r="H560" s="110"/>
      <c r="I560" s="110"/>
      <c r="J560" s="111">
        <f t="shared" si="185"/>
        <v>109.1</v>
      </c>
      <c r="K560" s="111">
        <f t="shared" si="186"/>
        <v>114.7</v>
      </c>
      <c r="L560" s="111">
        <f t="shared" si="187"/>
        <v>119</v>
      </c>
    </row>
    <row r="561" spans="1:12">
      <c r="A561" s="145" t="s">
        <v>75</v>
      </c>
      <c r="B561" s="108" t="s">
        <v>255</v>
      </c>
      <c r="C561" s="108" t="s">
        <v>8</v>
      </c>
      <c r="D561" s="108" t="s">
        <v>154</v>
      </c>
      <c r="E561" s="108" t="s">
        <v>256</v>
      </c>
      <c r="F561" s="109" t="s">
        <v>227</v>
      </c>
      <c r="G561" s="110" t="s">
        <v>76</v>
      </c>
      <c r="H561" s="110"/>
      <c r="I561" s="110"/>
      <c r="J561" s="111">
        <f t="shared" si="185"/>
        <v>109.1</v>
      </c>
      <c r="K561" s="111">
        <f t="shared" si="186"/>
        <v>114.7</v>
      </c>
      <c r="L561" s="111">
        <f t="shared" si="187"/>
        <v>119</v>
      </c>
    </row>
    <row r="562" spans="1:12" ht="56.25">
      <c r="A562" s="145" t="s">
        <v>529</v>
      </c>
      <c r="B562" s="108" t="s">
        <v>255</v>
      </c>
      <c r="C562" s="108" t="s">
        <v>8</v>
      </c>
      <c r="D562" s="108" t="s">
        <v>154</v>
      </c>
      <c r="E562" s="108" t="s">
        <v>256</v>
      </c>
      <c r="F562" s="109" t="s">
        <v>227</v>
      </c>
      <c r="G562" s="110" t="s">
        <v>76</v>
      </c>
      <c r="H562" s="110" t="s">
        <v>83</v>
      </c>
      <c r="I562" s="110"/>
      <c r="J562" s="111">
        <f t="shared" si="185"/>
        <v>109.1</v>
      </c>
      <c r="K562" s="111">
        <f t="shared" si="186"/>
        <v>114.7</v>
      </c>
      <c r="L562" s="111">
        <f t="shared" si="187"/>
        <v>119</v>
      </c>
    </row>
    <row r="563" spans="1:12" ht="33.75">
      <c r="A563" s="145" t="s">
        <v>314</v>
      </c>
      <c r="B563" s="108" t="s">
        <v>255</v>
      </c>
      <c r="C563" s="108" t="s">
        <v>8</v>
      </c>
      <c r="D563" s="108" t="s">
        <v>154</v>
      </c>
      <c r="E563" s="108" t="s">
        <v>256</v>
      </c>
      <c r="F563" s="109" t="s">
        <v>227</v>
      </c>
      <c r="G563" s="110" t="s">
        <v>76</v>
      </c>
      <c r="H563" s="110" t="s">
        <v>83</v>
      </c>
      <c r="I563" s="110" t="s">
        <v>74</v>
      </c>
      <c r="J563" s="331">
        <f>'Приложение 3'!J44</f>
        <v>109.1</v>
      </c>
      <c r="K563" s="331">
        <f>'Приложение 3'!K44</f>
        <v>114.7</v>
      </c>
      <c r="L563" s="331">
        <f>'Приложение 3'!L44</f>
        <v>119</v>
      </c>
    </row>
    <row r="564" spans="1:12" ht="90">
      <c r="A564" s="145" t="s">
        <v>97</v>
      </c>
      <c r="B564" s="108" t="s">
        <v>255</v>
      </c>
      <c r="C564" s="108" t="s">
        <v>8</v>
      </c>
      <c r="D564" s="108" t="s">
        <v>154</v>
      </c>
      <c r="E564" s="108" t="s">
        <v>257</v>
      </c>
      <c r="F564" s="109"/>
      <c r="G564" s="110"/>
      <c r="H564" s="110"/>
      <c r="I564" s="110"/>
      <c r="J564" s="111">
        <f t="shared" ref="J564" si="188">J565</f>
        <v>271.39999999999998</v>
      </c>
      <c r="K564" s="111">
        <f t="shared" ref="K564" si="189">K565</f>
        <v>286.3</v>
      </c>
      <c r="L564" s="111">
        <f t="shared" ref="L564" si="190">L565</f>
        <v>297.8</v>
      </c>
    </row>
    <row r="565" spans="1:12" ht="67.5">
      <c r="A565" s="145" t="s">
        <v>81</v>
      </c>
      <c r="B565" s="108" t="s">
        <v>255</v>
      </c>
      <c r="C565" s="108" t="s">
        <v>8</v>
      </c>
      <c r="D565" s="108" t="s">
        <v>154</v>
      </c>
      <c r="E565" s="108" t="s">
        <v>257</v>
      </c>
      <c r="F565" s="109" t="s">
        <v>226</v>
      </c>
      <c r="G565" s="110"/>
      <c r="H565" s="110"/>
      <c r="I565" s="110"/>
      <c r="J565" s="111">
        <f t="shared" ref="J565:J568" si="191">J566</f>
        <v>271.39999999999998</v>
      </c>
      <c r="K565" s="111">
        <f t="shared" ref="K565:K568" si="192">K566</f>
        <v>286.3</v>
      </c>
      <c r="L565" s="111">
        <f t="shared" ref="L565:L568" si="193">L566</f>
        <v>297.8</v>
      </c>
    </row>
    <row r="566" spans="1:12" ht="33.75">
      <c r="A566" s="145" t="s">
        <v>82</v>
      </c>
      <c r="B566" s="108" t="s">
        <v>255</v>
      </c>
      <c r="C566" s="108" t="s">
        <v>8</v>
      </c>
      <c r="D566" s="108" t="s">
        <v>154</v>
      </c>
      <c r="E566" s="108" t="s">
        <v>257</v>
      </c>
      <c r="F566" s="109" t="s">
        <v>227</v>
      </c>
      <c r="G566" s="110"/>
      <c r="H566" s="110"/>
      <c r="I566" s="110"/>
      <c r="J566" s="111">
        <f t="shared" si="191"/>
        <v>271.39999999999998</v>
      </c>
      <c r="K566" s="111">
        <f t="shared" si="192"/>
        <v>286.3</v>
      </c>
      <c r="L566" s="111">
        <f t="shared" si="193"/>
        <v>297.8</v>
      </c>
    </row>
    <row r="567" spans="1:12">
      <c r="A567" s="145" t="s">
        <v>75</v>
      </c>
      <c r="B567" s="108" t="s">
        <v>255</v>
      </c>
      <c r="C567" s="108" t="s">
        <v>8</v>
      </c>
      <c r="D567" s="108" t="s">
        <v>154</v>
      </c>
      <c r="E567" s="108" t="s">
        <v>257</v>
      </c>
      <c r="F567" s="109" t="s">
        <v>227</v>
      </c>
      <c r="G567" s="110" t="s">
        <v>76</v>
      </c>
      <c r="H567" s="110"/>
      <c r="I567" s="110"/>
      <c r="J567" s="111">
        <f t="shared" si="191"/>
        <v>271.39999999999998</v>
      </c>
      <c r="K567" s="111">
        <f t="shared" si="192"/>
        <v>286.3</v>
      </c>
      <c r="L567" s="111">
        <f t="shared" si="193"/>
        <v>297.8</v>
      </c>
    </row>
    <row r="568" spans="1:12" ht="56.25">
      <c r="A568" s="145" t="s">
        <v>529</v>
      </c>
      <c r="B568" s="108" t="s">
        <v>255</v>
      </c>
      <c r="C568" s="108" t="s">
        <v>8</v>
      </c>
      <c r="D568" s="108" t="s">
        <v>154</v>
      </c>
      <c r="E568" s="108" t="s">
        <v>257</v>
      </c>
      <c r="F568" s="109" t="s">
        <v>227</v>
      </c>
      <c r="G568" s="110" t="s">
        <v>76</v>
      </c>
      <c r="H568" s="110" t="s">
        <v>83</v>
      </c>
      <c r="I568" s="110"/>
      <c r="J568" s="111">
        <f t="shared" si="191"/>
        <v>271.39999999999998</v>
      </c>
      <c r="K568" s="111">
        <f t="shared" si="192"/>
        <v>286.3</v>
      </c>
      <c r="L568" s="111">
        <f t="shared" si="193"/>
        <v>297.8</v>
      </c>
    </row>
    <row r="569" spans="1:12" ht="33.75">
      <c r="A569" s="145" t="s">
        <v>314</v>
      </c>
      <c r="B569" s="108" t="s">
        <v>255</v>
      </c>
      <c r="C569" s="108" t="s">
        <v>8</v>
      </c>
      <c r="D569" s="108" t="s">
        <v>154</v>
      </c>
      <c r="E569" s="108" t="s">
        <v>257</v>
      </c>
      <c r="F569" s="109" t="s">
        <v>227</v>
      </c>
      <c r="G569" s="110" t="s">
        <v>76</v>
      </c>
      <c r="H569" s="110" t="s">
        <v>83</v>
      </c>
      <c r="I569" s="110" t="s">
        <v>74</v>
      </c>
      <c r="J569" s="331">
        <f>'Приложение 3'!J47</f>
        <v>271.39999999999998</v>
      </c>
      <c r="K569" s="331">
        <f>'Приложение 3'!K47</f>
        <v>286.3</v>
      </c>
      <c r="L569" s="331">
        <f>'Приложение 3'!L47</f>
        <v>297.8</v>
      </c>
    </row>
    <row r="570" spans="1:12" ht="56.25">
      <c r="A570" s="145" t="s">
        <v>98</v>
      </c>
      <c r="B570" s="108" t="s">
        <v>255</v>
      </c>
      <c r="C570" s="108" t="s">
        <v>8</v>
      </c>
      <c r="D570" s="108" t="s">
        <v>154</v>
      </c>
      <c r="E570" s="108" t="s">
        <v>258</v>
      </c>
      <c r="F570" s="109"/>
      <c r="G570" s="110"/>
      <c r="H570" s="110"/>
      <c r="I570" s="110"/>
      <c r="J570" s="111">
        <f t="shared" ref="J570:J574" si="194">J571</f>
        <v>2.2000000000000002</v>
      </c>
      <c r="K570" s="111">
        <f t="shared" ref="K570:K574" si="195">K571</f>
        <v>2.2000000000000002</v>
      </c>
      <c r="L570" s="111">
        <f t="shared" ref="L570:L574" si="196">L571</f>
        <v>2.2000000000000002</v>
      </c>
    </row>
    <row r="571" spans="1:12" ht="33.75">
      <c r="A571" s="145" t="s">
        <v>87</v>
      </c>
      <c r="B571" s="108" t="s">
        <v>255</v>
      </c>
      <c r="C571" s="108" t="s">
        <v>8</v>
      </c>
      <c r="D571" s="108" t="s">
        <v>154</v>
      </c>
      <c r="E571" s="108" t="s">
        <v>258</v>
      </c>
      <c r="F571" s="109" t="s">
        <v>228</v>
      </c>
      <c r="G571" s="110"/>
      <c r="H571" s="110"/>
      <c r="I571" s="110"/>
      <c r="J571" s="111">
        <f t="shared" si="194"/>
        <v>2.2000000000000002</v>
      </c>
      <c r="K571" s="111">
        <f t="shared" si="195"/>
        <v>2.2000000000000002</v>
      </c>
      <c r="L571" s="111">
        <f t="shared" si="196"/>
        <v>2.2000000000000002</v>
      </c>
    </row>
    <row r="572" spans="1:12" ht="19.5" customHeight="1">
      <c r="A572" s="145" t="s">
        <v>88</v>
      </c>
      <c r="B572" s="108" t="s">
        <v>255</v>
      </c>
      <c r="C572" s="108" t="s">
        <v>8</v>
      </c>
      <c r="D572" s="108" t="s">
        <v>154</v>
      </c>
      <c r="E572" s="108" t="s">
        <v>258</v>
      </c>
      <c r="F572" s="109" t="s">
        <v>229</v>
      </c>
      <c r="G572" s="110"/>
      <c r="H572" s="110"/>
      <c r="I572" s="110"/>
      <c r="J572" s="111">
        <f t="shared" si="194"/>
        <v>2.2000000000000002</v>
      </c>
      <c r="K572" s="111">
        <f t="shared" si="195"/>
        <v>2.2000000000000002</v>
      </c>
      <c r="L572" s="111">
        <f t="shared" si="196"/>
        <v>2.2000000000000002</v>
      </c>
    </row>
    <row r="573" spans="1:12" ht="20.25" customHeight="1">
      <c r="A573" s="145" t="s">
        <v>75</v>
      </c>
      <c r="B573" s="108" t="s">
        <v>255</v>
      </c>
      <c r="C573" s="108" t="s">
        <v>8</v>
      </c>
      <c r="D573" s="108" t="s">
        <v>154</v>
      </c>
      <c r="E573" s="108" t="s">
        <v>258</v>
      </c>
      <c r="F573" s="109" t="s">
        <v>229</v>
      </c>
      <c r="G573" s="110" t="s">
        <v>76</v>
      </c>
      <c r="H573" s="110"/>
      <c r="I573" s="110"/>
      <c r="J573" s="111">
        <f t="shared" si="194"/>
        <v>2.2000000000000002</v>
      </c>
      <c r="K573" s="111">
        <f t="shared" si="195"/>
        <v>2.2000000000000002</v>
      </c>
      <c r="L573" s="111">
        <f t="shared" si="196"/>
        <v>2.2000000000000002</v>
      </c>
    </row>
    <row r="574" spans="1:12" ht="58.5" customHeight="1">
      <c r="A574" s="145" t="s">
        <v>529</v>
      </c>
      <c r="B574" s="108" t="s">
        <v>255</v>
      </c>
      <c r="C574" s="108" t="s">
        <v>8</v>
      </c>
      <c r="D574" s="108" t="s">
        <v>154</v>
      </c>
      <c r="E574" s="108" t="s">
        <v>258</v>
      </c>
      <c r="F574" s="109" t="s">
        <v>229</v>
      </c>
      <c r="G574" s="110" t="s">
        <v>76</v>
      </c>
      <c r="H574" s="110" t="s">
        <v>83</v>
      </c>
      <c r="I574" s="110"/>
      <c r="J574" s="111">
        <f t="shared" si="194"/>
        <v>2.2000000000000002</v>
      </c>
      <c r="K574" s="111">
        <f t="shared" si="195"/>
        <v>2.2000000000000002</v>
      </c>
      <c r="L574" s="111">
        <f t="shared" si="196"/>
        <v>2.2000000000000002</v>
      </c>
    </row>
    <row r="575" spans="1:12" ht="18.75" customHeight="1">
      <c r="A575" s="145" t="s">
        <v>314</v>
      </c>
      <c r="B575" s="108" t="s">
        <v>255</v>
      </c>
      <c r="C575" s="108" t="s">
        <v>8</v>
      </c>
      <c r="D575" s="108" t="s">
        <v>154</v>
      </c>
      <c r="E575" s="108" t="s">
        <v>258</v>
      </c>
      <c r="F575" s="109" t="s">
        <v>229</v>
      </c>
      <c r="G575" s="110" t="s">
        <v>76</v>
      </c>
      <c r="H575" s="110" t="s">
        <v>83</v>
      </c>
      <c r="I575" s="110" t="s">
        <v>74</v>
      </c>
      <c r="J575" s="331">
        <f>'Приложение 3'!J50</f>
        <v>2.2000000000000002</v>
      </c>
      <c r="K575" s="331">
        <f>'Приложение 3'!K50</f>
        <v>2.2000000000000002</v>
      </c>
      <c r="L575" s="331">
        <f>'Приложение 3'!L50</f>
        <v>2.2000000000000002</v>
      </c>
    </row>
    <row r="576" spans="1:12" ht="24" customHeight="1">
      <c r="A576" s="145" t="s">
        <v>60</v>
      </c>
      <c r="B576" s="108" t="s">
        <v>255</v>
      </c>
      <c r="C576" s="108" t="s">
        <v>8</v>
      </c>
      <c r="D576" s="108" t="s">
        <v>154</v>
      </c>
      <c r="E576" s="108" t="s">
        <v>305</v>
      </c>
      <c r="F576" s="109"/>
      <c r="G576" s="110"/>
      <c r="H576" s="110"/>
      <c r="I576" s="110"/>
      <c r="J576" s="111">
        <f>J577+J582</f>
        <v>28.9</v>
      </c>
      <c r="K576" s="111">
        <f t="shared" ref="K576:L576" si="197">K577+K582</f>
        <v>28.9</v>
      </c>
      <c r="L576" s="111">
        <f t="shared" si="197"/>
        <v>28.9</v>
      </c>
    </row>
    <row r="577" spans="1:12" ht="67.5">
      <c r="A577" s="145" t="s">
        <v>81</v>
      </c>
      <c r="B577" s="108" t="s">
        <v>255</v>
      </c>
      <c r="C577" s="108" t="s">
        <v>8</v>
      </c>
      <c r="D577" s="108" t="s">
        <v>154</v>
      </c>
      <c r="E577" s="108" t="s">
        <v>305</v>
      </c>
      <c r="F577" s="109" t="s">
        <v>226</v>
      </c>
      <c r="G577" s="110"/>
      <c r="H577" s="110"/>
      <c r="I577" s="110"/>
      <c r="J577" s="111">
        <f t="shared" ref="J577:J580" si="198">J578</f>
        <v>27</v>
      </c>
      <c r="K577" s="111">
        <f t="shared" ref="K577:K580" si="199">K578</f>
        <v>27</v>
      </c>
      <c r="L577" s="111">
        <f t="shared" ref="L577:L580" si="200">L578</f>
        <v>27</v>
      </c>
    </row>
    <row r="578" spans="1:12" ht="33.75">
      <c r="A578" s="145" t="s">
        <v>82</v>
      </c>
      <c r="B578" s="108">
        <v>89</v>
      </c>
      <c r="C578" s="108">
        <v>1</v>
      </c>
      <c r="D578" s="108" t="s">
        <v>154</v>
      </c>
      <c r="E578" s="108" t="s">
        <v>305</v>
      </c>
      <c r="F578" s="109" t="s">
        <v>227</v>
      </c>
      <c r="G578" s="110"/>
      <c r="H578" s="110"/>
      <c r="I578" s="110"/>
      <c r="J578" s="111">
        <f t="shared" si="198"/>
        <v>27</v>
      </c>
      <c r="K578" s="111">
        <f t="shared" si="199"/>
        <v>27</v>
      </c>
      <c r="L578" s="111">
        <f t="shared" si="200"/>
        <v>27</v>
      </c>
    </row>
    <row r="579" spans="1:12">
      <c r="A579" s="145" t="s">
        <v>75</v>
      </c>
      <c r="B579" s="108">
        <v>89</v>
      </c>
      <c r="C579" s="108">
        <v>1</v>
      </c>
      <c r="D579" s="108" t="s">
        <v>154</v>
      </c>
      <c r="E579" s="108" t="s">
        <v>305</v>
      </c>
      <c r="F579" s="109" t="s">
        <v>227</v>
      </c>
      <c r="G579" s="110" t="s">
        <v>76</v>
      </c>
      <c r="H579" s="110"/>
      <c r="I579" s="110"/>
      <c r="J579" s="111">
        <f t="shared" si="198"/>
        <v>27</v>
      </c>
      <c r="K579" s="111">
        <f t="shared" si="199"/>
        <v>27</v>
      </c>
      <c r="L579" s="111">
        <f t="shared" si="200"/>
        <v>27</v>
      </c>
    </row>
    <row r="580" spans="1:12" ht="56.25">
      <c r="A580" s="145" t="s">
        <v>529</v>
      </c>
      <c r="B580" s="108">
        <v>89</v>
      </c>
      <c r="C580" s="108">
        <v>1</v>
      </c>
      <c r="D580" s="108" t="s">
        <v>154</v>
      </c>
      <c r="E580" s="108" t="s">
        <v>305</v>
      </c>
      <c r="F580" s="109" t="s">
        <v>227</v>
      </c>
      <c r="G580" s="110" t="s">
        <v>76</v>
      </c>
      <c r="H580" s="110" t="s">
        <v>83</v>
      </c>
      <c r="I580" s="110"/>
      <c r="J580" s="111">
        <f t="shared" si="198"/>
        <v>27</v>
      </c>
      <c r="K580" s="111">
        <f t="shared" si="199"/>
        <v>27</v>
      </c>
      <c r="L580" s="111">
        <f t="shared" si="200"/>
        <v>27</v>
      </c>
    </row>
    <row r="581" spans="1:12" ht="33.75">
      <c r="A581" s="145" t="s">
        <v>314</v>
      </c>
      <c r="B581" s="108">
        <v>89</v>
      </c>
      <c r="C581" s="108">
        <v>1</v>
      </c>
      <c r="D581" s="108" t="s">
        <v>154</v>
      </c>
      <c r="E581" s="108" t="s">
        <v>305</v>
      </c>
      <c r="F581" s="109" t="s">
        <v>227</v>
      </c>
      <c r="G581" s="110" t="s">
        <v>76</v>
      </c>
      <c r="H581" s="110" t="s">
        <v>83</v>
      </c>
      <c r="I581" s="110" t="s">
        <v>74</v>
      </c>
      <c r="J581" s="331">
        <f>'Приложение 3'!J53</f>
        <v>27</v>
      </c>
      <c r="K581" s="331">
        <f>'Приложение 3'!K53</f>
        <v>27</v>
      </c>
      <c r="L581" s="331">
        <f>'Приложение 3'!L53</f>
        <v>27</v>
      </c>
    </row>
    <row r="582" spans="1:12" ht="33.75">
      <c r="A582" s="145" t="s">
        <v>87</v>
      </c>
      <c r="B582" s="108" t="s">
        <v>255</v>
      </c>
      <c r="C582" s="108" t="s">
        <v>8</v>
      </c>
      <c r="D582" s="108" t="s">
        <v>154</v>
      </c>
      <c r="E582" s="108" t="s">
        <v>305</v>
      </c>
      <c r="F582" s="115" t="s">
        <v>228</v>
      </c>
      <c r="G582" s="110"/>
      <c r="H582" s="110"/>
      <c r="I582" s="110"/>
      <c r="J582" s="111">
        <f t="shared" ref="J582:J585" si="201">J583</f>
        <v>1.9</v>
      </c>
      <c r="K582" s="111">
        <f t="shared" ref="K582:K585" si="202">K583</f>
        <v>1.9</v>
      </c>
      <c r="L582" s="111">
        <f t="shared" ref="L582:L585" si="203">L583</f>
        <v>1.9</v>
      </c>
    </row>
    <row r="583" spans="1:12" ht="33.75">
      <c r="A583" s="145" t="s">
        <v>88</v>
      </c>
      <c r="B583" s="108" t="s">
        <v>255</v>
      </c>
      <c r="C583" s="108" t="s">
        <v>8</v>
      </c>
      <c r="D583" s="108" t="s">
        <v>154</v>
      </c>
      <c r="E583" s="108" t="s">
        <v>305</v>
      </c>
      <c r="F583" s="115" t="s">
        <v>229</v>
      </c>
      <c r="G583" s="110"/>
      <c r="H583" s="110"/>
      <c r="I583" s="110"/>
      <c r="J583" s="111">
        <f t="shared" si="201"/>
        <v>1.9</v>
      </c>
      <c r="K583" s="111">
        <f t="shared" si="202"/>
        <v>1.9</v>
      </c>
      <c r="L583" s="111">
        <f t="shared" si="203"/>
        <v>1.9</v>
      </c>
    </row>
    <row r="584" spans="1:12">
      <c r="A584" s="145" t="s">
        <v>75</v>
      </c>
      <c r="B584" s="108" t="s">
        <v>255</v>
      </c>
      <c r="C584" s="108" t="s">
        <v>8</v>
      </c>
      <c r="D584" s="108" t="s">
        <v>154</v>
      </c>
      <c r="E584" s="108" t="s">
        <v>305</v>
      </c>
      <c r="F584" s="115" t="s">
        <v>229</v>
      </c>
      <c r="G584" s="110" t="s">
        <v>76</v>
      </c>
      <c r="H584" s="110"/>
      <c r="I584" s="110"/>
      <c r="J584" s="111">
        <f t="shared" si="201"/>
        <v>1.9</v>
      </c>
      <c r="K584" s="111">
        <f t="shared" si="202"/>
        <v>1.9</v>
      </c>
      <c r="L584" s="111">
        <f t="shared" si="203"/>
        <v>1.9</v>
      </c>
    </row>
    <row r="585" spans="1:12" ht="59.25" customHeight="1">
      <c r="A585" s="145" t="s">
        <v>529</v>
      </c>
      <c r="B585" s="108" t="s">
        <v>255</v>
      </c>
      <c r="C585" s="108" t="s">
        <v>8</v>
      </c>
      <c r="D585" s="108" t="s">
        <v>154</v>
      </c>
      <c r="E585" s="108" t="s">
        <v>305</v>
      </c>
      <c r="F585" s="115" t="s">
        <v>229</v>
      </c>
      <c r="G585" s="110" t="s">
        <v>76</v>
      </c>
      <c r="H585" s="110" t="s">
        <v>83</v>
      </c>
      <c r="I585" s="110"/>
      <c r="J585" s="111">
        <f t="shared" si="201"/>
        <v>1.9</v>
      </c>
      <c r="K585" s="111">
        <f t="shared" si="202"/>
        <v>1.9</v>
      </c>
      <c r="L585" s="111">
        <f t="shared" si="203"/>
        <v>1.9</v>
      </c>
    </row>
    <row r="586" spans="1:12" ht="33.75">
      <c r="A586" s="145" t="s">
        <v>314</v>
      </c>
      <c r="B586" s="108" t="s">
        <v>255</v>
      </c>
      <c r="C586" s="108" t="s">
        <v>8</v>
      </c>
      <c r="D586" s="108" t="s">
        <v>154</v>
      </c>
      <c r="E586" s="108" t="s">
        <v>305</v>
      </c>
      <c r="F586" s="115" t="s">
        <v>229</v>
      </c>
      <c r="G586" s="110" t="s">
        <v>76</v>
      </c>
      <c r="H586" s="110" t="s">
        <v>83</v>
      </c>
      <c r="I586" s="110" t="s">
        <v>74</v>
      </c>
      <c r="J586" s="331">
        <f>'Приложение 3'!J55</f>
        <v>1.9</v>
      </c>
      <c r="K586" s="331">
        <f>'Приложение 3'!K55</f>
        <v>1.9</v>
      </c>
      <c r="L586" s="331">
        <f>'Приложение 3'!L55</f>
        <v>1.9</v>
      </c>
    </row>
    <row r="587" spans="1:12" ht="33.75">
      <c r="A587" s="145" t="s">
        <v>144</v>
      </c>
      <c r="B587" s="108" t="s">
        <v>255</v>
      </c>
      <c r="C587" s="108" t="s">
        <v>8</v>
      </c>
      <c r="D587" s="108" t="s">
        <v>154</v>
      </c>
      <c r="E587" s="108" t="s">
        <v>274</v>
      </c>
      <c r="F587" s="109"/>
      <c r="G587" s="110"/>
      <c r="H587" s="110"/>
      <c r="I587" s="110"/>
      <c r="J587" s="111">
        <f t="shared" ref="J587:L591" si="204">J588</f>
        <v>1450</v>
      </c>
      <c r="K587" s="111">
        <f t="shared" si="204"/>
        <v>1450</v>
      </c>
      <c r="L587" s="111">
        <f t="shared" si="204"/>
        <v>1450</v>
      </c>
    </row>
    <row r="588" spans="1:12" ht="33.75">
      <c r="A588" s="145" t="s">
        <v>145</v>
      </c>
      <c r="B588" s="108" t="s">
        <v>255</v>
      </c>
      <c r="C588" s="108" t="s">
        <v>8</v>
      </c>
      <c r="D588" s="108" t="s">
        <v>154</v>
      </c>
      <c r="E588" s="108" t="s">
        <v>274</v>
      </c>
      <c r="F588" s="109" t="s">
        <v>239</v>
      </c>
      <c r="G588" s="110"/>
      <c r="H588" s="110"/>
      <c r="I588" s="110"/>
      <c r="J588" s="111">
        <f t="shared" si="204"/>
        <v>1450</v>
      </c>
      <c r="K588" s="111">
        <f t="shared" si="204"/>
        <v>1450</v>
      </c>
      <c r="L588" s="111">
        <f t="shared" si="204"/>
        <v>1450</v>
      </c>
    </row>
    <row r="589" spans="1:12" ht="27" customHeight="1">
      <c r="A589" s="145" t="s">
        <v>146</v>
      </c>
      <c r="B589" s="108" t="s">
        <v>255</v>
      </c>
      <c r="C589" s="108" t="s">
        <v>8</v>
      </c>
      <c r="D589" s="108" t="s">
        <v>154</v>
      </c>
      <c r="E589" s="108" t="s">
        <v>274</v>
      </c>
      <c r="F589" s="109" t="s">
        <v>240</v>
      </c>
      <c r="G589" s="110"/>
      <c r="H589" s="110"/>
      <c r="I589" s="110"/>
      <c r="J589" s="111">
        <f t="shared" si="204"/>
        <v>1450</v>
      </c>
      <c r="K589" s="111">
        <f t="shared" si="204"/>
        <v>1450</v>
      </c>
      <c r="L589" s="111">
        <f t="shared" si="204"/>
        <v>1450</v>
      </c>
    </row>
    <row r="590" spans="1:12" ht="23.25" customHeight="1">
      <c r="A590" s="145" t="s">
        <v>142</v>
      </c>
      <c r="B590" s="108" t="s">
        <v>255</v>
      </c>
      <c r="C590" s="108" t="s">
        <v>8</v>
      </c>
      <c r="D590" s="108" t="s">
        <v>154</v>
      </c>
      <c r="E590" s="108" t="s">
        <v>274</v>
      </c>
      <c r="F590" s="109" t="s">
        <v>240</v>
      </c>
      <c r="G590" s="110" t="s">
        <v>20</v>
      </c>
      <c r="H590" s="110"/>
      <c r="I590" s="110"/>
      <c r="J590" s="111">
        <f t="shared" si="204"/>
        <v>1450</v>
      </c>
      <c r="K590" s="111">
        <f t="shared" si="204"/>
        <v>1450</v>
      </c>
      <c r="L590" s="111">
        <f t="shared" si="204"/>
        <v>1450</v>
      </c>
    </row>
    <row r="591" spans="1:12" ht="35.25" customHeight="1">
      <c r="A591" s="145" t="s">
        <v>143</v>
      </c>
      <c r="B591" s="108" t="s">
        <v>255</v>
      </c>
      <c r="C591" s="108" t="s">
        <v>8</v>
      </c>
      <c r="D591" s="108" t="s">
        <v>154</v>
      </c>
      <c r="E591" s="108" t="s">
        <v>274</v>
      </c>
      <c r="F591" s="109" t="s">
        <v>240</v>
      </c>
      <c r="G591" s="110" t="s">
        <v>20</v>
      </c>
      <c r="H591" s="110" t="s">
        <v>78</v>
      </c>
      <c r="I591" s="110"/>
      <c r="J591" s="111">
        <f>J592</f>
        <v>1450</v>
      </c>
      <c r="K591" s="111">
        <f t="shared" si="204"/>
        <v>1450</v>
      </c>
      <c r="L591" s="111">
        <f t="shared" si="204"/>
        <v>1450</v>
      </c>
    </row>
    <row r="592" spans="1:12" ht="47.25" customHeight="1">
      <c r="A592" s="145" t="s">
        <v>314</v>
      </c>
      <c r="B592" s="108" t="s">
        <v>255</v>
      </c>
      <c r="C592" s="108" t="s">
        <v>8</v>
      </c>
      <c r="D592" s="108" t="s">
        <v>154</v>
      </c>
      <c r="E592" s="108" t="s">
        <v>274</v>
      </c>
      <c r="F592" s="109" t="s">
        <v>240</v>
      </c>
      <c r="G592" s="110" t="s">
        <v>20</v>
      </c>
      <c r="H592" s="110" t="s">
        <v>78</v>
      </c>
      <c r="I592" s="110" t="s">
        <v>74</v>
      </c>
      <c r="J592" s="331">
        <f>'Приложение 3'!J199</f>
        <v>1450</v>
      </c>
      <c r="K592" s="331">
        <f>'Приложение 3'!K199</f>
        <v>1450</v>
      </c>
      <c r="L592" s="331">
        <f>'Приложение 3'!L199</f>
        <v>1450</v>
      </c>
    </row>
    <row r="593" spans="1:12" ht="45" customHeight="1">
      <c r="A593" s="311" t="s">
        <v>472</v>
      </c>
      <c r="B593" s="411" t="s">
        <v>255</v>
      </c>
      <c r="C593" s="411" t="s">
        <v>8</v>
      </c>
      <c r="D593" s="411" t="s">
        <v>154</v>
      </c>
      <c r="E593" s="313" t="s">
        <v>473</v>
      </c>
      <c r="F593" s="412"/>
      <c r="G593" s="323"/>
      <c r="H593" s="323"/>
      <c r="I593" s="323"/>
      <c r="J593" s="334">
        <f>J594</f>
        <v>224.3</v>
      </c>
      <c r="K593" s="334">
        <f t="shared" ref="K593:L597" si="205">K594</f>
        <v>250.3</v>
      </c>
      <c r="L593" s="334">
        <f t="shared" si="205"/>
        <v>289</v>
      </c>
    </row>
    <row r="594" spans="1:12" ht="94.5" customHeight="1">
      <c r="A594" s="311" t="s">
        <v>81</v>
      </c>
      <c r="B594" s="411" t="s">
        <v>255</v>
      </c>
      <c r="C594" s="411" t="s">
        <v>8</v>
      </c>
      <c r="D594" s="411" t="s">
        <v>154</v>
      </c>
      <c r="E594" s="313" t="s">
        <v>473</v>
      </c>
      <c r="F594" s="314" t="s">
        <v>226</v>
      </c>
      <c r="G594" s="323"/>
      <c r="H594" s="323"/>
      <c r="I594" s="323"/>
      <c r="J594" s="334">
        <f>J595</f>
        <v>224.3</v>
      </c>
      <c r="K594" s="334">
        <f t="shared" si="205"/>
        <v>250.3</v>
      </c>
      <c r="L594" s="334">
        <f t="shared" si="205"/>
        <v>289</v>
      </c>
    </row>
    <row r="595" spans="1:12" ht="39.75" customHeight="1">
      <c r="A595" s="311" t="s">
        <v>82</v>
      </c>
      <c r="B595" s="411" t="s">
        <v>255</v>
      </c>
      <c r="C595" s="411" t="s">
        <v>8</v>
      </c>
      <c r="D595" s="411" t="s">
        <v>154</v>
      </c>
      <c r="E595" s="313" t="s">
        <v>473</v>
      </c>
      <c r="F595" s="314" t="s">
        <v>227</v>
      </c>
      <c r="G595" s="323"/>
      <c r="H595" s="323"/>
      <c r="I595" s="323"/>
      <c r="J595" s="334">
        <f>J596</f>
        <v>224.3</v>
      </c>
      <c r="K595" s="334">
        <f t="shared" si="205"/>
        <v>250.3</v>
      </c>
      <c r="L595" s="334">
        <f t="shared" si="205"/>
        <v>289</v>
      </c>
    </row>
    <row r="596" spans="1:12" ht="24" customHeight="1">
      <c r="A596" s="311" t="s">
        <v>106</v>
      </c>
      <c r="B596" s="411" t="s">
        <v>255</v>
      </c>
      <c r="C596" s="411" t="s">
        <v>8</v>
      </c>
      <c r="D596" s="411" t="s">
        <v>154</v>
      </c>
      <c r="E596" s="313" t="s">
        <v>473</v>
      </c>
      <c r="F596" s="314" t="s">
        <v>227</v>
      </c>
      <c r="G596" s="312" t="s">
        <v>107</v>
      </c>
      <c r="H596" s="312"/>
      <c r="I596" s="323"/>
      <c r="J596" s="334">
        <f>J597</f>
        <v>224.3</v>
      </c>
      <c r="K596" s="334">
        <f t="shared" si="205"/>
        <v>250.3</v>
      </c>
      <c r="L596" s="334">
        <f t="shared" si="205"/>
        <v>289</v>
      </c>
    </row>
    <row r="597" spans="1:12" ht="28.5" customHeight="1">
      <c r="A597" s="311" t="s">
        <v>108</v>
      </c>
      <c r="B597" s="411" t="s">
        <v>255</v>
      </c>
      <c r="C597" s="411" t="s">
        <v>8</v>
      </c>
      <c r="D597" s="411" t="s">
        <v>154</v>
      </c>
      <c r="E597" s="313" t="s">
        <v>473</v>
      </c>
      <c r="F597" s="314" t="s">
        <v>227</v>
      </c>
      <c r="G597" s="312" t="s">
        <v>107</v>
      </c>
      <c r="H597" s="312" t="s">
        <v>83</v>
      </c>
      <c r="I597" s="323"/>
      <c r="J597" s="334">
        <f>J598</f>
        <v>224.3</v>
      </c>
      <c r="K597" s="334">
        <f t="shared" si="205"/>
        <v>250.3</v>
      </c>
      <c r="L597" s="334">
        <f t="shared" si="205"/>
        <v>289</v>
      </c>
    </row>
    <row r="598" spans="1:12" ht="41.25" customHeight="1">
      <c r="A598" s="316" t="s">
        <v>314</v>
      </c>
      <c r="B598" s="411" t="s">
        <v>255</v>
      </c>
      <c r="C598" s="411" t="s">
        <v>8</v>
      </c>
      <c r="D598" s="411" t="s">
        <v>154</v>
      </c>
      <c r="E598" s="313" t="s">
        <v>473</v>
      </c>
      <c r="F598" s="314" t="s">
        <v>227</v>
      </c>
      <c r="G598" s="312" t="s">
        <v>107</v>
      </c>
      <c r="H598" s="312" t="s">
        <v>83</v>
      </c>
      <c r="I598" s="323" t="s">
        <v>74</v>
      </c>
      <c r="J598" s="334">
        <f>'Приложение 3'!J103</f>
        <v>224.3</v>
      </c>
      <c r="K598" s="334">
        <f>'Приложение 3'!K103</f>
        <v>250.3</v>
      </c>
      <c r="L598" s="334">
        <f>'Приложение 3'!L103</f>
        <v>289</v>
      </c>
    </row>
  </sheetData>
  <autoFilter ref="A6:L598">
    <filterColumn colId="1"/>
    <filterColumn colId="2"/>
    <filterColumn colId="3"/>
    <filterColumn colId="4"/>
    <filterColumn colId="5"/>
    <filterColumn colId="6"/>
  </autoFilter>
  <customSheetViews>
    <customSheetView guid="{93647347-303F-4616-81B1-B2831F654BDA}" showPageBreaks="1" printArea="1" showAutoFilter="1" view="pageBreakPreview">
      <selection activeCell="A2" sqref="A2:L2"/>
      <rowBreaks count="1" manualBreakCount="1">
        <brk id="571" max="11" man="1"/>
      </rowBreaks>
      <pageMargins left="0.43307086614173229" right="0.23622047244094491" top="0.19685039370078741" bottom="0.11811023622047245" header="0.31496062992125984" footer="0.31496062992125984"/>
      <pageSetup paperSize="9" scale="88" orientation="portrait" r:id="rId1"/>
      <autoFilter ref="A6:L598">
        <filterColumn colId="1"/>
        <filterColumn colId="2"/>
        <filterColumn colId="3"/>
        <filterColumn colId="4"/>
        <filterColumn colId="5"/>
        <filterColumn colId="6"/>
      </autoFilter>
    </customSheetView>
    <customSheetView guid="{D2A2E364-7F41-4DF0-B445-F266635B8190}" showPageBreaks="1" printArea="1" showAutoFilter="1" view="pageBreakPreview">
      <selection activeCell="E14" sqref="E14"/>
      <rowBreaks count="1" manualBreakCount="1">
        <brk id="764" max="11" man="1"/>
      </rowBreaks>
      <pageMargins left="0.43307086614173229" right="0.23622047244094491" top="0.19685039370078741" bottom="0.11811023622047245" header="0.31496062992125984" footer="0.31496062992125984"/>
      <pageSetup paperSize="9" scale="88" orientation="portrait" r:id="rId2"/>
      <autoFilter ref="A6:L598">
        <filterColumn colId="1"/>
        <filterColumn colId="2"/>
        <filterColumn colId="3"/>
        <filterColumn colId="4"/>
        <filterColumn colId="5"/>
        <filterColumn colId="6"/>
      </autoFilter>
    </customSheetView>
    <customSheetView guid="{D7437CF1-D31F-4DF2-9399-AF82B3DFFC54}" showPageBreaks="1" printArea="1" showAutoFilter="1" view="pageBreakPreview" topLeftCell="A241">
      <selection activeCell="A247" sqref="A247"/>
      <rowBreaks count="1" manualBreakCount="1">
        <brk id="575" max="11" man="1"/>
      </rowBreaks>
      <pageMargins left="0.43307086614173229" right="0.23622047244094491" top="0.19685039370078741" bottom="0.11811023622047245" header="0.31496062992125984" footer="0.31496062992125984"/>
      <pageSetup paperSize="9" scale="88" orientation="portrait" r:id="rId3"/>
      <autoFilter ref="A6:L594">
        <filterColumn colId="1"/>
        <filterColumn colId="2"/>
        <filterColumn colId="3"/>
        <filterColumn colId="4"/>
        <filterColumn colId="5"/>
        <filterColumn colId="6"/>
      </autoFilter>
    </customSheetView>
    <customSheetView guid="{146E8F15-80AC-4549-8E02-D6058BD21F29}" showPageBreaks="1" view="pageBreakPreview">
      <selection activeCell="J19" sqref="J19"/>
      <pageMargins left="0.43307089999999998" right="0.2362205" top="0.70275589999999999" bottom="1.220866" header="0.3" footer="0.3"/>
      <pageSetup paperSize="9" scale="92" orientation="portrait" r:id="rId4"/>
      <headerFooter>
        <oddHeader>&amp;C&amp;P</oddHeader>
      </headerFooter>
    </customSheetView>
    <customSheetView guid="{2EE6EB00-C2BB-404A-98A6-E66B3D281ECF}" showPageBreaks="1" view="pageBreakPreview">
      <selection activeCell="J22" sqref="J22"/>
      <pageMargins left="0.43307089999999998" right="0.2362205" top="0.70275589999999999" bottom="1.220866" header="0.3" footer="0.3"/>
      <pageSetup paperSize="9" scale="92" orientation="portrait" r:id="rId5"/>
      <headerFooter>
        <oddHeader>&amp;C&amp;P</oddHeader>
      </headerFooter>
    </customSheetView>
    <customSheetView guid="{81558BDF-55DB-4F10-A797-FD06B4DBF865}" showPageBreaks="1" printArea="1" showAutoFilter="1" view="pageBreakPreview" topLeftCell="A362">
      <selection activeCell="A373" sqref="A373"/>
      <rowBreaks count="1" manualBreakCount="1">
        <brk id="571" max="11" man="1"/>
      </rowBreaks>
      <pageMargins left="0.43307086614173229" right="0.23622047244094491" top="0.19685039370078741" bottom="0.11811023622047245" header="0.31496062992125984" footer="0.31496062992125984"/>
      <pageSetup paperSize="9" scale="88" orientation="portrait" r:id="rId6"/>
      <autoFilter ref="A6:L598">
        <filterColumn colId="1"/>
        <filterColumn colId="2"/>
        <filterColumn colId="3"/>
        <filterColumn colId="4"/>
        <filterColumn colId="5"/>
        <filterColumn colId="6"/>
      </autoFilter>
    </customSheetView>
  </customSheetViews>
  <mergeCells count="10">
    <mergeCell ref="I1:L1"/>
    <mergeCell ref="A2:L2"/>
    <mergeCell ref="I3:L3"/>
    <mergeCell ref="A4:A5"/>
    <mergeCell ref="B4:E5"/>
    <mergeCell ref="F4:F5"/>
    <mergeCell ref="G4:G5"/>
    <mergeCell ref="H4:H5"/>
    <mergeCell ref="I4:I5"/>
    <mergeCell ref="J4:L4"/>
  </mergeCells>
  <pageMargins left="0.43307086614173229" right="0.23622047244094491" top="0.19685039370078741" bottom="0.11811023622047245" header="0.31496062992125984" footer="0.31496062992125984"/>
  <pageSetup paperSize="9" scale="88" orientation="portrait" r:id="rId7"/>
  <rowBreaks count="1" manualBreakCount="1">
    <brk id="571" max="11" man="1"/>
  </rowBreaks>
</worksheet>
</file>

<file path=xl/worksheets/sheet6.xml><?xml version="1.0" encoding="utf-8"?>
<worksheet xmlns="http://schemas.openxmlformats.org/spreadsheetml/2006/main" xmlns:r="http://schemas.openxmlformats.org/officeDocument/2006/relationships">
  <dimension ref="A1:L14"/>
  <sheetViews>
    <sheetView view="pageBreakPreview" zoomScaleSheetLayoutView="100" workbookViewId="0">
      <selection activeCell="A10" sqref="A10"/>
    </sheetView>
  </sheetViews>
  <sheetFormatPr defaultRowHeight="15.75"/>
  <cols>
    <col min="1" max="1" width="48.83203125" customWidth="1"/>
    <col min="2" max="4" width="4.1640625" customWidth="1"/>
    <col min="5" max="8" width="7" customWidth="1"/>
    <col min="9" max="9" width="14" customWidth="1"/>
    <col min="10" max="10" width="12" customWidth="1"/>
    <col min="11" max="11" width="14" customWidth="1"/>
    <col min="12" max="12" width="72" style="25" customWidth="1"/>
  </cols>
  <sheetData>
    <row r="1" spans="1:12" ht="75" customHeight="1">
      <c r="A1" s="319"/>
      <c r="B1" s="320"/>
      <c r="C1" s="320"/>
      <c r="D1" s="320"/>
      <c r="E1" s="437" t="s">
        <v>512</v>
      </c>
      <c r="F1" s="437"/>
      <c r="G1" s="437"/>
      <c r="H1" s="437"/>
      <c r="I1" s="443"/>
      <c r="J1" s="443"/>
      <c r="K1" s="443"/>
      <c r="L1" s="21"/>
    </row>
    <row r="2" spans="1:12" ht="81" customHeight="1">
      <c r="A2" s="440" t="s">
        <v>513</v>
      </c>
      <c r="B2" s="440"/>
      <c r="C2" s="440"/>
      <c r="D2" s="440"/>
      <c r="E2" s="440"/>
      <c r="F2" s="440"/>
      <c r="G2" s="440"/>
      <c r="H2" s="440"/>
      <c r="I2" s="440"/>
      <c r="J2" s="440"/>
      <c r="K2" s="440"/>
      <c r="L2" s="266"/>
    </row>
    <row r="3" spans="1:12" ht="15" customHeight="1">
      <c r="A3" s="265" t="s">
        <v>0</v>
      </c>
      <c r="B3" s="441" t="s">
        <v>1</v>
      </c>
      <c r="C3" s="441"/>
      <c r="D3" s="441"/>
      <c r="E3" s="441"/>
      <c r="F3" s="441"/>
      <c r="G3" s="441"/>
      <c r="H3" s="441"/>
      <c r="I3" s="441"/>
      <c r="J3" s="441"/>
      <c r="K3" s="441"/>
    </row>
    <row r="4" spans="1:12" ht="27" customHeight="1">
      <c r="A4" s="442" t="s">
        <v>2</v>
      </c>
      <c r="B4" s="442" t="s">
        <v>5</v>
      </c>
      <c r="C4" s="442"/>
      <c r="D4" s="442"/>
      <c r="E4" s="442"/>
      <c r="F4" s="446" t="s">
        <v>3</v>
      </c>
      <c r="G4" s="446" t="s">
        <v>4</v>
      </c>
      <c r="H4" s="446" t="s">
        <v>21</v>
      </c>
      <c r="I4" s="442" t="s">
        <v>7</v>
      </c>
      <c r="J4" s="442"/>
      <c r="K4" s="442"/>
    </row>
    <row r="5" spans="1:12" ht="14.85" customHeight="1">
      <c r="A5" s="442" t="s">
        <v>0</v>
      </c>
      <c r="B5" s="442" t="s">
        <v>0</v>
      </c>
      <c r="C5" s="442"/>
      <c r="D5" s="442"/>
      <c r="E5" s="442"/>
      <c r="F5" s="447"/>
      <c r="G5" s="447"/>
      <c r="H5" s="447"/>
      <c r="I5" s="408" t="s">
        <v>24</v>
      </c>
      <c r="J5" s="408" t="s">
        <v>420</v>
      </c>
      <c r="K5" s="408" t="s">
        <v>477</v>
      </c>
    </row>
    <row r="6" spans="1:12" ht="12.95" customHeight="1">
      <c r="A6" s="15" t="s">
        <v>8</v>
      </c>
      <c r="B6" s="15">
        <v>2</v>
      </c>
      <c r="C6" s="15">
        <v>3</v>
      </c>
      <c r="D6" s="15">
        <v>4</v>
      </c>
      <c r="E6" s="15">
        <v>5</v>
      </c>
      <c r="F6" s="15">
        <v>6</v>
      </c>
      <c r="G6" s="15">
        <v>7</v>
      </c>
      <c r="H6" s="15">
        <v>8</v>
      </c>
      <c r="I6" s="15">
        <v>9</v>
      </c>
      <c r="J6" s="15">
        <v>10</v>
      </c>
      <c r="K6" s="15">
        <v>11</v>
      </c>
    </row>
    <row r="7" spans="1:12" ht="14.45" customHeight="1">
      <c r="A7" s="206" t="s">
        <v>19</v>
      </c>
      <c r="B7" s="206" t="s">
        <v>0</v>
      </c>
      <c r="C7" s="206" t="s">
        <v>0</v>
      </c>
      <c r="D7" s="206" t="s">
        <v>0</v>
      </c>
      <c r="E7" s="206" t="s">
        <v>0</v>
      </c>
      <c r="F7" s="206"/>
      <c r="G7" s="206"/>
      <c r="H7" s="206"/>
      <c r="I7" s="205">
        <f>I8</f>
        <v>73015.099999999991</v>
      </c>
      <c r="J7" s="205">
        <f t="shared" ref="J7:K7" si="0">J8</f>
        <v>9152.9</v>
      </c>
      <c r="K7" s="205">
        <f t="shared" si="0"/>
        <v>6864.7</v>
      </c>
    </row>
    <row r="8" spans="1:12" ht="43.5" customHeight="1">
      <c r="A8" s="267" t="s">
        <v>475</v>
      </c>
      <c r="B8" s="204" t="s">
        <v>83</v>
      </c>
      <c r="C8" s="203"/>
      <c r="D8" s="203"/>
      <c r="E8" s="203"/>
      <c r="F8" s="202"/>
      <c r="G8" s="202"/>
      <c r="H8" s="202"/>
      <c r="I8" s="197">
        <f>I9+I10</f>
        <v>73015.099999999991</v>
      </c>
      <c r="J8" s="197">
        <f t="shared" ref="J8:K8" si="1">J9+J10</f>
        <v>9152.9</v>
      </c>
      <c r="K8" s="197">
        <f t="shared" si="1"/>
        <v>6864.7</v>
      </c>
    </row>
    <row r="9" spans="1:12" ht="106.5" customHeight="1">
      <c r="A9" s="201" t="s">
        <v>140</v>
      </c>
      <c r="B9" s="200" t="s">
        <v>83</v>
      </c>
      <c r="C9" s="200" t="s">
        <v>9</v>
      </c>
      <c r="D9" s="200" t="s">
        <v>99</v>
      </c>
      <c r="E9" s="200" t="s">
        <v>273</v>
      </c>
      <c r="F9" s="199" t="s">
        <v>17</v>
      </c>
      <c r="G9" s="199" t="s">
        <v>83</v>
      </c>
      <c r="H9" s="199" t="s">
        <v>74</v>
      </c>
      <c r="I9" s="197">
        <v>9152.9</v>
      </c>
      <c r="J9" s="197">
        <v>9152.9</v>
      </c>
      <c r="K9" s="197">
        <v>6864.7</v>
      </c>
    </row>
    <row r="10" spans="1:12" ht="74.25" customHeight="1">
      <c r="A10" s="268" t="s">
        <v>119</v>
      </c>
      <c r="B10" s="198" t="s">
        <v>83</v>
      </c>
      <c r="C10" s="198" t="s">
        <v>9</v>
      </c>
      <c r="D10" s="198" t="s">
        <v>265</v>
      </c>
      <c r="E10" s="198" t="s">
        <v>266</v>
      </c>
      <c r="F10" s="199" t="s">
        <v>83</v>
      </c>
      <c r="G10" s="199" t="s">
        <v>117</v>
      </c>
      <c r="H10" s="199" t="s">
        <v>74</v>
      </c>
      <c r="I10" s="197">
        <v>63862.2</v>
      </c>
      <c r="J10" s="197">
        <v>0</v>
      </c>
      <c r="K10" s="197">
        <v>0</v>
      </c>
    </row>
    <row r="11" spans="1:12" ht="39.75" customHeight="1">
      <c r="A11" s="25"/>
      <c r="K11" s="197"/>
      <c r="L11"/>
    </row>
    <row r="13" spans="1:12" ht="44.25" customHeight="1"/>
    <row r="14" spans="1:12" ht="12.75">
      <c r="L14"/>
    </row>
  </sheetData>
  <customSheetViews>
    <customSheetView guid="{93647347-303F-4616-81B1-B2831F654BDA}" showPageBreaks="1" printArea="1" view="pageBreakPreview">
      <selection activeCell="A10" sqref="A10"/>
      <pageMargins left="0.43307086614173229" right="0.23622047244094491" top="0.19685039370078741" bottom="0.19685039370078741" header="0.31496062992125984" footer="0.31496062992125984"/>
      <pageSetup paperSize="9" scale="83" orientation="portrait" r:id="rId1"/>
      <headerFooter>
        <oddHeader>&amp;C&amp;P</oddHeader>
      </headerFooter>
    </customSheetView>
    <customSheetView guid="{D2A2E364-7F41-4DF0-B445-F266635B8190}" showPageBreaks="1" printArea="1" view="pageBreakPreview">
      <selection activeCell="I9" sqref="I9"/>
      <pageMargins left="0.43307086614173229" right="0.23622047244094491" top="0.19685039370078741" bottom="0.19685039370078741" header="0.31496062992125984" footer="0.31496062992125984"/>
      <pageSetup paperSize="9" scale="83" orientation="portrait" r:id="rId2"/>
      <headerFooter>
        <oddHeader>&amp;C&amp;P</oddHeader>
      </headerFooter>
    </customSheetView>
    <customSheetView guid="{D7437CF1-D31F-4DF2-9399-AF82B3DFFC54}" showPageBreaks="1" printArea="1" view="pageBreakPreview" topLeftCell="A4">
      <selection activeCell="E17" sqref="E17"/>
      <pageMargins left="0.43307086614173229" right="0.23622047244094491" top="0.19685039370078741" bottom="0.19685039370078741" header="0.31496062992125984" footer="0.31496062992125984"/>
      <pageSetup paperSize="9" scale="83" orientation="portrait" r:id="rId3"/>
      <headerFooter>
        <oddHeader>&amp;C&amp;P</oddHeader>
      </headerFooter>
    </customSheetView>
    <customSheetView guid="{81558BDF-55DB-4F10-A797-FD06B4DBF865}" showPageBreaks="1" printArea="1" view="pageBreakPreview">
      <selection activeCell="A10" sqref="A10"/>
      <pageMargins left="0.43307086614173229" right="0.23622047244094491" top="0.19685039370078741" bottom="0.19685039370078741" header="0.31496062992125984" footer="0.31496062992125984"/>
      <pageSetup paperSize="9" scale="83" orientation="portrait" r:id="rId4"/>
      <headerFooter>
        <oddHeader>&amp;C&amp;P</oddHeader>
      </headerFooter>
    </customSheetView>
  </customSheetViews>
  <mergeCells count="9">
    <mergeCell ref="E1:K1"/>
    <mergeCell ref="A2:K2"/>
    <mergeCell ref="B3:K3"/>
    <mergeCell ref="A4:A5"/>
    <mergeCell ref="B4:E5"/>
    <mergeCell ref="F4:F5"/>
    <mergeCell ref="G4:G5"/>
    <mergeCell ref="H4:H5"/>
    <mergeCell ref="I4:K4"/>
  </mergeCells>
  <pageMargins left="0.43307086614173229" right="0.23622047244094491" top="0.19685039370078741" bottom="0.19685039370078741" header="0.31496062992125984" footer="0.31496062992125984"/>
  <pageSetup paperSize="9" scale="83" orientation="portrait" r:id="rId5"/>
  <headerFooter>
    <oddHeader>&amp;C&amp;P</oddHeader>
  </headerFooter>
</worksheet>
</file>

<file path=xl/worksheets/sheet7.xml><?xml version="1.0" encoding="utf-8"?>
<worksheet xmlns="http://schemas.openxmlformats.org/spreadsheetml/2006/main" xmlns:r="http://schemas.openxmlformats.org/officeDocument/2006/relationships">
  <dimension ref="A1:L118"/>
  <sheetViews>
    <sheetView view="pageBreakPreview" topLeftCell="B1" zoomScaleSheetLayoutView="100" workbookViewId="0">
      <selection activeCell="B14" sqref="B14:E14"/>
    </sheetView>
  </sheetViews>
  <sheetFormatPr defaultRowHeight="15.75"/>
  <cols>
    <col min="1" max="1" width="9.33203125" style="6" hidden="1" customWidth="1"/>
    <col min="2" max="2" width="51.5" style="6" customWidth="1"/>
    <col min="3" max="4" width="14.5" style="6" customWidth="1"/>
    <col min="5" max="5" width="15.1640625" style="4" customWidth="1"/>
    <col min="6" max="6" width="78.5" style="22" customWidth="1"/>
    <col min="7" max="7" width="17" style="5" customWidth="1"/>
    <col min="8" max="8" width="13.83203125" style="6" bestFit="1" customWidth="1"/>
    <col min="9" max="9" width="12.5" style="6" bestFit="1" customWidth="1"/>
    <col min="10" max="16384" width="9.33203125" style="6"/>
  </cols>
  <sheetData>
    <row r="1" spans="2:10" ht="92.25" customHeight="1">
      <c r="C1" s="436" t="s">
        <v>514</v>
      </c>
      <c r="D1" s="436"/>
      <c r="E1" s="436"/>
    </row>
    <row r="2" spans="2:10" ht="1.5" customHeight="1">
      <c r="C2" s="318"/>
      <c r="D2" s="318"/>
      <c r="E2" s="318"/>
    </row>
    <row r="3" spans="2:10" ht="12.75" customHeight="1">
      <c r="C3" s="264"/>
      <c r="D3" s="264"/>
      <c r="E3" s="264" t="s">
        <v>355</v>
      </c>
      <c r="F3" s="210"/>
    </row>
    <row r="4" spans="2:10" ht="49.5" customHeight="1">
      <c r="B4" s="433" t="s">
        <v>515</v>
      </c>
      <c r="C4" s="433"/>
      <c r="D4" s="433"/>
      <c r="E4" s="433"/>
    </row>
    <row r="5" spans="2:10">
      <c r="B5" s="8"/>
      <c r="C5" s="8"/>
      <c r="D5" s="8"/>
      <c r="E5" s="9" t="s">
        <v>1</v>
      </c>
    </row>
    <row r="6" spans="2:10" s="12" customFormat="1">
      <c r="B6" s="434" t="s">
        <v>342</v>
      </c>
      <c r="C6" s="435" t="s">
        <v>7</v>
      </c>
      <c r="D6" s="435"/>
      <c r="E6" s="435"/>
      <c r="F6" s="23"/>
      <c r="G6" s="11"/>
    </row>
    <row r="7" spans="2:10" s="12" customFormat="1" ht="16.5" customHeight="1">
      <c r="B7" s="434"/>
      <c r="C7" s="407" t="s">
        <v>24</v>
      </c>
      <c r="D7" s="407" t="s">
        <v>420</v>
      </c>
      <c r="E7" s="407" t="s">
        <v>477</v>
      </c>
      <c r="F7" s="23"/>
      <c r="G7" s="11"/>
      <c r="H7" s="10"/>
    </row>
    <row r="8" spans="2:10" s="14" customFormat="1">
      <c r="B8" s="13" t="s">
        <v>8</v>
      </c>
      <c r="C8" s="13" t="s">
        <v>9</v>
      </c>
      <c r="D8" s="13" t="s">
        <v>10</v>
      </c>
      <c r="E8" s="13" t="s">
        <v>11</v>
      </c>
      <c r="F8" s="23"/>
      <c r="G8" s="11"/>
    </row>
    <row r="9" spans="2:10">
      <c r="B9" s="269" t="s">
        <v>351</v>
      </c>
      <c r="C9" s="270"/>
      <c r="D9" s="270">
        <v>5.7</v>
      </c>
      <c r="E9" s="270">
        <v>5.7</v>
      </c>
      <c r="G9" s="11"/>
    </row>
    <row r="10" spans="2:10">
      <c r="B10" s="269" t="s">
        <v>341</v>
      </c>
      <c r="C10" s="270">
        <v>5.7</v>
      </c>
      <c r="D10" s="270"/>
      <c r="E10" s="270"/>
      <c r="G10" s="11"/>
    </row>
    <row r="11" spans="2:10">
      <c r="B11" s="271" t="s">
        <v>19</v>
      </c>
      <c r="C11" s="272">
        <f>SUM(C10)</f>
        <v>5.7</v>
      </c>
      <c r="D11" s="272">
        <f>SUM(D9:D9)</f>
        <v>5.7</v>
      </c>
      <c r="E11" s="272">
        <f>SUM(E9:E9)</f>
        <v>5.7</v>
      </c>
      <c r="G11" s="11"/>
    </row>
    <row r="12" spans="2:10" s="4" customFormat="1" ht="3.75" customHeight="1">
      <c r="B12" s="6"/>
      <c r="F12" s="22"/>
      <c r="G12" s="5"/>
      <c r="H12" s="6"/>
      <c r="I12" s="6"/>
      <c r="J12" s="6"/>
    </row>
    <row r="13" spans="2:10" s="4" customFormat="1">
      <c r="B13" s="8"/>
      <c r="C13" s="8"/>
      <c r="D13" s="8"/>
      <c r="E13" s="264" t="s">
        <v>354</v>
      </c>
      <c r="F13" s="22"/>
      <c r="G13" s="5"/>
      <c r="H13" s="6"/>
      <c r="I13" s="6"/>
      <c r="J13" s="6"/>
    </row>
    <row r="14" spans="2:10" s="4" customFormat="1" ht="201" customHeight="1">
      <c r="B14" s="448" t="s">
        <v>526</v>
      </c>
      <c r="C14" s="448"/>
      <c r="D14" s="448"/>
      <c r="E14" s="448"/>
      <c r="F14" s="22"/>
      <c r="G14" s="5"/>
      <c r="H14" s="6"/>
      <c r="I14" s="6"/>
      <c r="J14" s="6"/>
    </row>
    <row r="15" spans="2:10" s="4" customFormat="1" ht="15.75" customHeight="1">
      <c r="B15" s="8"/>
      <c r="C15" s="8"/>
      <c r="D15" s="8"/>
      <c r="E15" s="9" t="s">
        <v>1</v>
      </c>
      <c r="F15" s="6"/>
      <c r="G15" s="6"/>
      <c r="H15" s="6"/>
    </row>
    <row r="16" spans="2:10" s="4" customFormat="1" ht="12.75">
      <c r="B16" s="434" t="s">
        <v>342</v>
      </c>
      <c r="C16" s="449" t="s">
        <v>7</v>
      </c>
      <c r="D16" s="450"/>
      <c r="E16" s="451"/>
      <c r="F16" s="6"/>
      <c r="G16" s="6"/>
      <c r="H16" s="6"/>
    </row>
    <row r="17" spans="2:8" s="4" customFormat="1" ht="12.75">
      <c r="B17" s="434"/>
      <c r="C17" s="407" t="s">
        <v>24</v>
      </c>
      <c r="D17" s="407" t="s">
        <v>420</v>
      </c>
      <c r="E17" s="407" t="s">
        <v>477</v>
      </c>
      <c r="F17" s="6"/>
      <c r="G17" s="6"/>
      <c r="H17" s="6"/>
    </row>
    <row r="18" spans="2:8" s="4" customFormat="1" ht="12.75">
      <c r="B18" s="13" t="s">
        <v>8</v>
      </c>
      <c r="C18" s="13" t="s">
        <v>9</v>
      </c>
      <c r="D18" s="13" t="s">
        <v>10</v>
      </c>
      <c r="E18" s="13" t="s">
        <v>11</v>
      </c>
      <c r="F18" s="6"/>
      <c r="G18" s="6"/>
      <c r="H18" s="6"/>
    </row>
    <row r="19" spans="2:8" s="4" customFormat="1">
      <c r="B19" s="209" t="s">
        <v>353</v>
      </c>
      <c r="C19" s="273">
        <v>119.4</v>
      </c>
      <c r="D19" s="273">
        <v>119.4</v>
      </c>
      <c r="E19" s="273">
        <v>119.4</v>
      </c>
      <c r="F19" s="6"/>
      <c r="G19" s="6"/>
      <c r="H19" s="6"/>
    </row>
    <row r="20" spans="2:8" s="4" customFormat="1">
      <c r="B20" s="209" t="s">
        <v>352</v>
      </c>
      <c r="C20" s="273">
        <v>209.8</v>
      </c>
      <c r="D20" s="273">
        <v>209.8</v>
      </c>
      <c r="E20" s="273">
        <v>209.8</v>
      </c>
      <c r="F20" s="6"/>
      <c r="G20" s="6"/>
      <c r="H20" s="6"/>
    </row>
    <row r="21" spans="2:8" s="4" customFormat="1">
      <c r="B21" s="209" t="s">
        <v>343</v>
      </c>
      <c r="C21" s="273">
        <v>200</v>
      </c>
      <c r="D21" s="273">
        <v>141.80000000000001</v>
      </c>
      <c r="E21" s="273">
        <v>141.80000000000001</v>
      </c>
      <c r="F21" s="6"/>
      <c r="G21" s="6"/>
      <c r="H21" s="6"/>
    </row>
    <row r="22" spans="2:8" s="4" customFormat="1">
      <c r="B22" s="209" t="s">
        <v>351</v>
      </c>
      <c r="C22" s="273">
        <v>126.2</v>
      </c>
      <c r="D22" s="273">
        <v>126.2</v>
      </c>
      <c r="E22" s="273">
        <v>126.2</v>
      </c>
      <c r="F22" s="6"/>
      <c r="G22" s="6"/>
      <c r="H22" s="6"/>
    </row>
    <row r="23" spans="2:8" s="4" customFormat="1">
      <c r="B23" s="209" t="s">
        <v>348</v>
      </c>
      <c r="C23" s="273">
        <v>312.5</v>
      </c>
      <c r="D23" s="273">
        <v>207.5</v>
      </c>
      <c r="E23" s="273">
        <v>207.5</v>
      </c>
      <c r="F23" s="6"/>
      <c r="G23" s="6"/>
      <c r="H23" s="6"/>
    </row>
    <row r="24" spans="2:8" s="4" customFormat="1">
      <c r="B24" s="209" t="s">
        <v>350</v>
      </c>
      <c r="C24" s="273">
        <v>158.1</v>
      </c>
      <c r="D24" s="273">
        <v>158.1</v>
      </c>
      <c r="E24" s="273">
        <v>158.1</v>
      </c>
      <c r="F24" s="6"/>
      <c r="G24" s="6"/>
      <c r="H24" s="6"/>
    </row>
    <row r="25" spans="2:8" s="4" customFormat="1">
      <c r="B25" s="209" t="s">
        <v>347</v>
      </c>
      <c r="C25" s="273">
        <v>265</v>
      </c>
      <c r="D25" s="273">
        <v>265</v>
      </c>
      <c r="E25" s="273">
        <v>265</v>
      </c>
      <c r="F25" s="6"/>
      <c r="G25" s="6"/>
      <c r="H25" s="6"/>
    </row>
    <row r="26" spans="2:8" s="4" customFormat="1">
      <c r="B26" s="209" t="s">
        <v>341</v>
      </c>
      <c r="C26" s="273">
        <v>239.8</v>
      </c>
      <c r="D26" s="273">
        <v>159.80000000000001</v>
      </c>
      <c r="E26" s="273">
        <v>159.80000000000001</v>
      </c>
      <c r="F26" s="6"/>
      <c r="G26" s="6"/>
      <c r="H26" s="6"/>
    </row>
    <row r="27" spans="2:8" s="4" customFormat="1">
      <c r="B27" s="209" t="s">
        <v>349</v>
      </c>
      <c r="C27" s="273">
        <v>266.5</v>
      </c>
      <c r="D27" s="273">
        <v>266.5</v>
      </c>
      <c r="E27" s="273">
        <v>266.5</v>
      </c>
      <c r="F27" s="6"/>
      <c r="G27" s="6"/>
      <c r="H27" s="6"/>
    </row>
    <row r="28" spans="2:8" s="4" customFormat="1">
      <c r="B28" s="209" t="s">
        <v>345</v>
      </c>
      <c r="C28" s="273">
        <v>4100.3999999999996</v>
      </c>
      <c r="D28" s="273">
        <v>3943.6</v>
      </c>
      <c r="E28" s="273">
        <v>3943.6</v>
      </c>
      <c r="F28" s="6"/>
      <c r="G28" s="6"/>
      <c r="H28" s="6"/>
    </row>
    <row r="29" spans="2:8" s="4" customFormat="1">
      <c r="B29" s="209" t="s">
        <v>344</v>
      </c>
      <c r="C29" s="207">
        <v>210.5</v>
      </c>
      <c r="D29" s="207">
        <v>110.5</v>
      </c>
      <c r="E29" s="207">
        <v>110.5</v>
      </c>
      <c r="F29" s="6"/>
      <c r="G29" s="6"/>
      <c r="H29" s="6"/>
    </row>
    <row r="30" spans="2:8" ht="14.25" customHeight="1">
      <c r="B30" s="209" t="s">
        <v>346</v>
      </c>
      <c r="C30" s="207">
        <v>221.5</v>
      </c>
      <c r="D30" s="207">
        <v>221.5</v>
      </c>
      <c r="E30" s="207">
        <v>221.5</v>
      </c>
      <c r="F30" s="274"/>
      <c r="G30" s="11"/>
    </row>
    <row r="31" spans="2:8" ht="19.5" customHeight="1">
      <c r="B31" s="208" t="s">
        <v>19</v>
      </c>
      <c r="C31" s="207">
        <f>SUM(C19:C30)</f>
        <v>6429.7</v>
      </c>
      <c r="D31" s="207">
        <f>SUM(D19:D30)</f>
        <v>5929.7</v>
      </c>
      <c r="E31" s="207">
        <f>SUM(E19:E30)</f>
        <v>5929.7</v>
      </c>
      <c r="F31" s="274"/>
      <c r="G31" s="11"/>
    </row>
    <row r="32" spans="2:8" ht="9" customHeight="1">
      <c r="B32" s="12"/>
      <c r="C32" s="298"/>
      <c r="D32" s="298"/>
      <c r="E32" s="298"/>
      <c r="F32" s="274"/>
      <c r="G32" s="11"/>
    </row>
    <row r="33" spans="2:12" ht="12.75">
      <c r="E33" s="6"/>
      <c r="F33" s="6"/>
      <c r="G33" s="6"/>
    </row>
    <row r="34" spans="2:12" s="12" customFormat="1" ht="12.75">
      <c r="B34" s="6"/>
      <c r="C34" s="6"/>
      <c r="D34" s="6"/>
      <c r="E34" s="6"/>
      <c r="L34" s="6"/>
    </row>
    <row r="35" spans="2:12" s="12" customFormat="1" ht="16.5" customHeight="1">
      <c r="B35" s="6"/>
      <c r="C35" s="6"/>
      <c r="D35" s="6"/>
      <c r="E35" s="6"/>
      <c r="L35" s="6"/>
    </row>
    <row r="36" spans="2:12" s="14" customFormat="1" ht="12.75">
      <c r="B36" s="12"/>
      <c r="C36" s="12"/>
      <c r="D36" s="12"/>
      <c r="E36" s="12"/>
      <c r="L36" s="12"/>
    </row>
    <row r="37" spans="2:12" ht="12.75">
      <c r="B37" s="12"/>
      <c r="C37" s="12"/>
      <c r="D37" s="12"/>
      <c r="E37" s="12"/>
      <c r="F37" s="6"/>
      <c r="G37" s="6"/>
      <c r="L37" s="12"/>
    </row>
    <row r="38" spans="2:12" ht="12.75">
      <c r="B38" s="14"/>
      <c r="C38" s="14"/>
      <c r="D38" s="14"/>
      <c r="E38" s="14"/>
      <c r="F38" s="6"/>
      <c r="G38" s="6"/>
      <c r="L38" s="14"/>
    </row>
    <row r="39" spans="2:12" ht="12.75">
      <c r="E39" s="6"/>
      <c r="F39" s="6"/>
      <c r="G39" s="6"/>
    </row>
    <row r="40" spans="2:12" ht="15.75" customHeight="1">
      <c r="E40" s="6"/>
      <c r="F40" s="6"/>
      <c r="G40" s="6"/>
    </row>
    <row r="41" spans="2:12" ht="12.75">
      <c r="E41" s="6"/>
      <c r="F41" s="6"/>
      <c r="G41" s="6"/>
    </row>
    <row r="42" spans="2:12" ht="12.75">
      <c r="E42" s="6"/>
      <c r="F42" s="6"/>
      <c r="G42" s="6"/>
    </row>
    <row r="43" spans="2:12" ht="12.75">
      <c r="E43" s="6"/>
      <c r="F43" s="6"/>
      <c r="G43" s="6"/>
    </row>
    <row r="44" spans="2:12" ht="12.75">
      <c r="E44" s="6"/>
      <c r="F44" s="6"/>
      <c r="G44" s="6"/>
    </row>
    <row r="45" spans="2:12" ht="12.75">
      <c r="E45" s="6"/>
      <c r="F45" s="6"/>
      <c r="G45" s="6"/>
    </row>
    <row r="46" spans="2:12" ht="15.75" customHeight="1">
      <c r="E46" s="6"/>
      <c r="F46" s="6"/>
      <c r="G46" s="6"/>
    </row>
    <row r="47" spans="2:12" ht="12.75">
      <c r="E47" s="6"/>
      <c r="F47" s="6"/>
      <c r="G47" s="6"/>
    </row>
    <row r="48" spans="2:12" ht="12.75">
      <c r="E48" s="6"/>
      <c r="F48" s="6"/>
      <c r="G48" s="6"/>
    </row>
    <row r="49" spans="5:7" ht="12.75">
      <c r="E49" s="6"/>
      <c r="F49" s="6"/>
      <c r="G49" s="6"/>
    </row>
    <row r="50" spans="5:7" ht="12.75">
      <c r="E50" s="6"/>
      <c r="F50" s="6"/>
      <c r="G50" s="6"/>
    </row>
    <row r="51" spans="5:7" ht="0.75" customHeight="1">
      <c r="E51" s="6"/>
      <c r="F51" s="6"/>
      <c r="G51" s="6"/>
    </row>
    <row r="52" spans="5:7" ht="12.75">
      <c r="E52" s="6"/>
      <c r="F52" s="6"/>
      <c r="G52" s="6"/>
    </row>
    <row r="53" spans="5:7" ht="36.75" customHeight="1">
      <c r="E53" s="6"/>
      <c r="F53" s="6"/>
      <c r="G53" s="6"/>
    </row>
    <row r="54" spans="5:7" ht="12.75">
      <c r="E54" s="6"/>
      <c r="F54" s="6"/>
      <c r="G54" s="6"/>
    </row>
    <row r="55" spans="5:7" ht="12.75">
      <c r="E55" s="6"/>
      <c r="F55" s="6"/>
      <c r="G55" s="6"/>
    </row>
    <row r="56" spans="5:7" ht="12.75">
      <c r="E56" s="6"/>
      <c r="F56" s="6"/>
      <c r="G56" s="6"/>
    </row>
    <row r="57" spans="5:7" ht="15.75" customHeight="1">
      <c r="E57" s="6"/>
      <c r="F57" s="6"/>
      <c r="G57" s="6"/>
    </row>
    <row r="58" spans="5:7" ht="12.75">
      <c r="E58" s="6"/>
      <c r="F58" s="6"/>
      <c r="G58" s="6"/>
    </row>
    <row r="59" spans="5:7" ht="296.25" customHeight="1">
      <c r="E59" s="6"/>
      <c r="F59" s="6"/>
      <c r="G59" s="6"/>
    </row>
    <row r="60" spans="5:7" ht="12.75">
      <c r="E60" s="6"/>
      <c r="F60" s="6"/>
      <c r="G60" s="6"/>
    </row>
    <row r="61" spans="5:7" ht="12.75">
      <c r="E61" s="6"/>
      <c r="F61" s="6"/>
      <c r="G61" s="6"/>
    </row>
    <row r="62" spans="5:7" ht="12.75">
      <c r="E62" s="6"/>
      <c r="F62" s="6"/>
      <c r="G62" s="6"/>
    </row>
    <row r="63" spans="5:7" ht="12.75">
      <c r="E63" s="6"/>
      <c r="F63" s="6"/>
      <c r="G63" s="6"/>
    </row>
    <row r="64" spans="5:7" ht="12.75">
      <c r="E64" s="6"/>
      <c r="F64" s="6"/>
      <c r="G64" s="6"/>
    </row>
    <row r="65" spans="5:7" ht="12.75">
      <c r="E65" s="6"/>
      <c r="F65" s="6"/>
      <c r="G65" s="6"/>
    </row>
    <row r="66" spans="5:7" ht="12.75">
      <c r="E66" s="6"/>
      <c r="F66" s="6"/>
      <c r="G66" s="6"/>
    </row>
    <row r="67" spans="5:7" ht="12.75">
      <c r="E67" s="6"/>
      <c r="F67" s="6"/>
      <c r="G67" s="6"/>
    </row>
    <row r="68" spans="5:7" ht="12.75">
      <c r="E68" s="6"/>
      <c r="F68" s="6"/>
      <c r="G68" s="6"/>
    </row>
    <row r="69" spans="5:7" ht="12.75">
      <c r="E69" s="6"/>
      <c r="F69" s="6"/>
      <c r="G69" s="6"/>
    </row>
    <row r="70" spans="5:7" ht="12.75">
      <c r="E70" s="6"/>
      <c r="F70" s="6"/>
      <c r="G70" s="6"/>
    </row>
    <row r="71" spans="5:7" ht="12.75">
      <c r="E71" s="6"/>
      <c r="F71" s="6"/>
      <c r="G71" s="6"/>
    </row>
    <row r="72" spans="5:7" ht="6.75" customHeight="1">
      <c r="E72" s="6"/>
      <c r="F72" s="6"/>
      <c r="G72" s="6"/>
    </row>
    <row r="73" spans="5:7" ht="12.75" hidden="1">
      <c r="E73" s="6"/>
      <c r="F73" s="6"/>
      <c r="G73" s="6"/>
    </row>
    <row r="74" spans="5:7" hidden="1"/>
    <row r="75" spans="5:7" hidden="1"/>
    <row r="80" spans="5:7" ht="12.75">
      <c r="F80" s="6"/>
      <c r="G80" s="6"/>
    </row>
    <row r="81" spans="6:7" ht="12.75">
      <c r="F81" s="6"/>
      <c r="G81" s="6"/>
    </row>
    <row r="82" spans="6:7" ht="12.75">
      <c r="F82" s="6"/>
      <c r="G82" s="6"/>
    </row>
    <row r="83" spans="6:7" ht="12.75">
      <c r="F83" s="6"/>
      <c r="G83" s="6"/>
    </row>
    <row r="84" spans="6:7" ht="12.75">
      <c r="F84" s="6"/>
      <c r="G84" s="6"/>
    </row>
    <row r="85" spans="6:7" ht="12.75">
      <c r="F85" s="6"/>
      <c r="G85" s="6"/>
    </row>
    <row r="87" spans="6:7" ht="12.75">
      <c r="F87" s="6"/>
      <c r="G87" s="6"/>
    </row>
    <row r="88" spans="6:7" ht="13.5" customHeight="1">
      <c r="F88" s="6"/>
      <c r="G88" s="6"/>
    </row>
    <row r="89" spans="6:7" ht="12.75" hidden="1">
      <c r="F89" s="6"/>
      <c r="G89" s="6"/>
    </row>
    <row r="90" spans="6:7" ht="12.75" hidden="1">
      <c r="F90" s="6"/>
      <c r="G90" s="6"/>
    </row>
    <row r="91" spans="6:7" ht="12.75" hidden="1">
      <c r="F91" s="6"/>
      <c r="G91" s="6"/>
    </row>
    <row r="92" spans="6:7" ht="12.75">
      <c r="F92" s="6"/>
      <c r="G92" s="6"/>
    </row>
    <row r="93" spans="6:7" ht="12.75">
      <c r="F93" s="6"/>
      <c r="G93" s="6"/>
    </row>
    <row r="94" spans="6:7" ht="12.75">
      <c r="F94" s="6"/>
      <c r="G94" s="6"/>
    </row>
    <row r="95" spans="6:7" ht="12.75">
      <c r="F95" s="6"/>
      <c r="G95" s="6"/>
    </row>
    <row r="96" spans="6:7" ht="12.75">
      <c r="F96" s="6"/>
      <c r="G96" s="6"/>
    </row>
    <row r="97" spans="6:7" ht="12.75">
      <c r="F97" s="6"/>
      <c r="G97" s="6"/>
    </row>
    <row r="98" spans="6:7" ht="12.75">
      <c r="F98" s="6"/>
      <c r="G98" s="6"/>
    </row>
    <row r="99" spans="6:7" ht="12.75">
      <c r="F99" s="6"/>
      <c r="G99" s="6"/>
    </row>
    <row r="100" spans="6:7" ht="12.75">
      <c r="F100" s="6"/>
      <c r="G100" s="6"/>
    </row>
    <row r="101" spans="6:7" ht="12.75">
      <c r="F101" s="6"/>
      <c r="G101" s="6"/>
    </row>
    <row r="102" spans="6:7" ht="12.75">
      <c r="F102" s="6"/>
      <c r="G102" s="6"/>
    </row>
    <row r="104" spans="6:7" ht="15" customHeight="1">
      <c r="F104" s="6"/>
      <c r="G104" s="6"/>
    </row>
    <row r="105" spans="6:7" ht="12.75" hidden="1">
      <c r="F105" s="6"/>
      <c r="G105" s="6"/>
    </row>
    <row r="106" spans="6:7" ht="11.25" customHeight="1">
      <c r="F106" s="6"/>
      <c r="G106" s="6"/>
    </row>
    <row r="107" spans="6:7" ht="12.75" hidden="1">
      <c r="F107" s="6"/>
      <c r="G107" s="6"/>
    </row>
    <row r="108" spans="6:7" ht="12.75">
      <c r="F108" s="6"/>
      <c r="G108" s="6"/>
    </row>
    <row r="109" spans="6:7" ht="11.25" customHeight="1">
      <c r="F109" s="6"/>
      <c r="G109" s="6"/>
    </row>
    <row r="110" spans="6:7" ht="12.75" hidden="1">
      <c r="F110" s="6"/>
      <c r="G110" s="6"/>
    </row>
    <row r="111" spans="6:7" ht="12.75">
      <c r="F111" s="6"/>
      <c r="G111" s="6"/>
    </row>
    <row r="112" spans="6:7" ht="12.75">
      <c r="F112" s="6"/>
      <c r="G112" s="6"/>
    </row>
    <row r="113" spans="6:7" ht="12.75">
      <c r="F113" s="6"/>
      <c r="G113" s="6"/>
    </row>
    <row r="114" spans="6:7" ht="12.75">
      <c r="F114" s="6"/>
      <c r="G114" s="6"/>
    </row>
    <row r="115" spans="6:7" ht="12.75">
      <c r="F115" s="6"/>
      <c r="G115" s="6"/>
    </row>
    <row r="116" spans="6:7" ht="12.75">
      <c r="F116" s="6"/>
      <c r="G116" s="6"/>
    </row>
    <row r="117" spans="6:7" ht="12.75">
      <c r="F117" s="6"/>
      <c r="G117" s="6"/>
    </row>
    <row r="118" spans="6:7" ht="12.75">
      <c r="F118" s="6"/>
      <c r="G118" s="6"/>
    </row>
  </sheetData>
  <customSheetViews>
    <customSheetView guid="{93647347-303F-4616-81B1-B2831F654BDA}" showPageBreaks="1" printArea="1" hiddenRows="1" hiddenColumns="1" view="pageBreakPreview" topLeftCell="B1">
      <selection activeCell="B14" sqref="B14:E14"/>
      <pageMargins left="1.1023622047244095" right="0.31496062992125984" top="0.74803149606299213" bottom="0.74803149606299213" header="0.31496062992125984" footer="0.31496062992125984"/>
      <pageSetup paperSize="9" orientation="portrait" r:id="rId1"/>
    </customSheetView>
    <customSheetView guid="{D2A2E364-7F41-4DF0-B445-F266635B8190}" showPageBreaks="1" printArea="1" hiddenColumns="1" view="pageBreakPreview" topLeftCell="B10">
      <selection activeCell="C24" sqref="C24"/>
      <pageMargins left="1.1023622047244095" right="0.31496062992125984" top="0.74803149606299213" bottom="0.74803149606299213" header="0.31496062992125984" footer="0.31496062992125984"/>
      <pageSetup paperSize="9" orientation="portrait" r:id="rId2"/>
    </customSheetView>
    <customSheetView guid="{D7437CF1-D31F-4DF2-9399-AF82B3DFFC54}" showPageBreaks="1" printArea="1" hiddenRows="1" hiddenColumns="1" view="pageBreakPreview" topLeftCell="B73">
      <selection activeCell="B86" sqref="B86:E86"/>
      <pageMargins left="1.1023622047244095" right="0.31496062992125984" top="0.74803149606299213" bottom="0.74803149606299213" header="0.31496062992125984" footer="0.31496062992125984"/>
      <pageSetup paperSize="9" orientation="portrait" r:id="rId3"/>
    </customSheetView>
    <customSheetView guid="{81558BDF-55DB-4F10-A797-FD06B4DBF865}" showPageBreaks="1" printArea="1" hiddenRows="1" hiddenColumns="1" view="pageBreakPreview" topLeftCell="B4">
      <selection activeCell="B14" sqref="B14"/>
      <pageMargins left="1.1023622047244095" right="0.31496062992125984" top="0.74803149606299213" bottom="0.74803149606299213" header="0.31496062992125984" footer="0.31496062992125984"/>
      <pageSetup paperSize="9" orientation="portrait" r:id="rId4"/>
    </customSheetView>
  </customSheetViews>
  <mergeCells count="7">
    <mergeCell ref="C1:E1"/>
    <mergeCell ref="B4:E4"/>
    <mergeCell ref="B14:E14"/>
    <mergeCell ref="B16:B17"/>
    <mergeCell ref="C16:E16"/>
    <mergeCell ref="B6:B7"/>
    <mergeCell ref="C6:E6"/>
  </mergeCells>
  <pageMargins left="1.1023622047244095" right="0.31496062992125984" top="0.74803149606299213" bottom="0.74803149606299213" header="0.31496062992125984" footer="0.31496062992125984"/>
  <pageSetup paperSize="9" orientation="portrait" r:id="rId5"/>
</worksheet>
</file>

<file path=xl/worksheets/sheet8.xml><?xml version="1.0" encoding="utf-8"?>
<worksheet xmlns="http://schemas.openxmlformats.org/spreadsheetml/2006/main" xmlns:r="http://schemas.openxmlformats.org/officeDocument/2006/relationships">
  <dimension ref="A1:G38"/>
  <sheetViews>
    <sheetView view="pageBreakPreview" zoomScale="60" zoomScaleNormal="55" workbookViewId="0">
      <selection activeCell="F12" sqref="F12"/>
    </sheetView>
  </sheetViews>
  <sheetFormatPr defaultRowHeight="12.75"/>
  <cols>
    <col min="1" max="1" width="58.6640625" style="211" customWidth="1"/>
    <col min="2" max="2" width="125" style="211" customWidth="1"/>
    <col min="3" max="3" width="27" style="211" customWidth="1"/>
    <col min="4" max="4" width="30.83203125" style="211" customWidth="1"/>
    <col min="5" max="5" width="27.5" style="211" customWidth="1"/>
    <col min="6" max="6" width="41.83203125" style="212" customWidth="1"/>
    <col min="7" max="7" width="23.6640625" style="211" customWidth="1"/>
    <col min="8" max="8" width="19.5" style="211" customWidth="1"/>
    <col min="9" max="9" width="25.5" style="211" customWidth="1"/>
    <col min="10" max="16384" width="9.33203125" style="211"/>
  </cols>
  <sheetData>
    <row r="1" spans="1:7" ht="132" customHeight="1">
      <c r="A1" s="263"/>
      <c r="B1" s="262"/>
      <c r="C1" s="456" t="s">
        <v>516</v>
      </c>
      <c r="D1" s="456"/>
      <c r="E1" s="456"/>
      <c r="F1" s="261"/>
      <c r="G1" s="261"/>
    </row>
    <row r="2" spans="1:7" ht="13.15" customHeight="1">
      <c r="A2" s="452" t="s">
        <v>517</v>
      </c>
      <c r="B2" s="452"/>
      <c r="C2" s="452"/>
      <c r="D2" s="452"/>
      <c r="E2" s="452"/>
    </row>
    <row r="3" spans="1:7" ht="13.15" customHeight="1">
      <c r="A3" s="452"/>
      <c r="B3" s="452"/>
      <c r="C3" s="452"/>
      <c r="D3" s="452"/>
      <c r="E3" s="452"/>
    </row>
    <row r="4" spans="1:7" ht="73.900000000000006" customHeight="1">
      <c r="A4" s="452"/>
      <c r="B4" s="452"/>
      <c r="C4" s="452"/>
      <c r="D4" s="452"/>
      <c r="E4" s="452"/>
      <c r="F4" s="260"/>
    </row>
    <row r="5" spans="1:7" ht="15.75">
      <c r="A5" s="259"/>
      <c r="B5" s="259"/>
      <c r="C5" s="258"/>
    </row>
    <row r="6" spans="1:7" ht="37.15" customHeight="1">
      <c r="A6" s="453" t="s">
        <v>23</v>
      </c>
      <c r="B6" s="454" t="s">
        <v>396</v>
      </c>
      <c r="C6" s="455" t="s">
        <v>395</v>
      </c>
      <c r="D6" s="455"/>
      <c r="E6" s="455"/>
    </row>
    <row r="7" spans="1:7" s="217" customFormat="1" ht="138.6" customHeight="1">
      <c r="A7" s="453"/>
      <c r="B7" s="454"/>
      <c r="C7" s="257" t="s">
        <v>24</v>
      </c>
      <c r="D7" s="257" t="s">
        <v>420</v>
      </c>
      <c r="E7" s="257" t="s">
        <v>477</v>
      </c>
      <c r="F7" s="218"/>
    </row>
    <row r="8" spans="1:7" s="233" customFormat="1" ht="28.15" customHeight="1">
      <c r="A8" s="256" t="s">
        <v>8</v>
      </c>
      <c r="B8" s="255" t="s">
        <v>9</v>
      </c>
      <c r="C8" s="254">
        <v>3</v>
      </c>
      <c r="D8" s="254">
        <v>4</v>
      </c>
      <c r="E8" s="254">
        <v>5</v>
      </c>
      <c r="F8" s="234"/>
    </row>
    <row r="9" spans="1:7" s="233" customFormat="1" ht="44.45" customHeight="1">
      <c r="A9" s="250" t="s">
        <v>357</v>
      </c>
      <c r="B9" s="253" t="s">
        <v>394</v>
      </c>
      <c r="C9" s="252">
        <f>C10+C21+C13+C17</f>
        <v>-782.6</v>
      </c>
      <c r="D9" s="252">
        <f>D10+D21+D13+D17</f>
        <v>-1043.4000000000001</v>
      </c>
      <c r="E9" s="252">
        <f>E10+E21+E13+E17</f>
        <v>-1304.3999999999999</v>
      </c>
      <c r="F9" s="234"/>
    </row>
    <row r="10" spans="1:7" s="233" customFormat="1" ht="55.5" customHeight="1">
      <c r="A10" s="250" t="s">
        <v>393</v>
      </c>
      <c r="B10" s="251" t="s">
        <v>392</v>
      </c>
      <c r="C10" s="245">
        <f t="shared" ref="C10:E11" si="0">SUM(C11)</f>
        <v>0</v>
      </c>
      <c r="D10" s="244">
        <f t="shared" si="0"/>
        <v>0</v>
      </c>
      <c r="E10" s="244">
        <f t="shared" si="0"/>
        <v>0</v>
      </c>
      <c r="F10" s="234"/>
    </row>
    <row r="11" spans="1:7" s="233" customFormat="1" ht="73.900000000000006" customHeight="1">
      <c r="A11" s="250" t="s">
        <v>391</v>
      </c>
      <c r="B11" s="249" t="s">
        <v>390</v>
      </c>
      <c r="C11" s="245">
        <f t="shared" si="0"/>
        <v>0</v>
      </c>
      <c r="D11" s="244">
        <f t="shared" si="0"/>
        <v>0</v>
      </c>
      <c r="E11" s="244">
        <f t="shared" si="0"/>
        <v>0</v>
      </c>
      <c r="F11" s="234"/>
    </row>
    <row r="12" spans="1:7" s="233" customFormat="1" ht="71.45" customHeight="1">
      <c r="A12" s="250" t="s">
        <v>389</v>
      </c>
      <c r="B12" s="249" t="s">
        <v>388</v>
      </c>
      <c r="C12" s="245">
        <v>0</v>
      </c>
      <c r="D12" s="227">
        <v>0</v>
      </c>
      <c r="E12" s="227">
        <v>0</v>
      </c>
      <c r="F12" s="234"/>
    </row>
    <row r="13" spans="1:7" s="233" customFormat="1" ht="63" customHeight="1">
      <c r="A13" s="231" t="s">
        <v>387</v>
      </c>
      <c r="B13" s="248" t="s">
        <v>386</v>
      </c>
      <c r="C13" s="245">
        <f t="shared" ref="C13:E14" si="1">C14</f>
        <v>-1330</v>
      </c>
      <c r="D13" s="244">
        <f t="shared" si="1"/>
        <v>-1773.3</v>
      </c>
      <c r="E13" s="244">
        <f t="shared" si="1"/>
        <v>-2216.6</v>
      </c>
      <c r="F13" s="234"/>
    </row>
    <row r="14" spans="1:7" s="233" customFormat="1" ht="57" customHeight="1">
      <c r="A14" s="231" t="s">
        <v>385</v>
      </c>
      <c r="B14" s="248" t="s">
        <v>384</v>
      </c>
      <c r="C14" s="245">
        <f t="shared" si="1"/>
        <v>-1330</v>
      </c>
      <c r="D14" s="244">
        <f t="shared" si="1"/>
        <v>-1773.3</v>
      </c>
      <c r="E14" s="244">
        <f t="shared" si="1"/>
        <v>-2216.6</v>
      </c>
      <c r="F14" s="234"/>
    </row>
    <row r="15" spans="1:7" s="233" customFormat="1" ht="82.9" customHeight="1">
      <c r="A15" s="247" t="s">
        <v>383</v>
      </c>
      <c r="B15" s="246" t="s">
        <v>382</v>
      </c>
      <c r="C15" s="245">
        <f>SUM(C16)</f>
        <v>-1330</v>
      </c>
      <c r="D15" s="244">
        <f>SUM(D16)</f>
        <v>-1773.3</v>
      </c>
      <c r="E15" s="244">
        <f>SUM(E16)</f>
        <v>-2216.6</v>
      </c>
      <c r="F15" s="234"/>
    </row>
    <row r="16" spans="1:7" s="233" customFormat="1" ht="77.45" customHeight="1">
      <c r="A16" s="231" t="s">
        <v>381</v>
      </c>
      <c r="B16" s="243" t="s">
        <v>380</v>
      </c>
      <c r="C16" s="242">
        <v>-1330</v>
      </c>
      <c r="D16" s="242">
        <v>-1773.3</v>
      </c>
      <c r="E16" s="242">
        <v>-2216.6</v>
      </c>
      <c r="F16" s="234"/>
    </row>
    <row r="17" spans="1:6" s="233" customFormat="1" ht="48" customHeight="1">
      <c r="A17" s="238" t="s">
        <v>379</v>
      </c>
      <c r="B17" s="240" t="s">
        <v>378</v>
      </c>
      <c r="C17" s="239">
        <f t="shared" ref="C17:E19" si="2">C18</f>
        <v>547.4</v>
      </c>
      <c r="D17" s="227">
        <f t="shared" si="2"/>
        <v>729.9</v>
      </c>
      <c r="E17" s="227">
        <f t="shared" si="2"/>
        <v>912.2</v>
      </c>
      <c r="F17" s="234"/>
    </row>
    <row r="18" spans="1:6" s="233" customFormat="1" ht="57.6" customHeight="1">
      <c r="A18" s="238" t="s">
        <v>377</v>
      </c>
      <c r="B18" s="240" t="s">
        <v>376</v>
      </c>
      <c r="C18" s="239">
        <f t="shared" si="2"/>
        <v>547.4</v>
      </c>
      <c r="D18" s="227">
        <f t="shared" si="2"/>
        <v>729.9</v>
      </c>
      <c r="E18" s="227">
        <f t="shared" si="2"/>
        <v>912.2</v>
      </c>
      <c r="F18" s="234"/>
    </row>
    <row r="19" spans="1:6" s="233" customFormat="1" ht="77.45" customHeight="1">
      <c r="A19" s="241" t="s">
        <v>375</v>
      </c>
      <c r="B19" s="240" t="s">
        <v>374</v>
      </c>
      <c r="C19" s="239">
        <f t="shared" si="2"/>
        <v>547.4</v>
      </c>
      <c r="D19" s="227">
        <f t="shared" si="2"/>
        <v>729.9</v>
      </c>
      <c r="E19" s="227">
        <f t="shared" si="2"/>
        <v>912.2</v>
      </c>
      <c r="F19" s="234"/>
    </row>
    <row r="20" spans="1:6" s="233" customFormat="1" ht="101.45" customHeight="1">
      <c r="A20" s="241" t="s">
        <v>373</v>
      </c>
      <c r="B20" s="240" t="s">
        <v>372</v>
      </c>
      <c r="C20" s="239">
        <v>547.4</v>
      </c>
      <c r="D20" s="227">
        <v>729.9</v>
      </c>
      <c r="E20" s="227">
        <v>912.2</v>
      </c>
      <c r="F20" s="234"/>
    </row>
    <row r="21" spans="1:6" s="233" customFormat="1" ht="52.9" customHeight="1">
      <c r="A21" s="238" t="s">
        <v>371</v>
      </c>
      <c r="B21" s="237" t="s">
        <v>370</v>
      </c>
      <c r="C21" s="236">
        <v>0</v>
      </c>
      <c r="D21" s="235">
        <f>D24+D25</f>
        <v>0</v>
      </c>
      <c r="E21" s="235">
        <f>E24+E25</f>
        <v>0</v>
      </c>
      <c r="F21" s="234"/>
    </row>
    <row r="22" spans="1:6" s="225" customFormat="1" ht="40.15" customHeight="1">
      <c r="A22" s="229" t="s">
        <v>369</v>
      </c>
      <c r="B22" s="232" t="s">
        <v>368</v>
      </c>
      <c r="C22" s="227">
        <f t="shared" ref="C22:E23" si="3">SUM(C23)</f>
        <v>-455957.9</v>
      </c>
      <c r="D22" s="227">
        <f t="shared" si="3"/>
        <v>-375397</v>
      </c>
      <c r="E22" s="227">
        <f t="shared" si="3"/>
        <v>-347389.2</v>
      </c>
      <c r="F22" s="226"/>
    </row>
    <row r="23" spans="1:6" s="217" customFormat="1" ht="46.15" customHeight="1">
      <c r="A23" s="231" t="s">
        <v>367</v>
      </c>
      <c r="B23" s="230" t="s">
        <v>366</v>
      </c>
      <c r="C23" s="213">
        <f t="shared" si="3"/>
        <v>-455957.9</v>
      </c>
      <c r="D23" s="213">
        <f t="shared" si="3"/>
        <v>-375397</v>
      </c>
      <c r="E23" s="213">
        <f t="shared" si="3"/>
        <v>-347389.2</v>
      </c>
      <c r="F23" s="218"/>
    </row>
    <row r="24" spans="1:6" s="217" customFormat="1" ht="58.15" customHeight="1">
      <c r="A24" s="231" t="s">
        <v>365</v>
      </c>
      <c r="B24" s="230" t="s">
        <v>364</v>
      </c>
      <c r="C24" s="213">
        <v>-455957.9</v>
      </c>
      <c r="D24" s="213">
        <v>-375397</v>
      </c>
      <c r="E24" s="213">
        <v>-347389.2</v>
      </c>
      <c r="F24" s="218"/>
    </row>
    <row r="25" spans="1:6" s="225" customFormat="1" ht="43.15" customHeight="1">
      <c r="A25" s="229" t="s">
        <v>363</v>
      </c>
      <c r="B25" s="228" t="s">
        <v>362</v>
      </c>
      <c r="C25" s="227">
        <f t="shared" ref="C25:E26" si="4">SUM(C26)</f>
        <v>455957.9</v>
      </c>
      <c r="D25" s="227">
        <f t="shared" si="4"/>
        <v>375397</v>
      </c>
      <c r="E25" s="227">
        <f t="shared" si="4"/>
        <v>347389.2</v>
      </c>
      <c r="F25" s="226"/>
    </row>
    <row r="26" spans="1:6" s="217" customFormat="1" ht="47.45" customHeight="1">
      <c r="A26" s="224" t="s">
        <v>361</v>
      </c>
      <c r="B26" s="223" t="s">
        <v>360</v>
      </c>
      <c r="C26" s="213">
        <f t="shared" si="4"/>
        <v>455957.9</v>
      </c>
      <c r="D26" s="213">
        <f t="shared" si="4"/>
        <v>375397</v>
      </c>
      <c r="E26" s="213">
        <f t="shared" si="4"/>
        <v>347389.2</v>
      </c>
      <c r="F26" s="218"/>
    </row>
    <row r="27" spans="1:6" s="217" customFormat="1" ht="56.45" customHeight="1">
      <c r="A27" s="222" t="s">
        <v>359</v>
      </c>
      <c r="B27" s="221" t="s">
        <v>358</v>
      </c>
      <c r="C27" s="213">
        <v>455957.9</v>
      </c>
      <c r="D27" s="213">
        <v>375397</v>
      </c>
      <c r="E27" s="213">
        <v>347389.2</v>
      </c>
      <c r="F27" s="218"/>
    </row>
    <row r="28" spans="1:6" s="217" customFormat="1" ht="56.45" customHeight="1">
      <c r="A28" s="220" t="s">
        <v>357</v>
      </c>
      <c r="B28" s="219" t="s">
        <v>356</v>
      </c>
      <c r="C28" s="213">
        <f t="shared" ref="C28" si="5">C9</f>
        <v>-782.6</v>
      </c>
      <c r="D28" s="213">
        <f>D9</f>
        <v>-1043.4000000000001</v>
      </c>
      <c r="E28" s="305">
        <f>E9</f>
        <v>-1304.3999999999999</v>
      </c>
      <c r="F28" s="218"/>
    </row>
    <row r="29" spans="1:6" ht="37.15" customHeight="1">
      <c r="A29" s="216"/>
      <c r="B29" s="215"/>
      <c r="C29" s="214"/>
      <c r="D29" s="213"/>
      <c r="E29" s="213"/>
    </row>
    <row r="31" spans="1:6">
      <c r="F31" s="211"/>
    </row>
    <row r="32" spans="1:6" ht="44.45" customHeight="1">
      <c r="F32" s="211"/>
    </row>
    <row r="33" spans="6:6">
      <c r="F33" s="211"/>
    </row>
    <row r="34" spans="6:6">
      <c r="F34" s="211"/>
    </row>
    <row r="35" spans="6:6">
      <c r="F35" s="211"/>
    </row>
    <row r="36" spans="6:6">
      <c r="F36" s="211"/>
    </row>
    <row r="37" spans="6:6">
      <c r="F37" s="211"/>
    </row>
    <row r="38" spans="6:6">
      <c r="F38" s="211"/>
    </row>
  </sheetData>
  <customSheetViews>
    <customSheetView guid="{93647347-303F-4616-81B1-B2831F654BDA}" scale="60" showPageBreaks="1" printArea="1" view="pageBreakPreview">
      <selection activeCell="F12" sqref="F12"/>
      <pageMargins left="0.7" right="0.7" top="0.75" bottom="0.75" header="0.3" footer="0.3"/>
      <pageSetup paperSize="9" scale="36" orientation="portrait" r:id="rId1"/>
    </customSheetView>
    <customSheetView guid="{D2A2E364-7F41-4DF0-B445-F266635B8190}" scale="60" showPageBreaks="1" printArea="1" view="pageBreakPreview">
      <selection activeCell="B19" sqref="B19"/>
      <pageMargins left="0.7" right="0.7" top="0.75" bottom="0.75" header="0.3" footer="0.3"/>
      <pageSetup paperSize="9" scale="36" orientation="portrait" r:id="rId2"/>
    </customSheetView>
    <customSheetView guid="{D7437CF1-D31F-4DF2-9399-AF82B3DFFC54}" scale="60" showPageBreaks="1" printArea="1" view="pageBreakPreview" topLeftCell="A4">
      <selection activeCell="E27" sqref="E27"/>
      <pageMargins left="0.7" right="0.7" top="0.75" bottom="0.75" header="0.3" footer="0.3"/>
      <pageSetup paperSize="9" scale="36" orientation="portrait" r:id="rId3"/>
    </customSheetView>
    <customSheetView guid="{81558BDF-55DB-4F10-A797-FD06B4DBF865}" scale="60" showPageBreaks="1" printArea="1" view="pageBreakPreview" topLeftCell="A4">
      <selection activeCell="F12" sqref="F12"/>
      <pageMargins left="0.7" right="0.7" top="0.75" bottom="0.75" header="0.3" footer="0.3"/>
      <pageSetup paperSize="9" scale="36" orientation="portrait" r:id="rId4"/>
    </customSheetView>
  </customSheetViews>
  <mergeCells count="5">
    <mergeCell ref="A2:E4"/>
    <mergeCell ref="A6:A7"/>
    <mergeCell ref="B6:B7"/>
    <mergeCell ref="C6:E6"/>
    <mergeCell ref="C1:E1"/>
  </mergeCells>
  <conditionalFormatting sqref="A1">
    <cfRule type="expression" dxfId="2" priority="1" stopIfTrue="1">
      <formula>#REF!&lt;&gt;""</formula>
    </cfRule>
  </conditionalFormatting>
  <pageMargins left="0.7" right="0.7" top="0.75" bottom="0.75" header="0.3" footer="0.3"/>
  <pageSetup paperSize="9" scale="36" orientation="portrait" r:id="rId5"/>
</worksheet>
</file>

<file path=xl/worksheets/sheet9.xml><?xml version="1.0" encoding="utf-8"?>
<worksheet xmlns="http://schemas.openxmlformats.org/spreadsheetml/2006/main" xmlns:r="http://schemas.openxmlformats.org/officeDocument/2006/relationships">
  <dimension ref="A1:G27"/>
  <sheetViews>
    <sheetView view="pageBreakPreview" zoomScale="60" zoomScaleNormal="55" workbookViewId="0">
      <selection activeCell="C18" sqref="C18"/>
    </sheetView>
  </sheetViews>
  <sheetFormatPr defaultColWidth="9.33203125" defaultRowHeight="15.75"/>
  <cols>
    <col min="1" max="1" width="25" style="359" customWidth="1"/>
    <col min="2" max="2" width="91" style="359" customWidth="1"/>
    <col min="3" max="3" width="26.5" style="359" customWidth="1"/>
    <col min="4" max="4" width="28.33203125" style="359" customWidth="1"/>
    <col min="5" max="5" width="28.83203125" style="359" customWidth="1"/>
    <col min="6" max="6" width="58.5" style="358" customWidth="1"/>
    <col min="7" max="16384" width="9.33203125" style="359"/>
  </cols>
  <sheetData>
    <row r="1" spans="1:7" s="353" customFormat="1" ht="27">
      <c r="B1" s="459"/>
      <c r="C1" s="459"/>
      <c r="D1" s="459"/>
      <c r="E1" s="459"/>
      <c r="F1" s="354"/>
    </row>
    <row r="2" spans="1:7" s="353" customFormat="1" ht="27" customHeight="1">
      <c r="A2" s="355"/>
      <c r="B2" s="356"/>
      <c r="C2" s="356"/>
      <c r="D2" s="460" t="s">
        <v>463</v>
      </c>
      <c r="E2" s="460"/>
      <c r="F2" s="357"/>
    </row>
    <row r="3" spans="1:7" s="353" customFormat="1" ht="130.5" customHeight="1">
      <c r="A3" s="355"/>
      <c r="B3" s="356"/>
      <c r="C3" s="356"/>
      <c r="D3" s="461" t="s">
        <v>460</v>
      </c>
      <c r="E3" s="461"/>
      <c r="F3" s="261"/>
      <c r="G3" s="261"/>
    </row>
    <row r="4" spans="1:7" ht="15.6" customHeight="1">
      <c r="A4" s="462" t="s">
        <v>523</v>
      </c>
      <c r="B4" s="462"/>
      <c r="C4" s="462"/>
      <c r="D4" s="462"/>
      <c r="E4" s="462"/>
    </row>
    <row r="5" spans="1:7" ht="15.6" customHeight="1">
      <c r="A5" s="462"/>
      <c r="B5" s="462"/>
      <c r="C5" s="462"/>
      <c r="D5" s="462"/>
      <c r="E5" s="462"/>
      <c r="F5" s="360"/>
    </row>
    <row r="6" spans="1:7" ht="103.9" customHeight="1">
      <c r="A6" s="462"/>
      <c r="B6" s="462"/>
      <c r="C6" s="462"/>
      <c r="D6" s="462"/>
      <c r="E6" s="462"/>
      <c r="F6" s="361"/>
    </row>
    <row r="7" spans="1:7" ht="24.75" customHeight="1">
      <c r="A7" s="362"/>
      <c r="B7" s="362"/>
      <c r="C7" s="363"/>
      <c r="E7" s="364"/>
    </row>
    <row r="8" spans="1:7" ht="25.5" customHeight="1">
      <c r="A8" s="463" t="s">
        <v>464</v>
      </c>
      <c r="B8" s="464" t="s">
        <v>465</v>
      </c>
      <c r="C8" s="465" t="s">
        <v>466</v>
      </c>
      <c r="D8" s="466"/>
      <c r="E8" s="466"/>
      <c r="F8" s="365"/>
      <c r="G8" s="366"/>
    </row>
    <row r="9" spans="1:7" s="368" customFormat="1" ht="31.15" customHeight="1">
      <c r="A9" s="463"/>
      <c r="B9" s="464"/>
      <c r="C9" s="257" t="s">
        <v>24</v>
      </c>
      <c r="D9" s="257" t="s">
        <v>420</v>
      </c>
      <c r="E9" s="257" t="s">
        <v>477</v>
      </c>
      <c r="F9" s="367"/>
    </row>
    <row r="10" spans="1:7" s="368" customFormat="1" ht="26.25">
      <c r="A10" s="369">
        <v>1</v>
      </c>
      <c r="B10" s="370">
        <v>2</v>
      </c>
      <c r="C10" s="371">
        <v>3</v>
      </c>
      <c r="D10" s="372">
        <v>4</v>
      </c>
      <c r="E10" s="372">
        <v>5</v>
      </c>
      <c r="F10" s="367"/>
    </row>
    <row r="11" spans="1:7" s="368" customFormat="1" ht="26.25">
      <c r="A11" s="457" t="s">
        <v>19</v>
      </c>
      <c r="B11" s="458"/>
      <c r="C11" s="373"/>
      <c r="D11" s="374"/>
      <c r="E11" s="374"/>
      <c r="F11" s="367"/>
    </row>
    <row r="12" spans="1:7" s="368" customFormat="1" ht="54.6" customHeight="1">
      <c r="A12" s="375" t="s">
        <v>467</v>
      </c>
      <c r="B12" s="376" t="s">
        <v>392</v>
      </c>
      <c r="C12" s="377">
        <f>C14</f>
        <v>0</v>
      </c>
      <c r="D12" s="377">
        <f>D14</f>
        <v>0</v>
      </c>
      <c r="E12" s="377">
        <f>E14</f>
        <v>0</v>
      </c>
      <c r="F12" s="367"/>
    </row>
    <row r="13" spans="1:7" s="368" customFormat="1" ht="31.15" customHeight="1">
      <c r="A13" s="378"/>
      <c r="B13" s="379" t="s">
        <v>468</v>
      </c>
      <c r="C13" s="380"/>
      <c r="D13" s="374"/>
      <c r="E13" s="374"/>
      <c r="F13" s="367"/>
    </row>
    <row r="14" spans="1:7" s="368" customFormat="1" ht="43.15" customHeight="1">
      <c r="A14" s="378">
        <v>1</v>
      </c>
      <c r="B14" s="379" t="s">
        <v>469</v>
      </c>
      <c r="C14" s="381"/>
      <c r="D14" s="381"/>
      <c r="E14" s="381"/>
      <c r="F14" s="367"/>
    </row>
    <row r="15" spans="1:7" s="368" customFormat="1" ht="54" customHeight="1">
      <c r="A15" s="378">
        <v>2</v>
      </c>
      <c r="B15" s="382" t="s">
        <v>470</v>
      </c>
      <c r="C15" s="381"/>
      <c r="D15" s="381"/>
      <c r="E15" s="381"/>
      <c r="F15" s="367"/>
    </row>
    <row r="16" spans="1:7" s="368" customFormat="1" ht="58.15" customHeight="1">
      <c r="A16" s="375">
        <v>11</v>
      </c>
      <c r="B16" s="383" t="s">
        <v>471</v>
      </c>
      <c r="C16" s="377">
        <f>C19</f>
        <v>-1330</v>
      </c>
      <c r="D16" s="377">
        <f>D19</f>
        <v>-1773.3</v>
      </c>
      <c r="E16" s="377">
        <f>E19</f>
        <v>-2216.6</v>
      </c>
      <c r="F16" s="367"/>
    </row>
    <row r="17" spans="1:6" s="368" customFormat="1" ht="29.45" customHeight="1">
      <c r="A17" s="375"/>
      <c r="B17" s="379" t="s">
        <v>468</v>
      </c>
      <c r="C17" s="377"/>
      <c r="D17" s="377"/>
      <c r="E17" s="377"/>
      <c r="F17" s="367"/>
    </row>
    <row r="18" spans="1:6" s="368" customFormat="1" ht="29.45" customHeight="1">
      <c r="A18" s="378">
        <v>1</v>
      </c>
      <c r="B18" s="379" t="s">
        <v>469</v>
      </c>
      <c r="C18" s="377"/>
      <c r="D18" s="377"/>
      <c r="E18" s="377"/>
      <c r="F18" s="367"/>
    </row>
    <row r="19" spans="1:6" s="368" customFormat="1" ht="55.9" customHeight="1">
      <c r="A19" s="378">
        <v>2</v>
      </c>
      <c r="B19" s="382" t="s">
        <v>470</v>
      </c>
      <c r="C19" s="381">
        <v>-1330</v>
      </c>
      <c r="D19" s="381">
        <v>-1773.3</v>
      </c>
      <c r="E19" s="381">
        <v>-2216.6</v>
      </c>
      <c r="F19" s="367"/>
    </row>
    <row r="20" spans="1:6" s="368" customFormat="1" ht="36" customHeight="1">
      <c r="A20" s="378"/>
      <c r="B20" s="384" t="s">
        <v>19</v>
      </c>
      <c r="C20" s="381">
        <f>C14+C19</f>
        <v>-1330</v>
      </c>
      <c r="D20" s="381">
        <f>D14+D19</f>
        <v>-1773.3</v>
      </c>
      <c r="E20" s="381">
        <f>E14+E19</f>
        <v>-2216.6</v>
      </c>
      <c r="F20" s="367"/>
    </row>
    <row r="25" spans="1:6">
      <c r="D25" s="385"/>
    </row>
    <row r="26" spans="1:6">
      <c r="D26" s="385"/>
    </row>
    <row r="27" spans="1:6">
      <c r="D27" s="385"/>
    </row>
  </sheetData>
  <customSheetViews>
    <customSheetView guid="{93647347-303F-4616-81B1-B2831F654BDA}" scale="60" showPageBreaks="1" printArea="1" view="pageBreakPreview">
      <selection activeCell="C18" sqref="C18"/>
      <pageMargins left="0.7" right="0.7" top="0.75" bottom="0.75" header="0.3" footer="0.3"/>
      <pageSetup paperSize="9" scale="48" orientation="portrait" r:id="rId1"/>
    </customSheetView>
    <customSheetView guid="{D2A2E364-7F41-4DF0-B445-F266635B8190}" scale="60" showPageBreaks="1" printArea="1" view="pageBreakPreview">
      <selection activeCell="C12" sqref="C12"/>
      <pageMargins left="0.7" right="0.7" top="0.75" bottom="0.75" header="0.3" footer="0.3"/>
      <pageSetup paperSize="9" scale="48" orientation="portrait" r:id="rId2"/>
    </customSheetView>
    <customSheetView guid="{D7437CF1-D31F-4DF2-9399-AF82B3DFFC54}" scale="60" showPageBreaks="1" printArea="1" view="pageBreakPreview">
      <selection activeCell="E29" sqref="E29"/>
      <pageMargins left="0.7" right="0.7" top="0.75" bottom="0.75" header="0.3" footer="0.3"/>
      <pageSetup paperSize="9" scale="48" orientation="portrait" r:id="rId3"/>
    </customSheetView>
    <customSheetView guid="{81558BDF-55DB-4F10-A797-FD06B4DBF865}" scale="60" showPageBreaks="1" printArea="1" view="pageBreakPreview">
      <selection activeCell="C18" sqref="C18"/>
      <pageMargins left="0.7" right="0.7" top="0.75" bottom="0.75" header="0.3" footer="0.3"/>
      <pageSetup paperSize="9" scale="48" orientation="portrait" r:id="rId4"/>
    </customSheetView>
  </customSheetViews>
  <mergeCells count="9">
    <mergeCell ref="A11:B11"/>
    <mergeCell ref="B1:C1"/>
    <mergeCell ref="D1:E1"/>
    <mergeCell ref="D2:E2"/>
    <mergeCell ref="D3:E3"/>
    <mergeCell ref="A4:E6"/>
    <mergeCell ref="A8:A9"/>
    <mergeCell ref="B8:B9"/>
    <mergeCell ref="C8:E8"/>
  </mergeCells>
  <conditionalFormatting sqref="B1">
    <cfRule type="expression" dxfId="1" priority="2" stopIfTrue="1">
      <formula>$F1&lt;&gt;""</formula>
    </cfRule>
  </conditionalFormatting>
  <conditionalFormatting sqref="D1">
    <cfRule type="expression" dxfId="0" priority="1" stopIfTrue="1">
      <formula>$F1&lt;&gt;""</formula>
    </cfRule>
  </conditionalFormatting>
  <pageMargins left="0.7" right="0.7" top="0.75" bottom="0.75" header="0.3" footer="0.3"/>
  <pageSetup paperSize="9" scale="48"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8</vt:i4>
      </vt:variant>
    </vt:vector>
  </HeadingPairs>
  <TitlesOfParts>
    <vt:vector size="17" baseType="lpstr">
      <vt:lpstr>Прил 1</vt:lpstr>
      <vt:lpstr>Приложение 2 </vt:lpstr>
      <vt:lpstr>Приложение 3</vt:lpstr>
      <vt:lpstr>Приложение 4</vt:lpstr>
      <vt:lpstr>Приложение 5</vt:lpstr>
      <vt:lpstr>Приложение 6</vt:lpstr>
      <vt:lpstr>Приложение 7</vt:lpstr>
      <vt:lpstr>приложение 8</vt:lpstr>
      <vt:lpstr>прил 9</vt:lpstr>
      <vt:lpstr>'прил 9'!Область_печати</vt:lpstr>
      <vt:lpstr>'Приложение 2 '!Область_печати</vt:lpstr>
      <vt:lpstr>'Приложение 3'!Область_печати</vt:lpstr>
      <vt:lpstr>'Приложение 4'!Область_печати</vt:lpstr>
      <vt:lpstr>'Приложение 5'!Область_печати</vt:lpstr>
      <vt:lpstr>'Приложение 6'!Область_печати</vt:lpstr>
      <vt:lpstr>'Приложение 7'!Область_печати</vt:lpstr>
      <vt:lpstr>'приложение 8'!Область_печати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Светлана Андреевна Малькова</dc:creator>
  <cp:lastModifiedBy>Melnikova</cp:lastModifiedBy>
  <cp:lastPrinted>2023-09-15T09:18:58Z</cp:lastPrinted>
  <dcterms:created xsi:type="dcterms:W3CDTF">2006-09-16T00:00:00Z</dcterms:created>
  <dcterms:modified xsi:type="dcterms:W3CDTF">2023-11-14T12:01:59Z</dcterms:modified>
</cp:coreProperties>
</file>