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Z:\Невкина\Мои документы\Бюджет 2024 - 2026\БЮДЖЕТ в минфин на согласование проект бюджета 2024-2026\ИЗМЕНЕНИЯ БЮДЖЕТ 2024\Изменения май\в минфин\"/>
    </mc:Choice>
  </mc:AlternateContent>
  <xr:revisionPtr revIDLastSave="0" documentId="13_ncr:1_{C0732C56-6D33-486D-8099-41FC5463346A}" xr6:coauthVersionLast="47" xr6:coauthVersionMax="47" xr10:uidLastSave="{00000000-0000-0000-0000-000000000000}"/>
  <bookViews>
    <workbookView xWindow="-120" yWindow="-120" windowWidth="29040" windowHeight="15840" tabRatio="637" xr2:uid="{00000000-000D-0000-FFFF-FFFF00000000}"/>
  </bookViews>
  <sheets>
    <sheet name="Приложение 2 " sheetId="2" r:id="rId1"/>
    <sheet name="Приложение 3" sheetId="3" r:id="rId2"/>
    <sheet name="Приложение 4" sheetId="4" r:id="rId3"/>
    <sheet name="Приложение 5" sheetId="5" r:id="rId4"/>
    <sheet name="Приложение 6" sheetId="6" r:id="rId5"/>
    <sheet name="Приложение 7" sheetId="7" r:id="rId6"/>
    <sheet name="приложение 8" sheetId="8" r:id="rId7"/>
  </sheets>
  <definedNames>
    <definedName name="_xlnm._FilterDatabase" localSheetId="1" hidden="1">'Приложение 3'!$A$7:$L$499</definedName>
    <definedName name="_xlnm._FilterDatabase" localSheetId="2" hidden="1">'Приложение 4'!$A$7:$L$477</definedName>
    <definedName name="_xlnm._FilterDatabase" localSheetId="3" hidden="1">'Приложение 5'!$A$7:$L$707</definedName>
    <definedName name="_xlnm._FilterDatabase" localSheetId="4" hidden="1">'Приложение 6'!$A$7:$K$12</definedName>
    <definedName name="Z_146E8F15_80AC_4549_8E02_D6058BD21F29_.wvu.FilterData" localSheetId="1" hidden="1">'Приложение 3'!$A$2:$L$499</definedName>
    <definedName name="Z_146E8F15_80AC_4549_8E02_D6058BD21F29_.wvu.FilterData" localSheetId="2" hidden="1">'Приложение 4'!$A$2:$K$477</definedName>
    <definedName name="Z_146E8F15_80AC_4549_8E02_D6058BD21F29_.wvu.FilterData" localSheetId="3" hidden="1">'Приложение 5'!$A$7:$L$258</definedName>
    <definedName name="Z_146E8F15_80AC_4549_8E02_D6058BD21F29_.wvu.FilterData" localSheetId="4" hidden="1">'Приложение 6'!$A$7:$K$12</definedName>
    <definedName name="Z_146E8F15_80AC_4549_8E02_D6058BD21F29_.wvu.PrintArea" localSheetId="0" hidden="1">'Приложение 2 '!$A$2:$E$60</definedName>
    <definedName name="Z_146E8F15_80AC_4549_8E02_D6058BD21F29_.wvu.PrintArea" localSheetId="5" hidden="1">'Приложение 7'!$B$2:$E$29</definedName>
    <definedName name="Z_19CB0AB9_264A_4C02_96AC_801923D45B3A_.wvu.FilterData" localSheetId="1" hidden="1">'Приложение 3'!$A$7:$L$499</definedName>
    <definedName name="Z_19CB0AB9_264A_4C02_96AC_801923D45B3A_.wvu.FilterData" localSheetId="2" hidden="1">'Приложение 4'!$A$7:$L$477</definedName>
    <definedName name="Z_19CB0AB9_264A_4C02_96AC_801923D45B3A_.wvu.FilterData" localSheetId="3" hidden="1">'Приложение 5'!$A$7:$L$707</definedName>
    <definedName name="Z_1F1289EE_F3DA_4F9E_9F23_CD1DBBB60441_.wvu.FilterData" localSheetId="2" hidden="1">'Приложение 4'!$A$2:$K$477</definedName>
    <definedName name="Z_2EE6EB00_C2BB_404A_98A6_E66B3D281ECF_.wvu.FilterData" localSheetId="1" hidden="1">'Приложение 3'!$A$7:$L$276</definedName>
    <definedName name="Z_2EE6EB00_C2BB_404A_98A6_E66B3D281ECF_.wvu.FilterData" localSheetId="2" hidden="1">'Приложение 4'!$A$7:$O$261</definedName>
    <definedName name="Z_2EE6EB00_C2BB_404A_98A6_E66B3D281ECF_.wvu.FilterData" localSheetId="3" hidden="1">'Приложение 5'!$A$7:$L$258</definedName>
    <definedName name="Z_2EE6EB00_C2BB_404A_98A6_E66B3D281ECF_.wvu.FilterData" localSheetId="4" hidden="1">'Приложение 6'!$A$7:$K$12</definedName>
    <definedName name="Z_2EE6EB00_C2BB_404A_98A6_E66B3D281ECF_.wvu.PrintArea" localSheetId="0" hidden="1">'Приложение 2 '!$A$2:$E$60</definedName>
    <definedName name="Z_2EE6EB00_C2BB_404A_98A6_E66B3D281ECF_.wvu.PrintArea" localSheetId="5" hidden="1">'Приложение 7'!$B$2:$E$29</definedName>
    <definedName name="Z_81558BDF_55DB_4F10_A797_FD06B4DBF865_.wvu.Cols" localSheetId="5" hidden="1">'Приложение 7'!$A:$A</definedName>
    <definedName name="Z_81558BDF_55DB_4F10_A797_FD06B4DBF865_.wvu.FilterData" localSheetId="1" hidden="1">'Приложение 3'!$A$7:$L$499</definedName>
    <definedName name="Z_81558BDF_55DB_4F10_A797_FD06B4DBF865_.wvu.FilterData" localSheetId="2" hidden="1">'Приложение 4'!$A$7:$L$477</definedName>
    <definedName name="Z_81558BDF_55DB_4F10_A797_FD06B4DBF865_.wvu.FilterData" localSheetId="3" hidden="1">'Приложение 5'!$A$7:$L$707</definedName>
    <definedName name="Z_81558BDF_55DB_4F10_A797_FD06B4DBF865_.wvu.FilterData" localSheetId="4" hidden="1">'Приложение 6'!$A$7:$K$12</definedName>
    <definedName name="Z_81558BDF_55DB_4F10_A797_FD06B4DBF865_.wvu.PrintArea" localSheetId="0" hidden="1">'Приложение 2 '!$A$2:$E$60</definedName>
    <definedName name="Z_81558BDF_55DB_4F10_A797_FD06B4DBF865_.wvu.PrintArea" localSheetId="1" hidden="1">'Приложение 3'!$A$2:$L$501</definedName>
    <definedName name="Z_81558BDF_55DB_4F10_A797_FD06B4DBF865_.wvu.PrintArea" localSheetId="2" hidden="1">'Приложение 4'!$A$2:$K$477</definedName>
    <definedName name="Z_81558BDF_55DB_4F10_A797_FD06B4DBF865_.wvu.PrintArea" localSheetId="3" hidden="1">'Приложение 5'!$A$2:$L$707</definedName>
    <definedName name="Z_81558BDF_55DB_4F10_A797_FD06B4DBF865_.wvu.PrintArea" localSheetId="4" hidden="1">'Приложение 6'!$A$2:$K$17</definedName>
    <definedName name="Z_81558BDF_55DB_4F10_A797_FD06B4DBF865_.wvu.PrintArea" localSheetId="5" hidden="1">'Приложение 7'!$B$2:$E$36</definedName>
    <definedName name="Z_81558BDF_55DB_4F10_A797_FD06B4DBF865_.wvu.PrintArea" localSheetId="6" hidden="1">'приложение 8'!$A$2:$E$29</definedName>
    <definedName name="Z_81558BDF_55DB_4F10_A797_FD06B4DBF865_.wvu.Rows" localSheetId="5" hidden="1">'Приложение 7'!$77:$79,'Приложение 7'!$93:$95,'Приложение 7'!$109:$109,'Приложение 7'!$111:$111,'Приложение 7'!$114:$114</definedName>
    <definedName name="Z_D2A2E364_7F41_4DF0_B445_F266635B8190_.wvu.Cols" localSheetId="5" hidden="1">'Приложение 7'!$A:$A</definedName>
    <definedName name="Z_D2A2E364_7F41_4DF0_B445_F266635B8190_.wvu.FilterData" localSheetId="1" hidden="1">'Приложение 3'!$A$7:$L$499</definedName>
    <definedName name="Z_D2A2E364_7F41_4DF0_B445_F266635B8190_.wvu.FilterData" localSheetId="2" hidden="1">'Приложение 4'!$A$7:$L$477</definedName>
    <definedName name="Z_D2A2E364_7F41_4DF0_B445_F266635B8190_.wvu.FilterData" localSheetId="3" hidden="1">'Приложение 5'!$A$7:$L$707</definedName>
    <definedName name="Z_D2A2E364_7F41_4DF0_B445_F266635B8190_.wvu.FilterData" localSheetId="4" hidden="1">'Приложение 6'!$A$7:$K$12</definedName>
    <definedName name="Z_D2A2E364_7F41_4DF0_B445_F266635B8190_.wvu.PrintArea" localSheetId="0" hidden="1">'Приложение 2 '!$A$2:$E$60</definedName>
    <definedName name="Z_D2A2E364_7F41_4DF0_B445_F266635B8190_.wvu.PrintArea" localSheetId="1" hidden="1">'Приложение 3'!$A$2:$L$501</definedName>
    <definedName name="Z_D2A2E364_7F41_4DF0_B445_F266635B8190_.wvu.PrintArea" localSheetId="2" hidden="1">'Приложение 4'!$A$2:$K$477</definedName>
    <definedName name="Z_D2A2E364_7F41_4DF0_B445_F266635B8190_.wvu.PrintArea" localSheetId="3" hidden="1">'Приложение 5'!$A$2:$L$707</definedName>
    <definedName name="Z_D2A2E364_7F41_4DF0_B445_F266635B8190_.wvu.PrintArea" localSheetId="4" hidden="1">'Приложение 6'!$A$2:$K$17</definedName>
    <definedName name="Z_D2A2E364_7F41_4DF0_B445_F266635B8190_.wvu.PrintArea" localSheetId="5" hidden="1">'Приложение 7'!$B$2:$E$36</definedName>
    <definedName name="Z_D2A2E364_7F41_4DF0_B445_F266635B8190_.wvu.PrintArea" localSheetId="6" hidden="1">'приложение 8'!$A$2:$E$29</definedName>
    <definedName name="Z_D7437CF1_D31F_4DF2_9399_AF82B3DFFC54_.wvu.Cols" localSheetId="5" hidden="1">'Приложение 7'!$A:$A</definedName>
    <definedName name="Z_D7437CF1_D31F_4DF2_9399_AF82B3DFFC54_.wvu.FilterData" localSheetId="1" hidden="1">'Приложение 3'!$A$7:$L$499</definedName>
    <definedName name="Z_D7437CF1_D31F_4DF2_9399_AF82B3DFFC54_.wvu.FilterData" localSheetId="2" hidden="1">'Приложение 4'!$A$7:$L$477</definedName>
    <definedName name="Z_D7437CF1_D31F_4DF2_9399_AF82B3DFFC54_.wvu.FilterData" localSheetId="3" hidden="1">'Приложение 5'!$A$7:$L$707</definedName>
    <definedName name="Z_D7437CF1_D31F_4DF2_9399_AF82B3DFFC54_.wvu.FilterData" localSheetId="4" hidden="1">'Приложение 6'!$A$7:$K$12</definedName>
    <definedName name="Z_D7437CF1_D31F_4DF2_9399_AF82B3DFFC54_.wvu.PrintArea" localSheetId="0" hidden="1">'Приложение 2 '!$A$2:$E$60</definedName>
    <definedName name="Z_D7437CF1_D31F_4DF2_9399_AF82B3DFFC54_.wvu.PrintArea" localSheetId="1" hidden="1">'Приложение 3'!$A$2:$L$501</definedName>
    <definedName name="Z_D7437CF1_D31F_4DF2_9399_AF82B3DFFC54_.wvu.PrintArea" localSheetId="2" hidden="1">'Приложение 4'!$A$2:$K$477</definedName>
    <definedName name="Z_D7437CF1_D31F_4DF2_9399_AF82B3DFFC54_.wvu.PrintArea" localSheetId="3" hidden="1">'Приложение 5'!$A$2:$L$707</definedName>
    <definedName name="Z_D7437CF1_D31F_4DF2_9399_AF82B3DFFC54_.wvu.PrintArea" localSheetId="4" hidden="1">'Приложение 6'!$A$2:$K$17</definedName>
    <definedName name="Z_D7437CF1_D31F_4DF2_9399_AF82B3DFFC54_.wvu.PrintArea" localSheetId="5" hidden="1">'Приложение 7'!$B$2:$E$36</definedName>
    <definedName name="Z_D7437CF1_D31F_4DF2_9399_AF82B3DFFC54_.wvu.PrintArea" localSheetId="6" hidden="1">'приложение 8'!$A$2:$E$29</definedName>
    <definedName name="Z_D7437CF1_D31F_4DF2_9399_AF82B3DFFC54_.wvu.Rows" localSheetId="5" hidden="1">'Приложение 7'!#REF!,'Приложение 7'!#REF!,'Приложение 7'!$77:$79,'Приложение 7'!$93:$95,'Приложение 7'!$109:$109,'Приложение 7'!$111:$111,'Приложение 7'!$114:$114</definedName>
    <definedName name="Z_E262048E_84F9_43BC_A071_99F77224052B_.wvu.FilterData" localSheetId="3" hidden="1">'Приложение 5'!$A$7:$L$258</definedName>
    <definedName name="Z_E262048E_84F9_43BC_A071_99F77224052B_.wvu.FilterData" localSheetId="4" hidden="1">'Приложение 6'!$A$7:$K$12</definedName>
    <definedName name="_xlnm.Print_Area" localSheetId="0">'Приложение 2 '!$A$1:$E$67</definedName>
    <definedName name="_xlnm.Print_Area" localSheetId="1">'Приложение 3'!$A$1:$L$501</definedName>
    <definedName name="_xlnm.Print_Area" localSheetId="2">'Приложение 4'!$A$1:$K$477</definedName>
    <definedName name="_xlnm.Print_Area" localSheetId="3">'Приложение 5'!$A$1:$L$707</definedName>
    <definedName name="_xlnm.Print_Area" localSheetId="4">'Приложение 6'!$A$1:$K$17</definedName>
    <definedName name="_xlnm.Print_Area" localSheetId="5">'Приложение 7'!$B$1:$E$36</definedName>
    <definedName name="_xlnm.Print_Area" localSheetId="6">'приложение 8'!$A$1:$E$29</definedName>
  </definedNames>
  <calcPr calcId="191029"/>
  <customWorkbookViews>
    <customWorkbookView name="Nevkina - Личное представление" guid="{81558BDF-55DB-4F10-A797-FD06B4DBF865}" mergeInterval="0" personalView="1" maximized="1" xWindow="1" yWindow="1" windowWidth="1916" windowHeight="850" tabRatio="637" activeSheetId="3" showComments="commIndAndComment"/>
    <customWorkbookView name="Сазонова Инна Сергеевна - Личное представление" guid="{2EE6EB00-C2BB-404A-98A6-E66B3D281ECF}" mergeInterval="0" personalView="1" maximized="1" xWindow="1" yWindow="1" windowWidth="1916" windowHeight="850" tabRatio="960" activeSheetId="3"/>
    <customWorkbookView name="Murashov - Личное представление" guid="{146E8F15-80AC-4549-8E02-D6058BD21F29}" mergeInterval="0" personalView="1" maximized="1" xWindow="1" yWindow="1" windowWidth="1276" windowHeight="794" tabRatio="960" activeSheetId="3"/>
    <customWorkbookView name="Савинова Нина Николаевна - Личное представление" guid="{D7437CF1-D31F-4DF2-9399-AF82B3DFFC54}" mergeInterval="0" personalView="1" maximized="1" xWindow="1" yWindow="1" windowWidth="1916" windowHeight="804" tabRatio="637" activeSheetId="1"/>
    <customWorkbookView name="Цыплова Таисия Васильевна - Личное представление" guid="{D2A2E364-7F41-4DF0-B445-F266635B8190}" mergeInterval="0" personalView="1" maximized="1" xWindow="1" yWindow="1" windowWidth="1916" windowHeight="850" tabRatio="637" activeSheetId="7"/>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6" l="1"/>
  <c r="J9" i="6"/>
  <c r="I9" i="6"/>
  <c r="I8" i="6"/>
  <c r="L573" i="5"/>
  <c r="L572" i="5" s="1"/>
  <c r="L571" i="5" s="1"/>
  <c r="L570" i="5" s="1"/>
  <c r="K573" i="5"/>
  <c r="K572" i="5" s="1"/>
  <c r="K571" i="5" s="1"/>
  <c r="K570" i="5" s="1"/>
  <c r="J573" i="5"/>
  <c r="J572" i="5" s="1"/>
  <c r="J571" i="5" s="1"/>
  <c r="J570" i="5" s="1"/>
  <c r="L577" i="5"/>
  <c r="L576" i="5" s="1"/>
  <c r="L575" i="5" s="1"/>
  <c r="L574" i="5" s="1"/>
  <c r="K577" i="5"/>
  <c r="K576" i="5" s="1"/>
  <c r="K575" i="5" s="1"/>
  <c r="K574" i="5" s="1"/>
  <c r="J577" i="5"/>
  <c r="J576" i="5" s="1"/>
  <c r="J575" i="5" s="1"/>
  <c r="J574" i="5" s="1"/>
  <c r="K132" i="4"/>
  <c r="J132" i="4"/>
  <c r="K133" i="4"/>
  <c r="J133" i="4"/>
  <c r="I132" i="4"/>
  <c r="I133" i="4"/>
  <c r="L98" i="3"/>
  <c r="K98" i="3"/>
  <c r="J98" i="3"/>
  <c r="D18" i="2"/>
  <c r="E18" i="2"/>
  <c r="I15" i="6"/>
  <c r="I13" i="6"/>
  <c r="L162" i="5"/>
  <c r="L161" i="5" s="1"/>
  <c r="L160" i="5" s="1"/>
  <c r="L159" i="5" s="1"/>
  <c r="L158" i="5" s="1"/>
  <c r="L157" i="5" s="1"/>
  <c r="L156" i="5" s="1"/>
  <c r="K162" i="5"/>
  <c r="K161" i="5" s="1"/>
  <c r="K160" i="5" s="1"/>
  <c r="K159" i="5" s="1"/>
  <c r="K158" i="5" s="1"/>
  <c r="K157" i="5" s="1"/>
  <c r="K156" i="5" s="1"/>
  <c r="J162" i="5"/>
  <c r="J161" i="5" s="1"/>
  <c r="J160" i="5" s="1"/>
  <c r="J159" i="5" s="1"/>
  <c r="J158" i="5" s="1"/>
  <c r="J157" i="5" s="1"/>
  <c r="J156" i="5" s="1"/>
  <c r="K238" i="4"/>
  <c r="K237" i="4" s="1"/>
  <c r="K236" i="4" s="1"/>
  <c r="K235" i="4" s="1"/>
  <c r="K234" i="4" s="1"/>
  <c r="K233" i="4" s="1"/>
  <c r="J238" i="4"/>
  <c r="J237" i="4" s="1"/>
  <c r="J236" i="4" s="1"/>
  <c r="J235" i="4" s="1"/>
  <c r="J234" i="4" s="1"/>
  <c r="J233" i="4" s="1"/>
  <c r="I238" i="4"/>
  <c r="I237" i="4" s="1"/>
  <c r="I236" i="4" s="1"/>
  <c r="I235" i="4" s="1"/>
  <c r="I234" i="4" s="1"/>
  <c r="I233" i="4" s="1"/>
  <c r="L169" i="3"/>
  <c r="L168" i="3" s="1"/>
  <c r="L167" i="3" s="1"/>
  <c r="L166" i="3" s="1"/>
  <c r="K169" i="3"/>
  <c r="K168" i="3" s="1"/>
  <c r="K167" i="3" s="1"/>
  <c r="K166" i="3" s="1"/>
  <c r="J170" i="3"/>
  <c r="J169" i="3" s="1"/>
  <c r="J168" i="3" s="1"/>
  <c r="J167" i="3" s="1"/>
  <c r="J166" i="3" s="1"/>
  <c r="J337" i="3"/>
  <c r="L346" i="5"/>
  <c r="L345" i="5" s="1"/>
  <c r="L344" i="5" s="1"/>
  <c r="L343" i="5" s="1"/>
  <c r="L342" i="5" s="1"/>
  <c r="L341" i="5" s="1"/>
  <c r="K346" i="5"/>
  <c r="K345" i="5" s="1"/>
  <c r="K344" i="5" s="1"/>
  <c r="K343" i="5" s="1"/>
  <c r="K342" i="5" s="1"/>
  <c r="K341" i="5" s="1"/>
  <c r="J346" i="5"/>
  <c r="J345" i="5" s="1"/>
  <c r="J344" i="5" s="1"/>
  <c r="J343" i="5" s="1"/>
  <c r="J342" i="5" s="1"/>
  <c r="J341" i="5" s="1"/>
  <c r="L333" i="5"/>
  <c r="L332" i="5" s="1"/>
  <c r="L331" i="5" s="1"/>
  <c r="L330" i="5" s="1"/>
  <c r="L329" i="5" s="1"/>
  <c r="L328" i="5" s="1"/>
  <c r="L327" i="5" s="1"/>
  <c r="K333" i="5"/>
  <c r="K332" i="5" s="1"/>
  <c r="K331" i="5" s="1"/>
  <c r="K330" i="5" s="1"/>
  <c r="K329" i="5" s="1"/>
  <c r="K328" i="5" s="1"/>
  <c r="K327" i="5" s="1"/>
  <c r="J333" i="5"/>
  <c r="J332" i="5" s="1"/>
  <c r="J331" i="5" s="1"/>
  <c r="J330" i="5" s="1"/>
  <c r="J329" i="5" s="1"/>
  <c r="J328" i="5" s="1"/>
  <c r="J327" i="5" s="1"/>
  <c r="K225" i="4"/>
  <c r="K224" i="4" s="1"/>
  <c r="K223" i="4" s="1"/>
  <c r="J225" i="4"/>
  <c r="J224" i="4" s="1"/>
  <c r="J223" i="4" s="1"/>
  <c r="I225" i="4"/>
  <c r="I224" i="4" s="1"/>
  <c r="I223" i="4" s="1"/>
  <c r="K218" i="4"/>
  <c r="K217" i="4" s="1"/>
  <c r="K216" i="4" s="1"/>
  <c r="K215" i="4" s="1"/>
  <c r="J218" i="4"/>
  <c r="J217" i="4" s="1"/>
  <c r="J216" i="4" s="1"/>
  <c r="J215" i="4" s="1"/>
  <c r="I218" i="4"/>
  <c r="I217" i="4" s="1"/>
  <c r="I216" i="4" s="1"/>
  <c r="I215" i="4" s="1"/>
  <c r="L153" i="3"/>
  <c r="L152" i="3" s="1"/>
  <c r="L151" i="3" s="1"/>
  <c r="K153" i="3"/>
  <c r="K152" i="3" s="1"/>
  <c r="K151" i="3" s="1"/>
  <c r="L160" i="3"/>
  <c r="L159" i="3" s="1"/>
  <c r="K160" i="3"/>
  <c r="K159" i="3" s="1"/>
  <c r="J160" i="3"/>
  <c r="J159" i="3" s="1"/>
  <c r="J153" i="3"/>
  <c r="J152" i="3" s="1"/>
  <c r="J151" i="3" s="1"/>
  <c r="J131" i="4" l="1"/>
  <c r="I131" i="4"/>
  <c r="J569" i="5"/>
  <c r="K131" i="4"/>
  <c r="L569" i="5"/>
  <c r="K569" i="5"/>
  <c r="L108" i="5"/>
  <c r="L107" i="5" s="1"/>
  <c r="L106" i="5" s="1"/>
  <c r="L105" i="5" s="1"/>
  <c r="L104" i="5" s="1"/>
  <c r="K108" i="5"/>
  <c r="K107" i="5" s="1"/>
  <c r="K106" i="5" s="1"/>
  <c r="K105" i="5" s="1"/>
  <c r="K104" i="5" s="1"/>
  <c r="J108" i="5"/>
  <c r="J107" i="5" s="1"/>
  <c r="J106" i="5" s="1"/>
  <c r="J105" i="5" s="1"/>
  <c r="J104" i="5" s="1"/>
  <c r="K330" i="4"/>
  <c r="K329" i="4" s="1"/>
  <c r="J330" i="4"/>
  <c r="J329" i="4" s="1"/>
  <c r="I330" i="4"/>
  <c r="I329" i="4" s="1"/>
  <c r="L419" i="3"/>
  <c r="K419" i="3"/>
  <c r="J419" i="3"/>
  <c r="L296" i="5"/>
  <c r="L295" i="5" s="1"/>
  <c r="L294" i="5" s="1"/>
  <c r="L293" i="5" s="1"/>
  <c r="L292" i="5" s="1"/>
  <c r="K296" i="5"/>
  <c r="K295" i="5" s="1"/>
  <c r="K294" i="5" s="1"/>
  <c r="K293" i="5" s="1"/>
  <c r="K292" i="5" s="1"/>
  <c r="J296" i="5"/>
  <c r="J295" i="5" s="1"/>
  <c r="J294" i="5" s="1"/>
  <c r="J293" i="5" s="1"/>
  <c r="J292" i="5" s="1"/>
  <c r="K179" i="4"/>
  <c r="K178" i="4" s="1"/>
  <c r="J179" i="4"/>
  <c r="J178" i="4" s="1"/>
  <c r="I179" i="4"/>
  <c r="I178" i="4" s="1"/>
  <c r="L357" i="3"/>
  <c r="K357" i="3"/>
  <c r="J357" i="3"/>
  <c r="L179" i="5"/>
  <c r="L178" i="5" s="1"/>
  <c r="L177" i="5" s="1"/>
  <c r="L176" i="5" s="1"/>
  <c r="L175" i="5" s="1"/>
  <c r="K179" i="5"/>
  <c r="K178" i="5" s="1"/>
  <c r="K177" i="5" s="1"/>
  <c r="K176" i="5" s="1"/>
  <c r="K175" i="5" s="1"/>
  <c r="J179" i="5"/>
  <c r="J178" i="5" s="1"/>
  <c r="J177" i="5" s="1"/>
  <c r="J176" i="5" s="1"/>
  <c r="J175" i="5" s="1"/>
  <c r="K435" i="4"/>
  <c r="K434" i="4" s="1"/>
  <c r="K433" i="4" s="1"/>
  <c r="J435" i="4"/>
  <c r="J434" i="4" s="1"/>
  <c r="J433" i="4" s="1"/>
  <c r="I435" i="4"/>
  <c r="I434" i="4" s="1"/>
  <c r="I433" i="4" s="1"/>
  <c r="L239" i="3"/>
  <c r="L238" i="3" s="1"/>
  <c r="K239" i="3"/>
  <c r="K238" i="3" s="1"/>
  <c r="J239" i="3"/>
  <c r="J238" i="3" s="1"/>
  <c r="J226" i="3"/>
  <c r="L478" i="5"/>
  <c r="L477" i="5" s="1"/>
  <c r="L476" i="5" s="1"/>
  <c r="L475" i="5" s="1"/>
  <c r="L474" i="5" s="1"/>
  <c r="L473" i="5" s="1"/>
  <c r="L472" i="5" s="1"/>
  <c r="L471" i="5" s="1"/>
  <c r="K478" i="5"/>
  <c r="K477" i="5" s="1"/>
  <c r="K476" i="5" s="1"/>
  <c r="K475" i="5" s="1"/>
  <c r="K474" i="5" s="1"/>
  <c r="K473" i="5" s="1"/>
  <c r="K472" i="5" s="1"/>
  <c r="K471" i="5" s="1"/>
  <c r="J478" i="5"/>
  <c r="J477" i="5" s="1"/>
  <c r="J476" i="5" s="1"/>
  <c r="J475" i="5" s="1"/>
  <c r="J474" i="5" s="1"/>
  <c r="J473" i="5" s="1"/>
  <c r="J472" i="5" s="1"/>
  <c r="J471" i="5" s="1"/>
  <c r="K243" i="4"/>
  <c r="K242" i="4" s="1"/>
  <c r="K241" i="4" s="1"/>
  <c r="K240" i="4" s="1"/>
  <c r="K239" i="4" s="1"/>
  <c r="J243" i="4"/>
  <c r="J242" i="4" s="1"/>
  <c r="J241" i="4" s="1"/>
  <c r="J240" i="4" s="1"/>
  <c r="J239" i="4" s="1"/>
  <c r="I243" i="4"/>
  <c r="I242" i="4" s="1"/>
  <c r="I241" i="4" s="1"/>
  <c r="I240" i="4" s="1"/>
  <c r="I239" i="4" s="1"/>
  <c r="L175" i="3"/>
  <c r="L174" i="3" s="1"/>
  <c r="L173" i="3" s="1"/>
  <c r="L172" i="3" s="1"/>
  <c r="K175" i="3"/>
  <c r="K174" i="3" s="1"/>
  <c r="K173" i="3" s="1"/>
  <c r="K172" i="3" s="1"/>
  <c r="J175" i="3"/>
  <c r="J174" i="3" s="1"/>
  <c r="J173" i="3" s="1"/>
  <c r="J172" i="3" s="1"/>
  <c r="L696" i="5"/>
  <c r="L695" i="5" s="1"/>
  <c r="L694" i="5" s="1"/>
  <c r="L693" i="5" s="1"/>
  <c r="L692" i="5" s="1"/>
  <c r="L691" i="5" s="1"/>
  <c r="K696" i="5"/>
  <c r="K695" i="5" s="1"/>
  <c r="K694" i="5" s="1"/>
  <c r="K693" i="5" s="1"/>
  <c r="K692" i="5" s="1"/>
  <c r="K691" i="5" s="1"/>
  <c r="J696" i="5"/>
  <c r="J695" i="5" s="1"/>
  <c r="J694" i="5" s="1"/>
  <c r="J693" i="5" s="1"/>
  <c r="J692" i="5" s="1"/>
  <c r="J691" i="5" s="1"/>
  <c r="L523" i="5" l="1"/>
  <c r="L522" i="5" s="1"/>
  <c r="L521" i="5" s="1"/>
  <c r="L520" i="5" s="1"/>
  <c r="L519" i="5" s="1"/>
  <c r="L518" i="5" s="1"/>
  <c r="K523" i="5"/>
  <c r="K522" i="5" s="1"/>
  <c r="K521" i="5" s="1"/>
  <c r="K520" i="5" s="1"/>
  <c r="K519" i="5" s="1"/>
  <c r="K518" i="5" s="1"/>
  <c r="J523" i="5"/>
  <c r="J522" i="5" s="1"/>
  <c r="J521" i="5" s="1"/>
  <c r="J520" i="5" s="1"/>
  <c r="J519" i="5" s="1"/>
  <c r="J518" i="5" s="1"/>
  <c r="L448" i="5"/>
  <c r="L447" i="5" s="1"/>
  <c r="L446" i="5" s="1"/>
  <c r="L445" i="5" s="1"/>
  <c r="L444" i="5" s="1"/>
  <c r="L443" i="5" s="1"/>
  <c r="K448" i="5"/>
  <c r="K447" i="5" s="1"/>
  <c r="K446" i="5" s="1"/>
  <c r="K445" i="5" s="1"/>
  <c r="K444" i="5" s="1"/>
  <c r="K443" i="5" s="1"/>
  <c r="J448" i="5"/>
  <c r="J447" i="5" s="1"/>
  <c r="J446" i="5" s="1"/>
  <c r="J445" i="5" s="1"/>
  <c r="J444" i="5" s="1"/>
  <c r="J443" i="5" s="1"/>
  <c r="L454" i="5"/>
  <c r="L453" i="5" s="1"/>
  <c r="L452" i="5" s="1"/>
  <c r="L451" i="5" s="1"/>
  <c r="L450" i="5" s="1"/>
  <c r="L449" i="5" s="1"/>
  <c r="K454" i="5"/>
  <c r="K453" i="5" s="1"/>
  <c r="K452" i="5" s="1"/>
  <c r="K451" i="5" s="1"/>
  <c r="K450" i="5" s="1"/>
  <c r="K449" i="5" s="1"/>
  <c r="J454" i="5"/>
  <c r="J453" i="5" s="1"/>
  <c r="J452" i="5" s="1"/>
  <c r="J451" i="5" s="1"/>
  <c r="J450" i="5" s="1"/>
  <c r="J449" i="5" s="1"/>
  <c r="L427" i="5"/>
  <c r="L426" i="5" s="1"/>
  <c r="L425" i="5" s="1"/>
  <c r="L424" i="5" s="1"/>
  <c r="L423" i="5" s="1"/>
  <c r="K427" i="5"/>
  <c r="K426" i="5" s="1"/>
  <c r="K425" i="5" s="1"/>
  <c r="K424" i="5" s="1"/>
  <c r="K423" i="5" s="1"/>
  <c r="J427" i="5"/>
  <c r="J426" i="5" s="1"/>
  <c r="J425" i="5" s="1"/>
  <c r="J424" i="5" s="1"/>
  <c r="J423" i="5" s="1"/>
  <c r="L422" i="5"/>
  <c r="L421" i="5" s="1"/>
  <c r="L420" i="5" s="1"/>
  <c r="L419" i="5" s="1"/>
  <c r="L418" i="5" s="1"/>
  <c r="K422" i="5"/>
  <c r="K421" i="5" s="1"/>
  <c r="K420" i="5" s="1"/>
  <c r="K419" i="5" s="1"/>
  <c r="K418" i="5" s="1"/>
  <c r="J422" i="5"/>
  <c r="J421" i="5" s="1"/>
  <c r="J420" i="5" s="1"/>
  <c r="J419" i="5" s="1"/>
  <c r="J418" i="5" s="1"/>
  <c r="L305" i="5"/>
  <c r="L304" i="5" s="1"/>
  <c r="L303" i="5" s="1"/>
  <c r="L302" i="5" s="1"/>
  <c r="L301" i="5" s="1"/>
  <c r="L300" i="5" s="1"/>
  <c r="L299" i="5" s="1"/>
  <c r="L298" i="5" s="1"/>
  <c r="K305" i="5"/>
  <c r="K304" i="5" s="1"/>
  <c r="K303" i="5" s="1"/>
  <c r="K302" i="5" s="1"/>
  <c r="K301" i="5" s="1"/>
  <c r="K300" i="5" s="1"/>
  <c r="K299" i="5" s="1"/>
  <c r="K298" i="5" s="1"/>
  <c r="J305" i="5"/>
  <c r="J304" i="5" s="1"/>
  <c r="J303" i="5" s="1"/>
  <c r="J302" i="5" s="1"/>
  <c r="J301" i="5" s="1"/>
  <c r="J300" i="5" s="1"/>
  <c r="J299" i="5" s="1"/>
  <c r="J298" i="5" s="1"/>
  <c r="A280" i="5"/>
  <c r="A279" i="5"/>
  <c r="L249" i="5"/>
  <c r="L248" i="5" s="1"/>
  <c r="L247" i="5" s="1"/>
  <c r="L246" i="5" s="1"/>
  <c r="L245" i="5" s="1"/>
  <c r="L244" i="5" s="1"/>
  <c r="L243" i="5" s="1"/>
  <c r="K249" i="5"/>
  <c r="K248" i="5" s="1"/>
  <c r="K247" i="5" s="1"/>
  <c r="K246" i="5" s="1"/>
  <c r="K245" i="5" s="1"/>
  <c r="K244" i="5" s="1"/>
  <c r="K243" i="5" s="1"/>
  <c r="J249" i="5"/>
  <c r="J248" i="5" s="1"/>
  <c r="J247" i="5" s="1"/>
  <c r="J246" i="5" s="1"/>
  <c r="J245" i="5" s="1"/>
  <c r="J244" i="5" s="1"/>
  <c r="J243" i="5" s="1"/>
  <c r="J234" i="5"/>
  <c r="J233" i="5" s="1"/>
  <c r="J232" i="5" s="1"/>
  <c r="J231" i="5" s="1"/>
  <c r="J230" i="5" s="1"/>
  <c r="J229" i="5" s="1"/>
  <c r="J228" i="5" s="1"/>
  <c r="L234" i="5"/>
  <c r="L233" i="5" s="1"/>
  <c r="L232" i="5" s="1"/>
  <c r="L231" i="5" s="1"/>
  <c r="L230" i="5" s="1"/>
  <c r="L229" i="5" s="1"/>
  <c r="L228" i="5" s="1"/>
  <c r="K234" i="5"/>
  <c r="K233" i="5" s="1"/>
  <c r="K232" i="5" s="1"/>
  <c r="K231" i="5" s="1"/>
  <c r="K230" i="5" s="1"/>
  <c r="K229" i="5" s="1"/>
  <c r="K228" i="5" s="1"/>
  <c r="L227" i="5"/>
  <c r="L226" i="5" s="1"/>
  <c r="L225" i="5" s="1"/>
  <c r="L224" i="5" s="1"/>
  <c r="L223" i="5" s="1"/>
  <c r="L222" i="5" s="1"/>
  <c r="L221" i="5" s="1"/>
  <c r="K227" i="5"/>
  <c r="K226" i="5" s="1"/>
  <c r="K225" i="5" s="1"/>
  <c r="K224" i="5" s="1"/>
  <c r="K223" i="5" s="1"/>
  <c r="K222" i="5" s="1"/>
  <c r="K221" i="5" s="1"/>
  <c r="J227" i="5"/>
  <c r="J226" i="5" s="1"/>
  <c r="J225" i="5" s="1"/>
  <c r="J224" i="5" s="1"/>
  <c r="J223" i="5" s="1"/>
  <c r="J222" i="5" s="1"/>
  <c r="J221" i="5" s="1"/>
  <c r="L65" i="5"/>
  <c r="K65" i="5"/>
  <c r="J65" i="5"/>
  <c r="K58" i="4"/>
  <c r="K57" i="4" s="1"/>
  <c r="K56" i="4" s="1"/>
  <c r="J58" i="4"/>
  <c r="J57" i="4" s="1"/>
  <c r="J56" i="4" s="1"/>
  <c r="I58" i="4"/>
  <c r="I57" i="4" s="1"/>
  <c r="I56" i="4" s="1"/>
  <c r="K424" i="4"/>
  <c r="K423" i="4" s="1"/>
  <c r="K422" i="4" s="1"/>
  <c r="K421" i="4" s="1"/>
  <c r="J424" i="4"/>
  <c r="J423" i="4" s="1"/>
  <c r="J422" i="4" s="1"/>
  <c r="J421" i="4" s="1"/>
  <c r="I424" i="4"/>
  <c r="I423" i="4" s="1"/>
  <c r="I422" i="4" s="1"/>
  <c r="I421" i="4" s="1"/>
  <c r="K367" i="4"/>
  <c r="K366" i="4" s="1"/>
  <c r="K365" i="4" s="1"/>
  <c r="K364" i="4" s="1"/>
  <c r="J367" i="4"/>
  <c r="J366" i="4" s="1"/>
  <c r="J365" i="4" s="1"/>
  <c r="J364" i="4" s="1"/>
  <c r="I367" i="4"/>
  <c r="I366" i="4" s="1"/>
  <c r="I365" i="4" s="1"/>
  <c r="I364" i="4" s="1"/>
  <c r="K358" i="4"/>
  <c r="K357" i="4" s="1"/>
  <c r="K356" i="4" s="1"/>
  <c r="K355" i="4" s="1"/>
  <c r="J358" i="4"/>
  <c r="J357" i="4" s="1"/>
  <c r="J356" i="4" s="1"/>
  <c r="J355" i="4" s="1"/>
  <c r="I358" i="4"/>
  <c r="I357" i="4" s="1"/>
  <c r="I356" i="4" s="1"/>
  <c r="I355" i="4" s="1"/>
  <c r="K354" i="4"/>
  <c r="K353" i="4" s="1"/>
  <c r="K352" i="4" s="1"/>
  <c r="K351" i="4" s="1"/>
  <c r="J354" i="4"/>
  <c r="J353" i="4" s="1"/>
  <c r="J352" i="4" s="1"/>
  <c r="J351" i="4" s="1"/>
  <c r="I354" i="4"/>
  <c r="I353" i="4" s="1"/>
  <c r="I352" i="4" s="1"/>
  <c r="I351" i="4" s="1"/>
  <c r="A172" i="4"/>
  <c r="A171" i="4"/>
  <c r="L489" i="3"/>
  <c r="L488" i="3" s="1"/>
  <c r="L487" i="3" s="1"/>
  <c r="L486" i="3" s="1"/>
  <c r="L485" i="3" s="1"/>
  <c r="K489" i="3"/>
  <c r="K488" i="3" s="1"/>
  <c r="K487" i="3" s="1"/>
  <c r="K486" i="3" s="1"/>
  <c r="K485" i="3" s="1"/>
  <c r="J489" i="3"/>
  <c r="J488" i="3" s="1"/>
  <c r="J487" i="3" s="1"/>
  <c r="J486" i="3" s="1"/>
  <c r="J485" i="3" s="1"/>
  <c r="K206" i="4"/>
  <c r="K205" i="4" s="1"/>
  <c r="K204" i="4" s="1"/>
  <c r="K203" i="4" s="1"/>
  <c r="K202" i="4" s="1"/>
  <c r="K201" i="4" s="1"/>
  <c r="J206" i="4"/>
  <c r="J205" i="4" s="1"/>
  <c r="J204" i="4" s="1"/>
  <c r="J203" i="4" s="1"/>
  <c r="J202" i="4" s="1"/>
  <c r="J201" i="4" s="1"/>
  <c r="I206" i="4"/>
  <c r="I205" i="4" s="1"/>
  <c r="I204" i="4" s="1"/>
  <c r="I203" i="4" s="1"/>
  <c r="I202" i="4" s="1"/>
  <c r="I201" i="4" s="1"/>
  <c r="J141" i="3"/>
  <c r="J140" i="3" s="1"/>
  <c r="J139" i="3" s="1"/>
  <c r="J138" i="3" s="1"/>
  <c r="K187" i="4"/>
  <c r="K186" i="4" s="1"/>
  <c r="K185" i="4" s="1"/>
  <c r="K184" i="4" s="1"/>
  <c r="K183" i="4" s="1"/>
  <c r="J187" i="4"/>
  <c r="J186" i="4" s="1"/>
  <c r="J185" i="4" s="1"/>
  <c r="J184" i="4" s="1"/>
  <c r="J183" i="4" s="1"/>
  <c r="I187" i="4"/>
  <c r="I186" i="4" s="1"/>
  <c r="I185" i="4" s="1"/>
  <c r="I184" i="4" s="1"/>
  <c r="I183" i="4" s="1"/>
  <c r="K34" i="4"/>
  <c r="K33" i="4" s="1"/>
  <c r="J34" i="4"/>
  <c r="J33" i="4" s="1"/>
  <c r="I34" i="4"/>
  <c r="I33" i="4" s="1"/>
  <c r="K36" i="4"/>
  <c r="K35" i="4" s="1"/>
  <c r="J36" i="4"/>
  <c r="J35" i="4" s="1"/>
  <c r="I36" i="4"/>
  <c r="I35" i="4" s="1"/>
  <c r="K40" i="4"/>
  <c r="K39" i="4" s="1"/>
  <c r="K38" i="4" s="1"/>
  <c r="J40" i="4"/>
  <c r="J39" i="4" s="1"/>
  <c r="J38" i="4" s="1"/>
  <c r="I40" i="4"/>
  <c r="I39" i="4" s="1"/>
  <c r="I38" i="4" s="1"/>
  <c r="K43" i="4"/>
  <c r="K42" i="4" s="1"/>
  <c r="K41" i="4" s="1"/>
  <c r="J43" i="4"/>
  <c r="J42" i="4" s="1"/>
  <c r="J41" i="4" s="1"/>
  <c r="I43" i="4"/>
  <c r="I42" i="4" s="1"/>
  <c r="I41" i="4" s="1"/>
  <c r="L456" i="3"/>
  <c r="L455" i="3" s="1"/>
  <c r="L454" i="3" s="1"/>
  <c r="K456" i="3"/>
  <c r="K455" i="3" s="1"/>
  <c r="K454" i="3" s="1"/>
  <c r="J456" i="3"/>
  <c r="J455" i="3" s="1"/>
  <c r="J454" i="3" s="1"/>
  <c r="L447" i="3"/>
  <c r="L446" i="3" s="1"/>
  <c r="L445" i="3" s="1"/>
  <c r="K447" i="3"/>
  <c r="K446" i="3" s="1"/>
  <c r="K445" i="3" s="1"/>
  <c r="J447" i="3"/>
  <c r="J446" i="3" s="1"/>
  <c r="J445" i="3" s="1"/>
  <c r="L443" i="3"/>
  <c r="L442" i="3" s="1"/>
  <c r="L441" i="3" s="1"/>
  <c r="K443" i="3"/>
  <c r="K442" i="3" s="1"/>
  <c r="K441" i="3" s="1"/>
  <c r="J443" i="3"/>
  <c r="J442" i="3" s="1"/>
  <c r="J441" i="3" s="1"/>
  <c r="J463" i="5"/>
  <c r="J462" i="5" s="1"/>
  <c r="J461" i="5" s="1"/>
  <c r="J460" i="5" s="1"/>
  <c r="J459" i="5" s="1"/>
  <c r="J458" i="5" s="1"/>
  <c r="J457" i="5" s="1"/>
  <c r="K463" i="5"/>
  <c r="K462" i="5" s="1"/>
  <c r="K461" i="5" s="1"/>
  <c r="K460" i="5" s="1"/>
  <c r="K459" i="5" s="1"/>
  <c r="K458" i="5" s="1"/>
  <c r="K457" i="5" s="1"/>
  <c r="L463" i="5"/>
  <c r="L462" i="5" s="1"/>
  <c r="L461" i="5" s="1"/>
  <c r="L460" i="5" s="1"/>
  <c r="L459" i="5" s="1"/>
  <c r="L458" i="5" s="1"/>
  <c r="L457" i="5" s="1"/>
  <c r="J470" i="5"/>
  <c r="J469" i="5" s="1"/>
  <c r="J468" i="5" s="1"/>
  <c r="J467" i="5" s="1"/>
  <c r="J466" i="5" s="1"/>
  <c r="J465" i="5" s="1"/>
  <c r="J464" i="5" s="1"/>
  <c r="K470" i="5"/>
  <c r="K469" i="5" s="1"/>
  <c r="K468" i="5" s="1"/>
  <c r="K467" i="5" s="1"/>
  <c r="K466" i="5" s="1"/>
  <c r="K465" i="5" s="1"/>
  <c r="K464" i="5" s="1"/>
  <c r="L470" i="5"/>
  <c r="L469" i="5" s="1"/>
  <c r="L468" i="5" s="1"/>
  <c r="L467" i="5" s="1"/>
  <c r="L466" i="5" s="1"/>
  <c r="L465" i="5" s="1"/>
  <c r="L464" i="5" s="1"/>
  <c r="J486" i="5"/>
  <c r="J485" i="5" s="1"/>
  <c r="J484" i="5" s="1"/>
  <c r="J483" i="5" s="1"/>
  <c r="J482" i="5" s="1"/>
  <c r="J481" i="5" s="1"/>
  <c r="J480" i="5" s="1"/>
  <c r="J479" i="5" s="1"/>
  <c r="K486" i="5"/>
  <c r="K485" i="5" s="1"/>
  <c r="K484" i="5" s="1"/>
  <c r="K483" i="5" s="1"/>
  <c r="K482" i="5" s="1"/>
  <c r="K481" i="5" s="1"/>
  <c r="K480" i="5" s="1"/>
  <c r="K479" i="5" s="1"/>
  <c r="L486" i="5"/>
  <c r="L485" i="5" s="1"/>
  <c r="L484" i="5" s="1"/>
  <c r="L483" i="5" s="1"/>
  <c r="L482" i="5" s="1"/>
  <c r="L481" i="5" s="1"/>
  <c r="L480" i="5" s="1"/>
  <c r="L479" i="5" s="1"/>
  <c r="J494" i="5"/>
  <c r="J493" i="5" s="1"/>
  <c r="J492" i="5" s="1"/>
  <c r="J491" i="5" s="1"/>
  <c r="J490" i="5" s="1"/>
  <c r="J489" i="5" s="1"/>
  <c r="J488" i="5" s="1"/>
  <c r="K494" i="5"/>
  <c r="K493" i="5" s="1"/>
  <c r="K492" i="5" s="1"/>
  <c r="K491" i="5" s="1"/>
  <c r="K490" i="5" s="1"/>
  <c r="K489" i="5" s="1"/>
  <c r="K488" i="5" s="1"/>
  <c r="L494" i="5"/>
  <c r="L493" i="5" s="1"/>
  <c r="L492" i="5" s="1"/>
  <c r="L491" i="5" s="1"/>
  <c r="L490" i="5" s="1"/>
  <c r="L489" i="5" s="1"/>
  <c r="L488" i="5" s="1"/>
  <c r="L141" i="3"/>
  <c r="L140" i="3" s="1"/>
  <c r="L139" i="3" s="1"/>
  <c r="L138" i="3" s="1"/>
  <c r="K141" i="3"/>
  <c r="K140" i="3" s="1"/>
  <c r="K139" i="3" s="1"/>
  <c r="K138" i="3" s="1"/>
  <c r="L45" i="3"/>
  <c r="L44" i="3" s="1"/>
  <c r="K45" i="3"/>
  <c r="K44" i="3" s="1"/>
  <c r="J45" i="3"/>
  <c r="J44" i="3" s="1"/>
  <c r="K137" i="3" l="1"/>
  <c r="L137" i="3"/>
  <c r="J137" i="3"/>
  <c r="J442" i="5"/>
  <c r="K442" i="5"/>
  <c r="L442" i="5"/>
  <c r="L417" i="5"/>
  <c r="J417" i="5"/>
  <c r="K417" i="5"/>
  <c r="K32" i="4"/>
  <c r="K31" i="4" s="1"/>
  <c r="K37" i="4"/>
  <c r="I32" i="4"/>
  <c r="I31" i="4" s="1"/>
  <c r="J32" i="4"/>
  <c r="J31" i="4" s="1"/>
  <c r="I37" i="4"/>
  <c r="J37" i="4"/>
  <c r="K456" i="5"/>
  <c r="K455" i="5" s="1"/>
  <c r="J456" i="5"/>
  <c r="J455" i="5" s="1"/>
  <c r="L456" i="5"/>
  <c r="L455" i="5" s="1"/>
  <c r="J30" i="4" l="1"/>
  <c r="K30" i="4"/>
  <c r="I30" i="4"/>
  <c r="C18" i="2"/>
  <c r="E24" i="2" l="1"/>
  <c r="D24" i="2"/>
  <c r="E22" i="2"/>
  <c r="D22" i="2"/>
  <c r="C24" i="2"/>
  <c r="E59" i="2"/>
  <c r="D59" i="2"/>
  <c r="C59" i="2"/>
  <c r="E57" i="2"/>
  <c r="D57" i="2"/>
  <c r="C57" i="2"/>
  <c r="E28" i="2"/>
  <c r="D28" i="2"/>
  <c r="C28" i="2"/>
  <c r="L122" i="3" l="1"/>
  <c r="L121" i="3" s="1"/>
  <c r="L120" i="3" s="1"/>
  <c r="L119" i="3" s="1"/>
  <c r="K122" i="3"/>
  <c r="K121" i="3" s="1"/>
  <c r="K120" i="3" s="1"/>
  <c r="K119" i="3" s="1"/>
  <c r="J122" i="3"/>
  <c r="J121" i="3" s="1"/>
  <c r="J120" i="3" s="1"/>
  <c r="J119" i="3" s="1"/>
  <c r="L30" i="3"/>
  <c r="L29" i="3" s="1"/>
  <c r="K30" i="3"/>
  <c r="K29" i="3" s="1"/>
  <c r="J30" i="3"/>
  <c r="J29" i="3" s="1"/>
  <c r="L23" i="3"/>
  <c r="K23" i="3"/>
  <c r="J23" i="3"/>
  <c r="L21" i="3"/>
  <c r="K21" i="3"/>
  <c r="J21" i="3"/>
  <c r="K20" i="3" l="1"/>
  <c r="K19" i="3" s="1"/>
  <c r="L20" i="3"/>
  <c r="L19" i="3" s="1"/>
  <c r="J20" i="3"/>
  <c r="J19" i="3" s="1"/>
  <c r="L27" i="3"/>
  <c r="L26" i="3" s="1"/>
  <c r="L25" i="3" s="1"/>
  <c r="K27" i="3"/>
  <c r="K26" i="3" s="1"/>
  <c r="K25" i="3" s="1"/>
  <c r="J27" i="3"/>
  <c r="J26" i="3" s="1"/>
  <c r="J25" i="3" s="1"/>
  <c r="L18" i="3" l="1"/>
  <c r="K18" i="3"/>
  <c r="J18" i="3"/>
  <c r="K256" i="4"/>
  <c r="K255" i="4" s="1"/>
  <c r="K254" i="4" s="1"/>
  <c r="K253" i="4" s="1"/>
  <c r="K252" i="4" s="1"/>
  <c r="K251" i="4" s="1"/>
  <c r="J256" i="4"/>
  <c r="J255" i="4" s="1"/>
  <c r="J254" i="4" s="1"/>
  <c r="J253" i="4" s="1"/>
  <c r="J252" i="4" s="1"/>
  <c r="J251" i="4" s="1"/>
  <c r="I256" i="4"/>
  <c r="I255" i="4" s="1"/>
  <c r="I254" i="4" s="1"/>
  <c r="I253" i="4" s="1"/>
  <c r="I252" i="4" s="1"/>
  <c r="I251" i="4" s="1"/>
  <c r="L707" i="5"/>
  <c r="L706" i="5" s="1"/>
  <c r="L705" i="5" s="1"/>
  <c r="L704" i="5" s="1"/>
  <c r="L703" i="5" s="1"/>
  <c r="K707" i="5"/>
  <c r="K706" i="5" s="1"/>
  <c r="K705" i="5" s="1"/>
  <c r="K704" i="5" s="1"/>
  <c r="K703" i="5" s="1"/>
  <c r="J707" i="5"/>
  <c r="J706" i="5" s="1"/>
  <c r="J705" i="5" s="1"/>
  <c r="J704" i="5" s="1"/>
  <c r="J703" i="5" s="1"/>
  <c r="K169" i="4"/>
  <c r="K168" i="4" s="1"/>
  <c r="J169" i="4"/>
  <c r="J168" i="4" s="1"/>
  <c r="I169" i="4"/>
  <c r="I168" i="4" s="1"/>
  <c r="C22" i="2" l="1"/>
  <c r="E26" i="2"/>
  <c r="D26" i="2"/>
  <c r="C26" i="2"/>
  <c r="L114" i="3" l="1"/>
  <c r="K114" i="3"/>
  <c r="J114" i="3"/>
  <c r="K309" i="3"/>
  <c r="L188" i="3"/>
  <c r="L187" i="3" s="1"/>
  <c r="L186" i="3" s="1"/>
  <c r="L185" i="3" s="1"/>
  <c r="L184" i="3" s="1"/>
  <c r="K188" i="3"/>
  <c r="K187" i="3" s="1"/>
  <c r="K186" i="3" s="1"/>
  <c r="K185" i="3" s="1"/>
  <c r="K184" i="3" s="1"/>
  <c r="J188" i="3"/>
  <c r="J187" i="3" s="1"/>
  <c r="J186" i="3" s="1"/>
  <c r="J185" i="3" s="1"/>
  <c r="J184" i="3" s="1"/>
  <c r="C12" i="7"/>
  <c r="K8" i="6"/>
  <c r="J8" i="6"/>
  <c r="L402" i="5"/>
  <c r="L401" i="5" s="1"/>
  <c r="L400" i="5" s="1"/>
  <c r="L399" i="5" s="1"/>
  <c r="L398" i="5" s="1"/>
  <c r="L397" i="5" s="1"/>
  <c r="L396" i="5" s="1"/>
  <c r="K402" i="5"/>
  <c r="K401" i="5" s="1"/>
  <c r="K400" i="5" s="1"/>
  <c r="K399" i="5" s="1"/>
  <c r="K398" i="5" s="1"/>
  <c r="K397" i="5" s="1"/>
  <c r="K396" i="5" s="1"/>
  <c r="J402" i="5"/>
  <c r="J401" i="5" s="1"/>
  <c r="J400" i="5" s="1"/>
  <c r="J399" i="5" s="1"/>
  <c r="J398" i="5" s="1"/>
  <c r="J397" i="5" s="1"/>
  <c r="J396" i="5" s="1"/>
  <c r="K167" i="4" l="1"/>
  <c r="K166" i="4" s="1"/>
  <c r="K165" i="4" s="1"/>
  <c r="J167" i="4"/>
  <c r="J166" i="4" s="1"/>
  <c r="J165" i="4" s="1"/>
  <c r="I167" i="4"/>
  <c r="I166" i="4" s="1"/>
  <c r="I165" i="4" s="1"/>
  <c r="K89" i="4"/>
  <c r="K88" i="4" s="1"/>
  <c r="K87" i="4" s="1"/>
  <c r="K86" i="4" s="1"/>
  <c r="K85" i="4" s="1"/>
  <c r="K84" i="4" s="1"/>
  <c r="J89" i="4"/>
  <c r="J88" i="4" s="1"/>
  <c r="J87" i="4" s="1"/>
  <c r="J86" i="4" s="1"/>
  <c r="J85" i="4" s="1"/>
  <c r="J84" i="4" s="1"/>
  <c r="I89" i="4"/>
  <c r="I88" i="4" s="1"/>
  <c r="I87" i="4" s="1"/>
  <c r="I86" i="4" s="1"/>
  <c r="I85" i="4" s="1"/>
  <c r="I84" i="4" s="1"/>
  <c r="L67" i="3" l="1"/>
  <c r="L66" i="3" s="1"/>
  <c r="L65" i="3" s="1"/>
  <c r="L64" i="3" s="1"/>
  <c r="L63" i="3" s="1"/>
  <c r="K67" i="3"/>
  <c r="K66" i="3" s="1"/>
  <c r="K65" i="3" s="1"/>
  <c r="K64" i="3" s="1"/>
  <c r="K63" i="3" s="1"/>
  <c r="J67" i="3"/>
  <c r="J66" i="3" s="1"/>
  <c r="J65" i="3" s="1"/>
  <c r="J64" i="3" s="1"/>
  <c r="J63" i="3" s="1"/>
  <c r="J330" i="3" l="1"/>
  <c r="L112" i="3" l="1"/>
  <c r="K112" i="3"/>
  <c r="J112" i="3"/>
  <c r="K111" i="3" l="1"/>
  <c r="K702" i="5"/>
  <c r="K701" i="5" s="1"/>
  <c r="K700" i="5" s="1"/>
  <c r="K699" i="5" s="1"/>
  <c r="K698" i="5" s="1"/>
  <c r="K697" i="5" s="1"/>
  <c r="J111" i="3"/>
  <c r="J702" i="5"/>
  <c r="J701" i="5" s="1"/>
  <c r="J700" i="5" s="1"/>
  <c r="J699" i="5" s="1"/>
  <c r="J698" i="5" s="1"/>
  <c r="J697" i="5" s="1"/>
  <c r="L111" i="3"/>
  <c r="L702" i="5"/>
  <c r="L701" i="5" s="1"/>
  <c r="L700" i="5" s="1"/>
  <c r="L699" i="5" s="1"/>
  <c r="L698" i="5" s="1"/>
  <c r="L697" i="5" s="1"/>
  <c r="C11" i="2"/>
  <c r="C10" i="2" s="1"/>
  <c r="D11" i="2"/>
  <c r="D10" i="2" s="1"/>
  <c r="E11" i="2"/>
  <c r="E10" i="2" s="1"/>
  <c r="C14" i="2"/>
  <c r="D14" i="2"/>
  <c r="D13" i="2" s="1"/>
  <c r="E14" i="2"/>
  <c r="E13" i="2" s="1"/>
  <c r="C16" i="2"/>
  <c r="D16" i="2"/>
  <c r="E16" i="2"/>
  <c r="C20" i="2"/>
  <c r="D20" i="2"/>
  <c r="E20" i="2"/>
  <c r="C32" i="2"/>
  <c r="C31" i="2" s="1"/>
  <c r="D32" i="2"/>
  <c r="D31" i="2" s="1"/>
  <c r="E32" i="2"/>
  <c r="E31" i="2" s="1"/>
  <c r="C44" i="2"/>
  <c r="D44" i="2"/>
  <c r="E44" i="2"/>
  <c r="C46" i="2"/>
  <c r="D46" i="2"/>
  <c r="E46" i="2"/>
  <c r="C48" i="2"/>
  <c r="D48" i="2"/>
  <c r="E48" i="2"/>
  <c r="C50" i="2"/>
  <c r="D50" i="2"/>
  <c r="E50" i="2"/>
  <c r="C52" i="2"/>
  <c r="D52" i="2"/>
  <c r="E52" i="2"/>
  <c r="C55" i="2"/>
  <c r="C54" i="2" s="1"/>
  <c r="D55" i="2"/>
  <c r="D54" i="2" s="1"/>
  <c r="E55" i="2"/>
  <c r="E54" i="2" s="1"/>
  <c r="C13" i="2" l="1"/>
  <c r="E30" i="2"/>
  <c r="D30" i="2"/>
  <c r="C30" i="2"/>
  <c r="L47" i="5"/>
  <c r="L46" i="5" s="1"/>
  <c r="L45" i="5" s="1"/>
  <c r="L44" i="5" s="1"/>
  <c r="L43" i="5" s="1"/>
  <c r="L42" i="5" s="1"/>
  <c r="K47" i="5"/>
  <c r="K46" i="5" s="1"/>
  <c r="K45" i="5" s="1"/>
  <c r="K44" i="5" s="1"/>
  <c r="K43" i="5" s="1"/>
  <c r="K42" i="5" s="1"/>
  <c r="J47" i="5"/>
  <c r="J46" i="5" s="1"/>
  <c r="J45" i="5" s="1"/>
  <c r="J44" i="5" s="1"/>
  <c r="J43" i="5" s="1"/>
  <c r="J42" i="5" s="1"/>
  <c r="K395" i="4"/>
  <c r="K394" i="4" s="1"/>
  <c r="K393" i="4" s="1"/>
  <c r="J395" i="4"/>
  <c r="J394" i="4" s="1"/>
  <c r="J393" i="4" s="1"/>
  <c r="I395" i="4"/>
  <c r="I394" i="4" s="1"/>
  <c r="I393" i="4" s="1"/>
  <c r="L478" i="3"/>
  <c r="L477" i="3" s="1"/>
  <c r="K478" i="3"/>
  <c r="K477" i="3" s="1"/>
  <c r="J478" i="3"/>
  <c r="J477" i="3" s="1"/>
  <c r="D9" i="2" l="1"/>
  <c r="D8" i="2" s="1"/>
  <c r="C9" i="2"/>
  <c r="C8" i="2" s="1"/>
  <c r="E9" i="2"/>
  <c r="E8" i="2" s="1"/>
  <c r="I113" i="4"/>
  <c r="K228" i="4"/>
  <c r="K227" i="4" s="1"/>
  <c r="K226" i="4" s="1"/>
  <c r="J228" i="4"/>
  <c r="J227" i="4" s="1"/>
  <c r="J226" i="4" s="1"/>
  <c r="L163" i="3"/>
  <c r="L162" i="3" s="1"/>
  <c r="K163" i="3"/>
  <c r="K162" i="3" s="1"/>
  <c r="L79" i="3" l="1"/>
  <c r="L78" i="3" s="1"/>
  <c r="L77" i="3" s="1"/>
  <c r="K79" i="3"/>
  <c r="K78" i="3" s="1"/>
  <c r="K77" i="3" s="1"/>
  <c r="L41" i="5"/>
  <c r="L40" i="5" s="1"/>
  <c r="L39" i="5" s="1"/>
  <c r="L38" i="5" s="1"/>
  <c r="L37" i="5" s="1"/>
  <c r="L36" i="5" s="1"/>
  <c r="K41" i="5"/>
  <c r="K40" i="5" s="1"/>
  <c r="K39" i="5" s="1"/>
  <c r="K38" i="5" s="1"/>
  <c r="K37" i="5" s="1"/>
  <c r="K36" i="5" s="1"/>
  <c r="J41" i="5"/>
  <c r="J40" i="5" s="1"/>
  <c r="J39" i="5" s="1"/>
  <c r="J38" i="5" s="1"/>
  <c r="J37" i="5" s="1"/>
  <c r="J36" i="5" s="1"/>
  <c r="K392" i="4"/>
  <c r="K391" i="4" s="1"/>
  <c r="K390" i="4" s="1"/>
  <c r="J392" i="4"/>
  <c r="J391" i="4" s="1"/>
  <c r="J390" i="4" s="1"/>
  <c r="I392" i="4"/>
  <c r="I391" i="4" s="1"/>
  <c r="I390" i="4" s="1"/>
  <c r="L475" i="3"/>
  <c r="L474" i="3" s="1"/>
  <c r="K475" i="3"/>
  <c r="K474" i="3" s="1"/>
  <c r="J475" i="3"/>
  <c r="J474" i="3" s="1"/>
  <c r="L352" i="5"/>
  <c r="L351" i="5" s="1"/>
  <c r="L350" i="5" s="1"/>
  <c r="L349" i="5" s="1"/>
  <c r="L348" i="5" s="1"/>
  <c r="L347" i="5" s="1"/>
  <c r="K352" i="5"/>
  <c r="K351" i="5" s="1"/>
  <c r="K350" i="5" s="1"/>
  <c r="K349" i="5" s="1"/>
  <c r="K348" i="5" s="1"/>
  <c r="K347" i="5" s="1"/>
  <c r="L145" i="5" l="1"/>
  <c r="L144" i="5" s="1"/>
  <c r="L143" i="5" s="1"/>
  <c r="L142" i="5" s="1"/>
  <c r="L141" i="5" s="1"/>
  <c r="L140" i="5" s="1"/>
  <c r="L139" i="5" s="1"/>
  <c r="K145" i="5"/>
  <c r="K144" i="5" s="1"/>
  <c r="K143" i="5" s="1"/>
  <c r="K142" i="5" s="1"/>
  <c r="K141" i="5" s="1"/>
  <c r="K140" i="5" s="1"/>
  <c r="K139" i="5" s="1"/>
  <c r="J145" i="5"/>
  <c r="J144" i="5" s="1"/>
  <c r="J143" i="5" s="1"/>
  <c r="J142" i="5" s="1"/>
  <c r="J141" i="5" s="1"/>
  <c r="J140" i="5" s="1"/>
  <c r="J139" i="5" s="1"/>
  <c r="K297" i="4"/>
  <c r="K296" i="4" s="1"/>
  <c r="K295" i="4" s="1"/>
  <c r="K294" i="4" s="1"/>
  <c r="J297" i="4"/>
  <c r="J296" i="4" s="1"/>
  <c r="J295" i="4" s="1"/>
  <c r="J294" i="4" s="1"/>
  <c r="I297" i="4"/>
  <c r="I296" i="4" s="1"/>
  <c r="I295" i="4" s="1"/>
  <c r="I294" i="4" s="1"/>
  <c r="L386" i="3"/>
  <c r="L385" i="3" s="1"/>
  <c r="L384" i="3" s="1"/>
  <c r="K386" i="3"/>
  <c r="K385" i="3" s="1"/>
  <c r="K384" i="3" s="1"/>
  <c r="J386" i="3"/>
  <c r="J385" i="3" s="1"/>
  <c r="J384" i="3" s="1"/>
  <c r="L53" i="5"/>
  <c r="L52" i="5" s="1"/>
  <c r="L51" i="5" s="1"/>
  <c r="L50" i="5" s="1"/>
  <c r="L49" i="5" s="1"/>
  <c r="L48" i="5" s="1"/>
  <c r="K53" i="5"/>
  <c r="K52" i="5" s="1"/>
  <c r="K51" i="5" s="1"/>
  <c r="K50" i="5" s="1"/>
  <c r="K49" i="5" s="1"/>
  <c r="K48" i="5" s="1"/>
  <c r="J53" i="5"/>
  <c r="J52" i="5" s="1"/>
  <c r="J51" i="5" s="1"/>
  <c r="J50" i="5" s="1"/>
  <c r="J49" i="5" s="1"/>
  <c r="J48" i="5" s="1"/>
  <c r="K284" i="4" l="1"/>
  <c r="K283" i="4" s="1"/>
  <c r="K282" i="4" s="1"/>
  <c r="J284" i="4"/>
  <c r="J283" i="4" s="1"/>
  <c r="J282" i="4" s="1"/>
  <c r="I284" i="4"/>
  <c r="I283" i="4" s="1"/>
  <c r="I282" i="4" s="1"/>
  <c r="L373" i="3"/>
  <c r="L372" i="3" s="1"/>
  <c r="K373" i="3"/>
  <c r="K372" i="3" s="1"/>
  <c r="J373" i="3"/>
  <c r="J372" i="3" s="1"/>
  <c r="J352" i="5" l="1"/>
  <c r="J351" i="5" s="1"/>
  <c r="J350" i="5" s="1"/>
  <c r="J349" i="5" s="1"/>
  <c r="J348" i="5" s="1"/>
  <c r="J347" i="5" s="1"/>
  <c r="I228" i="4"/>
  <c r="I227" i="4" s="1"/>
  <c r="I226" i="4" s="1"/>
  <c r="J163" i="3"/>
  <c r="J162" i="3" s="1"/>
  <c r="L154" i="5" l="1"/>
  <c r="L153" i="5" s="1"/>
  <c r="L152" i="5" s="1"/>
  <c r="L151" i="5" s="1"/>
  <c r="L150" i="5" s="1"/>
  <c r="L149" i="5" s="1"/>
  <c r="L148" i="5" s="1"/>
  <c r="L147" i="5" s="1"/>
  <c r="K154" i="5"/>
  <c r="K153" i="5" s="1"/>
  <c r="K152" i="5" s="1"/>
  <c r="K151" i="5" s="1"/>
  <c r="K150" i="5" s="1"/>
  <c r="K149" i="5" s="1"/>
  <c r="K148" i="5" s="1"/>
  <c r="K147" i="5" s="1"/>
  <c r="J154" i="5"/>
  <c r="J153" i="5" s="1"/>
  <c r="J152" i="5" s="1"/>
  <c r="J151" i="5" s="1"/>
  <c r="J150" i="5" s="1"/>
  <c r="J149" i="5" s="1"/>
  <c r="J148" i="5" s="1"/>
  <c r="J147" i="5" s="1"/>
  <c r="K400" i="4"/>
  <c r="K399" i="4" s="1"/>
  <c r="K398" i="4" s="1"/>
  <c r="K397" i="4" s="1"/>
  <c r="K396" i="4" s="1"/>
  <c r="J400" i="4"/>
  <c r="J399" i="4" s="1"/>
  <c r="J398" i="4" s="1"/>
  <c r="J397" i="4" s="1"/>
  <c r="J396" i="4" s="1"/>
  <c r="I401" i="4"/>
  <c r="I400" i="4" s="1"/>
  <c r="I399" i="4" s="1"/>
  <c r="I398" i="4" s="1"/>
  <c r="I397" i="4" s="1"/>
  <c r="I396" i="4" s="1"/>
  <c r="L214" i="3"/>
  <c r="L213" i="3" s="1"/>
  <c r="L212" i="3" s="1"/>
  <c r="L211" i="3" s="1"/>
  <c r="L210" i="3" s="1"/>
  <c r="K214" i="3"/>
  <c r="K213" i="3" s="1"/>
  <c r="K212" i="3" s="1"/>
  <c r="K211" i="3" s="1"/>
  <c r="K210" i="3" s="1"/>
  <c r="J214" i="3"/>
  <c r="J213" i="3" s="1"/>
  <c r="J212" i="3" s="1"/>
  <c r="J211" i="3" s="1"/>
  <c r="J210" i="3" s="1"/>
  <c r="L409" i="5" l="1"/>
  <c r="L408" i="5" s="1"/>
  <c r="L407" i="5" s="1"/>
  <c r="L406" i="5" s="1"/>
  <c r="L405" i="5" s="1"/>
  <c r="L404" i="5" s="1"/>
  <c r="L403" i="5" s="1"/>
  <c r="K409" i="5"/>
  <c r="K408" i="5" s="1"/>
  <c r="K407" i="5" s="1"/>
  <c r="K406" i="5" s="1"/>
  <c r="K405" i="5" s="1"/>
  <c r="K404" i="5" s="1"/>
  <c r="K403" i="5" s="1"/>
  <c r="J409" i="5"/>
  <c r="J408" i="5" s="1"/>
  <c r="J407" i="5" s="1"/>
  <c r="J406" i="5" s="1"/>
  <c r="J405" i="5" s="1"/>
  <c r="J404" i="5" s="1"/>
  <c r="J403" i="5" s="1"/>
  <c r="K112" i="4"/>
  <c r="K111" i="4" s="1"/>
  <c r="K110" i="4" s="1"/>
  <c r="J112" i="4"/>
  <c r="J111" i="4" s="1"/>
  <c r="J110" i="4" s="1"/>
  <c r="I112" i="4"/>
  <c r="I111" i="4" s="1"/>
  <c r="I110" i="4" s="1"/>
  <c r="J79" i="3"/>
  <c r="J78" i="3" s="1"/>
  <c r="J77" i="3" s="1"/>
  <c r="L332" i="3" l="1"/>
  <c r="K332" i="3"/>
  <c r="J332" i="3"/>
  <c r="D32" i="7"/>
  <c r="C32" i="7"/>
  <c r="K477" i="4"/>
  <c r="K498" i="3"/>
  <c r="J498" i="3"/>
  <c r="K496" i="3"/>
  <c r="J496" i="3"/>
  <c r="K483" i="3"/>
  <c r="K482" i="3" s="1"/>
  <c r="K481" i="3" s="1"/>
  <c r="K480" i="3" s="1"/>
  <c r="J483" i="3"/>
  <c r="J482" i="3" s="1"/>
  <c r="J481" i="3" s="1"/>
  <c r="J480" i="3" s="1"/>
  <c r="K472" i="3"/>
  <c r="K471" i="3" s="1"/>
  <c r="K470" i="3" s="1"/>
  <c r="J472" i="3"/>
  <c r="J471" i="3" s="1"/>
  <c r="J470" i="3" s="1"/>
  <c r="K465" i="3"/>
  <c r="J465" i="3"/>
  <c r="K463" i="3"/>
  <c r="J463" i="3"/>
  <c r="K452" i="3"/>
  <c r="K451" i="3" s="1"/>
  <c r="K450" i="3" s="1"/>
  <c r="K449" i="3" s="1"/>
  <c r="J452" i="3"/>
  <c r="K439" i="3"/>
  <c r="K438" i="3" s="1"/>
  <c r="K437" i="3" s="1"/>
  <c r="K436" i="3" s="1"/>
  <c r="J439" i="3"/>
  <c r="J438" i="3" s="1"/>
  <c r="J437" i="3" s="1"/>
  <c r="J436" i="3" s="1"/>
  <c r="K434" i="3"/>
  <c r="K433" i="3" s="1"/>
  <c r="K432" i="3" s="1"/>
  <c r="K431" i="3" s="1"/>
  <c r="J434" i="3"/>
  <c r="J433" i="3" s="1"/>
  <c r="J432" i="3" s="1"/>
  <c r="J431" i="3" s="1"/>
  <c r="K417" i="3"/>
  <c r="J417" i="3"/>
  <c r="K415" i="3"/>
  <c r="J415" i="3"/>
  <c r="K409" i="3"/>
  <c r="K408" i="3" s="1"/>
  <c r="K407" i="3" s="1"/>
  <c r="K406" i="3" s="1"/>
  <c r="K405" i="3" s="1"/>
  <c r="K404" i="3" s="1"/>
  <c r="J409" i="3"/>
  <c r="J408" i="3" s="1"/>
  <c r="J407" i="3" s="1"/>
  <c r="J406" i="3" s="1"/>
  <c r="J405" i="3" s="1"/>
  <c r="J404" i="3" s="1"/>
  <c r="K426" i="3"/>
  <c r="K425" i="3" s="1"/>
  <c r="J426" i="3"/>
  <c r="J425" i="3" s="1"/>
  <c r="K423" i="3"/>
  <c r="K422" i="3" s="1"/>
  <c r="J423" i="3"/>
  <c r="J422" i="3" s="1"/>
  <c r="K402" i="3"/>
  <c r="K401" i="3" s="1"/>
  <c r="K400" i="3" s="1"/>
  <c r="K399" i="3" s="1"/>
  <c r="K398" i="3" s="1"/>
  <c r="J402" i="3"/>
  <c r="J401" i="3" s="1"/>
  <c r="J400" i="3" s="1"/>
  <c r="J399" i="3" s="1"/>
  <c r="J398" i="3" s="1"/>
  <c r="K396" i="3"/>
  <c r="K395" i="3" s="1"/>
  <c r="J396" i="3"/>
  <c r="J395" i="3" s="1"/>
  <c r="K392" i="3"/>
  <c r="K391" i="3" s="1"/>
  <c r="K390" i="3" s="1"/>
  <c r="J392" i="3"/>
  <c r="J391" i="3" s="1"/>
  <c r="J390" i="3" s="1"/>
  <c r="K382" i="3"/>
  <c r="K381" i="3" s="1"/>
  <c r="J382" i="3"/>
  <c r="J381" i="3" s="1"/>
  <c r="K379" i="3"/>
  <c r="K378" i="3" s="1"/>
  <c r="J379" i="3"/>
  <c r="J378" i="3" s="1"/>
  <c r="K376" i="3"/>
  <c r="K375" i="3" s="1"/>
  <c r="J376" i="3"/>
  <c r="J375" i="3" s="1"/>
  <c r="K367" i="3"/>
  <c r="K366" i="3" s="1"/>
  <c r="J367" i="3"/>
  <c r="J366" i="3" s="1"/>
  <c r="K364" i="3"/>
  <c r="K363" i="3" s="1"/>
  <c r="J364" i="3"/>
  <c r="J363" i="3" s="1"/>
  <c r="K355" i="3"/>
  <c r="J355" i="3"/>
  <c r="K353" i="3"/>
  <c r="J353" i="3"/>
  <c r="K346" i="3"/>
  <c r="J346" i="3"/>
  <c r="K344" i="3"/>
  <c r="J344" i="3"/>
  <c r="K342" i="3"/>
  <c r="J342" i="3"/>
  <c r="K339" i="3"/>
  <c r="J339" i="3"/>
  <c r="K337" i="3"/>
  <c r="K335" i="3"/>
  <c r="J335" i="3"/>
  <c r="K330" i="3"/>
  <c r="K328" i="3"/>
  <c r="J328" i="3"/>
  <c r="K325" i="3"/>
  <c r="K324" i="3" s="1"/>
  <c r="J130" i="4" s="1"/>
  <c r="J325" i="3"/>
  <c r="J324" i="3" s="1"/>
  <c r="K319" i="3"/>
  <c r="J319" i="3"/>
  <c r="K317" i="3"/>
  <c r="J317" i="3"/>
  <c r="K314" i="3"/>
  <c r="K313" i="3" s="1"/>
  <c r="J314" i="3"/>
  <c r="J313" i="3" s="1"/>
  <c r="J309" i="3"/>
  <c r="K307" i="3"/>
  <c r="J307" i="3"/>
  <c r="K301" i="3"/>
  <c r="K300" i="3" s="1"/>
  <c r="K299" i="3" s="1"/>
  <c r="K298" i="3" s="1"/>
  <c r="J301" i="3"/>
  <c r="J300" i="3" s="1"/>
  <c r="J299" i="3" s="1"/>
  <c r="J298" i="3" s="1"/>
  <c r="K293" i="3"/>
  <c r="K292" i="3" s="1"/>
  <c r="K291" i="3" s="1"/>
  <c r="K290" i="3" s="1"/>
  <c r="K289" i="3" s="1"/>
  <c r="K288" i="3" s="1"/>
  <c r="J293" i="3"/>
  <c r="J292" i="3" s="1"/>
  <c r="J291" i="3" s="1"/>
  <c r="J290" i="3" s="1"/>
  <c r="J289" i="3" s="1"/>
  <c r="J288" i="3" s="1"/>
  <c r="K286" i="3"/>
  <c r="J286" i="3"/>
  <c r="K285" i="3"/>
  <c r="K284" i="3" s="1"/>
  <c r="K283" i="3" s="1"/>
  <c r="K282" i="3" s="1"/>
  <c r="K281" i="3" s="1"/>
  <c r="K280" i="3" s="1"/>
  <c r="J285" i="3"/>
  <c r="J284" i="3" s="1"/>
  <c r="J283" i="3" s="1"/>
  <c r="J282" i="3" s="1"/>
  <c r="J281" i="3" s="1"/>
  <c r="J280" i="3" s="1"/>
  <c r="K278" i="3"/>
  <c r="K277" i="3" s="1"/>
  <c r="K276" i="3" s="1"/>
  <c r="J278" i="3"/>
  <c r="J277" i="3" s="1"/>
  <c r="J276" i="3" s="1"/>
  <c r="K270" i="3"/>
  <c r="K269" i="3" s="1"/>
  <c r="K268" i="3" s="1"/>
  <c r="J270" i="3"/>
  <c r="J269" i="3" s="1"/>
  <c r="J268" i="3" s="1"/>
  <c r="K263" i="3"/>
  <c r="J263" i="3"/>
  <c r="K261" i="3"/>
  <c r="J261" i="3"/>
  <c r="K258" i="3"/>
  <c r="K257" i="3" s="1"/>
  <c r="J258" i="3"/>
  <c r="J257" i="3" s="1"/>
  <c r="K249" i="3"/>
  <c r="J249" i="3"/>
  <c r="K242" i="3"/>
  <c r="K241" i="3" s="1"/>
  <c r="J242" i="3"/>
  <c r="J241" i="3" s="1"/>
  <c r="K232" i="3"/>
  <c r="K231" i="3" s="1"/>
  <c r="K230" i="3" s="1"/>
  <c r="K229" i="3" s="1"/>
  <c r="J232" i="3"/>
  <c r="J231" i="3" s="1"/>
  <c r="J230" i="3" s="1"/>
  <c r="J229" i="3" s="1"/>
  <c r="K226" i="3"/>
  <c r="K225" i="3" s="1"/>
  <c r="K224" i="3" s="1"/>
  <c r="K223" i="3" s="1"/>
  <c r="K222" i="3" s="1"/>
  <c r="J225" i="3"/>
  <c r="J224" i="3" s="1"/>
  <c r="J223" i="3" s="1"/>
  <c r="J222" i="3" s="1"/>
  <c r="K207" i="3"/>
  <c r="K206" i="3" s="1"/>
  <c r="K205" i="3" s="1"/>
  <c r="K204" i="3" s="1"/>
  <c r="K203" i="3" s="1"/>
  <c r="J207" i="3"/>
  <c r="J206" i="3" s="1"/>
  <c r="J205" i="3" s="1"/>
  <c r="J204" i="3" s="1"/>
  <c r="J203" i="3" s="1"/>
  <c r="K200" i="3"/>
  <c r="K199" i="3" s="1"/>
  <c r="K198" i="3" s="1"/>
  <c r="K197" i="3" s="1"/>
  <c r="K196" i="3" s="1"/>
  <c r="K195" i="3" s="1"/>
  <c r="J200" i="3"/>
  <c r="J199" i="3" s="1"/>
  <c r="J198" i="3" s="1"/>
  <c r="J197" i="3" s="1"/>
  <c r="J196" i="3" s="1"/>
  <c r="J195" i="3" s="1"/>
  <c r="K193" i="3"/>
  <c r="K192" i="3" s="1"/>
  <c r="K191" i="3" s="1"/>
  <c r="K190" i="3" s="1"/>
  <c r="J193" i="3"/>
  <c r="J192" i="3" s="1"/>
  <c r="J191" i="3" s="1"/>
  <c r="J190" i="3" s="1"/>
  <c r="K180" i="3"/>
  <c r="K179" i="3" s="1"/>
  <c r="K165" i="3" s="1"/>
  <c r="J180" i="3"/>
  <c r="J179" i="3" s="1"/>
  <c r="K157" i="3"/>
  <c r="K156" i="3" s="1"/>
  <c r="K155" i="3" s="1"/>
  <c r="K150" i="3" s="1"/>
  <c r="J157" i="3"/>
  <c r="J156" i="3" s="1"/>
  <c r="J155" i="3" s="1"/>
  <c r="J150" i="3" s="1"/>
  <c r="K148" i="3"/>
  <c r="J148" i="3"/>
  <c r="J147" i="3" s="1"/>
  <c r="J146" i="3" s="1"/>
  <c r="K135" i="3"/>
  <c r="K134" i="3" s="1"/>
  <c r="K133" i="3" s="1"/>
  <c r="K132" i="3" s="1"/>
  <c r="J135" i="3"/>
  <c r="J134" i="3" s="1"/>
  <c r="J133" i="3" s="1"/>
  <c r="J132" i="3" s="1"/>
  <c r="K130" i="3"/>
  <c r="K129" i="3" s="1"/>
  <c r="J130" i="3"/>
  <c r="J129" i="3" s="1"/>
  <c r="K220" i="3"/>
  <c r="K218" i="3" s="1"/>
  <c r="K216" i="3" s="1"/>
  <c r="J220" i="3"/>
  <c r="J218" i="3" s="1"/>
  <c r="J216" i="3" s="1"/>
  <c r="K219" i="3"/>
  <c r="K217" i="3" s="1"/>
  <c r="J219" i="3"/>
  <c r="J217" i="3" s="1"/>
  <c r="K127" i="3"/>
  <c r="J127" i="3"/>
  <c r="K126" i="3"/>
  <c r="J126" i="3"/>
  <c r="K109" i="3"/>
  <c r="K108" i="3" s="1"/>
  <c r="K107" i="3" s="1"/>
  <c r="J109" i="3"/>
  <c r="J108" i="3" s="1"/>
  <c r="J107" i="3" s="1"/>
  <c r="K102" i="3"/>
  <c r="K101" i="3" s="1"/>
  <c r="J102" i="3"/>
  <c r="J101" i="3" s="1"/>
  <c r="K96" i="3"/>
  <c r="K95" i="3" s="1"/>
  <c r="J96" i="3"/>
  <c r="J95" i="3" s="1"/>
  <c r="K73" i="3"/>
  <c r="J73" i="3"/>
  <c r="K72" i="3"/>
  <c r="K71" i="3" s="1"/>
  <c r="K70" i="3" s="1"/>
  <c r="K69" i="3" s="1"/>
  <c r="J72" i="3"/>
  <c r="J71" i="3" s="1"/>
  <c r="J70" i="3" s="1"/>
  <c r="J69" i="3" s="1"/>
  <c r="K61" i="3"/>
  <c r="J61" i="3"/>
  <c r="K59" i="3"/>
  <c r="J59" i="3"/>
  <c r="K56" i="3"/>
  <c r="K55" i="3" s="1"/>
  <c r="J56" i="3"/>
  <c r="J55" i="3" s="1"/>
  <c r="K53" i="3"/>
  <c r="K52" i="3" s="1"/>
  <c r="J53" i="3"/>
  <c r="J52" i="3" s="1"/>
  <c r="K50" i="3"/>
  <c r="K49" i="3" s="1"/>
  <c r="J50" i="3"/>
  <c r="J49" i="3" s="1"/>
  <c r="K42" i="3"/>
  <c r="J42" i="3"/>
  <c r="K40" i="3"/>
  <c r="J40" i="3"/>
  <c r="K38" i="3"/>
  <c r="J38" i="3"/>
  <c r="K35" i="3"/>
  <c r="K34" i="3" s="1"/>
  <c r="J35" i="3"/>
  <c r="J34" i="3" s="1"/>
  <c r="K91" i="3"/>
  <c r="K90" i="3" s="1"/>
  <c r="K89" i="3" s="1"/>
  <c r="J91" i="3"/>
  <c r="J90" i="3" s="1"/>
  <c r="J89" i="3" s="1"/>
  <c r="K87" i="3"/>
  <c r="K86" i="3" s="1"/>
  <c r="K85" i="3" s="1"/>
  <c r="J87" i="3"/>
  <c r="J86" i="3" s="1"/>
  <c r="J85" i="3" s="1"/>
  <c r="K83" i="3"/>
  <c r="K82" i="3" s="1"/>
  <c r="K81" i="3" s="1"/>
  <c r="J83" i="3"/>
  <c r="J82" i="3" s="1"/>
  <c r="J81" i="3" s="1"/>
  <c r="K15" i="3"/>
  <c r="K14" i="3" s="1"/>
  <c r="K13" i="3" s="1"/>
  <c r="J15" i="3"/>
  <c r="J14" i="3" s="1"/>
  <c r="J13" i="3" s="1"/>
  <c r="K414" i="3" l="1"/>
  <c r="K413" i="3" s="1"/>
  <c r="J178" i="3"/>
  <c r="J177" i="3" s="1"/>
  <c r="J165" i="3"/>
  <c r="J414" i="3"/>
  <c r="J413" i="3" s="1"/>
  <c r="J352" i="3"/>
  <c r="J351" i="3" s="1"/>
  <c r="J350" i="3" s="1"/>
  <c r="J349" i="3" s="1"/>
  <c r="K237" i="3"/>
  <c r="K236" i="3" s="1"/>
  <c r="K235" i="3" s="1"/>
  <c r="K228" i="3" s="1"/>
  <c r="J237" i="3"/>
  <c r="J236" i="3" s="1"/>
  <c r="J235" i="3" s="1"/>
  <c r="J228" i="3" s="1"/>
  <c r="K178" i="3"/>
  <c r="K177" i="3" s="1"/>
  <c r="K183" i="3"/>
  <c r="K182" i="3" s="1"/>
  <c r="J183" i="3"/>
  <c r="J182" i="3" s="1"/>
  <c r="K469" i="3"/>
  <c r="K468" i="3" s="1"/>
  <c r="K467" i="3" s="1"/>
  <c r="J469" i="3"/>
  <c r="J468" i="3" s="1"/>
  <c r="J467" i="3" s="1"/>
  <c r="K248" i="3"/>
  <c r="K247" i="3" s="1"/>
  <c r="K246" i="3" s="1"/>
  <c r="K245" i="3" s="1"/>
  <c r="K244" i="3" s="1"/>
  <c r="K690" i="5"/>
  <c r="K689" i="5" s="1"/>
  <c r="J248" i="3"/>
  <c r="J247" i="3" s="1"/>
  <c r="J246" i="3" s="1"/>
  <c r="J245" i="3" s="1"/>
  <c r="J244" i="3" s="1"/>
  <c r="J690" i="5"/>
  <c r="J689" i="5" s="1"/>
  <c r="J260" i="3"/>
  <c r="J125" i="3"/>
  <c r="J124" i="3" s="1"/>
  <c r="K371" i="3"/>
  <c r="K370" i="3" s="1"/>
  <c r="J371" i="3"/>
  <c r="J370" i="3" s="1"/>
  <c r="J369" i="3" s="1"/>
  <c r="K12" i="3"/>
  <c r="K11" i="3" s="1"/>
  <c r="J451" i="3"/>
  <c r="J450" i="3" s="1"/>
  <c r="J449" i="3" s="1"/>
  <c r="K147" i="3"/>
  <c r="K146" i="3" s="1"/>
  <c r="J12" i="3"/>
  <c r="J11" i="3" s="1"/>
  <c r="K209" i="3"/>
  <c r="J209" i="3"/>
  <c r="J76" i="3"/>
  <c r="K76" i="3"/>
  <c r="K125" i="3"/>
  <c r="K124" i="3" s="1"/>
  <c r="J144" i="3"/>
  <c r="J145" i="3"/>
  <c r="J362" i="3"/>
  <c r="J361" i="3" s="1"/>
  <c r="J360" i="3" s="1"/>
  <c r="K362" i="3"/>
  <c r="K361" i="3" s="1"/>
  <c r="K360" i="3" s="1"/>
  <c r="J316" i="3"/>
  <c r="J312" i="3" s="1"/>
  <c r="J273" i="3"/>
  <c r="J272" i="3" s="1"/>
  <c r="J58" i="3"/>
  <c r="J48" i="3" s="1"/>
  <c r="K260" i="3"/>
  <c r="K316" i="3"/>
  <c r="K312" i="3" s="1"/>
  <c r="J341" i="3"/>
  <c r="K462" i="3"/>
  <c r="K461" i="3" s="1"/>
  <c r="K460" i="3" s="1"/>
  <c r="K459" i="3" s="1"/>
  <c r="K458" i="3" s="1"/>
  <c r="K334" i="3"/>
  <c r="J462" i="3"/>
  <c r="J461" i="3" s="1"/>
  <c r="J460" i="3" s="1"/>
  <c r="J459" i="3" s="1"/>
  <c r="J458" i="3" s="1"/>
  <c r="J421" i="3"/>
  <c r="K58" i="3"/>
  <c r="K48" i="3" s="1"/>
  <c r="K275" i="3"/>
  <c r="K274" i="3" s="1"/>
  <c r="K430" i="3"/>
  <c r="K429" i="3" s="1"/>
  <c r="K495" i="3"/>
  <c r="K494" i="3" s="1"/>
  <c r="K493" i="3" s="1"/>
  <c r="K492" i="3" s="1"/>
  <c r="K491" i="3" s="1"/>
  <c r="J94" i="3"/>
  <c r="J93" i="3" s="1"/>
  <c r="K306" i="3"/>
  <c r="K305" i="3" s="1"/>
  <c r="K304" i="3" s="1"/>
  <c r="K303" i="3" s="1"/>
  <c r="J327" i="3"/>
  <c r="J334" i="3"/>
  <c r="K106" i="3"/>
  <c r="K105" i="3" s="1"/>
  <c r="K104" i="3" s="1"/>
  <c r="J275" i="3"/>
  <c r="J274" i="3" s="1"/>
  <c r="K327" i="3"/>
  <c r="K421" i="3"/>
  <c r="K94" i="3"/>
  <c r="K93" i="3" s="1"/>
  <c r="K352" i="3"/>
  <c r="K351" i="3" s="1"/>
  <c r="K350" i="3" s="1"/>
  <c r="K349" i="3" s="1"/>
  <c r="J394" i="3"/>
  <c r="K341" i="3"/>
  <c r="J37" i="3"/>
  <c r="J33" i="3" s="1"/>
  <c r="K273" i="3"/>
  <c r="K272" i="3" s="1"/>
  <c r="K394" i="3"/>
  <c r="K37" i="3"/>
  <c r="K33" i="3" s="1"/>
  <c r="J106" i="3"/>
  <c r="J105" i="3" s="1"/>
  <c r="J104" i="3" s="1"/>
  <c r="J306" i="3"/>
  <c r="J305" i="3" s="1"/>
  <c r="J304" i="3" s="1"/>
  <c r="J303" i="3" s="1"/>
  <c r="J495" i="3"/>
  <c r="J494" i="3" s="1"/>
  <c r="J493" i="3" s="1"/>
  <c r="J492" i="3" s="1"/>
  <c r="J491" i="3" s="1"/>
  <c r="K266" i="3"/>
  <c r="K265" i="3" s="1"/>
  <c r="K267" i="3"/>
  <c r="J266" i="3"/>
  <c r="J265" i="3" s="1"/>
  <c r="J267" i="3"/>
  <c r="C12" i="8"/>
  <c r="C11" i="8" s="1"/>
  <c r="D12" i="8"/>
  <c r="D11" i="8" s="1"/>
  <c r="E12" i="8"/>
  <c r="E11" i="8" s="1"/>
  <c r="C16" i="8"/>
  <c r="C15" i="8" s="1"/>
  <c r="C14" i="8" s="1"/>
  <c r="D16" i="8"/>
  <c r="D15" i="8" s="1"/>
  <c r="D14" i="8" s="1"/>
  <c r="E16" i="8"/>
  <c r="E15" i="8" s="1"/>
  <c r="E14" i="8" s="1"/>
  <c r="C20" i="8"/>
  <c r="C19" i="8" s="1"/>
  <c r="C18" i="8" s="1"/>
  <c r="D20" i="8"/>
  <c r="D19" i="8" s="1"/>
  <c r="D18" i="8" s="1"/>
  <c r="E20" i="8"/>
  <c r="E19" i="8" s="1"/>
  <c r="E18" i="8" s="1"/>
  <c r="C24" i="8"/>
  <c r="C23" i="8" s="1"/>
  <c r="C22" i="8" s="1"/>
  <c r="D24" i="8"/>
  <c r="D23" i="8" s="1"/>
  <c r="E24" i="8"/>
  <c r="E23" i="8" s="1"/>
  <c r="C27" i="8"/>
  <c r="C26" i="8" s="1"/>
  <c r="D27" i="8"/>
  <c r="D26" i="8" s="1"/>
  <c r="D22" i="8" s="1"/>
  <c r="E27" i="8"/>
  <c r="E26" i="8" s="1"/>
  <c r="E22" i="8" s="1"/>
  <c r="E10" i="8" s="1"/>
  <c r="D12" i="7"/>
  <c r="E12" i="7"/>
  <c r="E32" i="7"/>
  <c r="L373" i="5"/>
  <c r="L372" i="5" s="1"/>
  <c r="L371" i="5" s="1"/>
  <c r="L370" i="5" s="1"/>
  <c r="L369" i="5" s="1"/>
  <c r="K373" i="5"/>
  <c r="K372" i="5" s="1"/>
  <c r="K371" i="5" s="1"/>
  <c r="K370" i="5" s="1"/>
  <c r="K369" i="5" s="1"/>
  <c r="J373" i="5"/>
  <c r="J372" i="5" s="1"/>
  <c r="J371" i="5" s="1"/>
  <c r="J370" i="5" s="1"/>
  <c r="J369" i="5" s="1"/>
  <c r="K98" i="4"/>
  <c r="J98" i="4"/>
  <c r="I99" i="4"/>
  <c r="I98" i="4" s="1"/>
  <c r="L261" i="3"/>
  <c r="D10" i="8" l="1"/>
  <c r="K118" i="3"/>
  <c r="K117" i="3" s="1"/>
  <c r="J118" i="3"/>
  <c r="J117" i="3" s="1"/>
  <c r="C10" i="8"/>
  <c r="C29" i="8" s="1"/>
  <c r="J323" i="3"/>
  <c r="J322" i="3" s="1"/>
  <c r="J321" i="3" s="1"/>
  <c r="J256" i="3"/>
  <c r="J255" i="3" s="1"/>
  <c r="K256" i="3"/>
  <c r="K255" i="3" s="1"/>
  <c r="K75" i="3"/>
  <c r="J75" i="3"/>
  <c r="K311" i="3"/>
  <c r="K297" i="3" s="1"/>
  <c r="J430" i="3"/>
  <c r="J429" i="3" s="1"/>
  <c r="J428" i="3" s="1"/>
  <c r="J311" i="3"/>
  <c r="J297" i="3" s="1"/>
  <c r="K145" i="3"/>
  <c r="K144" i="3"/>
  <c r="K143" i="3" s="1"/>
  <c r="K369" i="3"/>
  <c r="J143" i="3"/>
  <c r="K412" i="3"/>
  <c r="K411" i="3" s="1"/>
  <c r="J412" i="3"/>
  <c r="J411" i="3" s="1"/>
  <c r="J32" i="3"/>
  <c r="K32" i="3"/>
  <c r="J202" i="3"/>
  <c r="K202" i="3"/>
  <c r="J348" i="3"/>
  <c r="K323" i="3"/>
  <c r="K322" i="3" s="1"/>
  <c r="K321" i="3" s="1"/>
  <c r="K348" i="3"/>
  <c r="J47" i="3"/>
  <c r="K389" i="3"/>
  <c r="K388" i="3" s="1"/>
  <c r="K428" i="3"/>
  <c r="J389" i="3"/>
  <c r="J388" i="3" s="1"/>
  <c r="K47" i="3"/>
  <c r="E29" i="8"/>
  <c r="D29" i="8"/>
  <c r="L649" i="5"/>
  <c r="L648" i="5" s="1"/>
  <c r="L647" i="5" s="1"/>
  <c r="L646" i="5" s="1"/>
  <c r="L645" i="5" s="1"/>
  <c r="K649" i="5"/>
  <c r="K648" i="5" s="1"/>
  <c r="K647" i="5" s="1"/>
  <c r="K646" i="5" s="1"/>
  <c r="K645" i="5" s="1"/>
  <c r="J649" i="5"/>
  <c r="J648" i="5" s="1"/>
  <c r="J647" i="5" s="1"/>
  <c r="J646" i="5" s="1"/>
  <c r="J645" i="5" s="1"/>
  <c r="K157" i="4"/>
  <c r="K156" i="4" s="1"/>
  <c r="J157" i="4"/>
  <c r="J156" i="4" s="1"/>
  <c r="I157" i="4"/>
  <c r="I156" i="4" s="1"/>
  <c r="L346" i="3"/>
  <c r="J296" i="3" l="1"/>
  <c r="K17" i="3"/>
  <c r="J17" i="3"/>
  <c r="J116" i="3"/>
  <c r="K116" i="3"/>
  <c r="J359" i="3"/>
  <c r="J254" i="3"/>
  <c r="J253" i="3"/>
  <c r="J252" i="3" s="1"/>
  <c r="J251" i="3" s="1"/>
  <c r="K254" i="3"/>
  <c r="K253" i="3"/>
  <c r="K252" i="3" s="1"/>
  <c r="K251" i="3" s="1"/>
  <c r="K359" i="3"/>
  <c r="K296" i="3"/>
  <c r="L583" i="5"/>
  <c r="L582" i="5" s="1"/>
  <c r="L581" i="5" s="1"/>
  <c r="L580" i="5" s="1"/>
  <c r="L579" i="5" s="1"/>
  <c r="L578" i="5" s="1"/>
  <c r="K583" i="5"/>
  <c r="K582" i="5" s="1"/>
  <c r="K581" i="5" s="1"/>
  <c r="K580" i="5" s="1"/>
  <c r="K579" i="5" s="1"/>
  <c r="K578" i="5" s="1"/>
  <c r="J583" i="5"/>
  <c r="J582" i="5" s="1"/>
  <c r="J581" i="5" s="1"/>
  <c r="J580" i="5" s="1"/>
  <c r="J579" i="5" s="1"/>
  <c r="J578" i="5" s="1"/>
  <c r="L595" i="5"/>
  <c r="K595" i="5"/>
  <c r="J595" i="5"/>
  <c r="J295" i="3" l="1"/>
  <c r="J10" i="3"/>
  <c r="J9" i="3" s="1"/>
  <c r="K10" i="3"/>
  <c r="K9" i="3" s="1"/>
  <c r="K295" i="3"/>
  <c r="K413" i="4"/>
  <c r="K412" i="4" s="1"/>
  <c r="K411" i="4" s="1"/>
  <c r="K410" i="4" s="1"/>
  <c r="K409" i="4" s="1"/>
  <c r="K408" i="4" s="1"/>
  <c r="J413" i="4"/>
  <c r="J412" i="4" s="1"/>
  <c r="J411" i="4" s="1"/>
  <c r="J410" i="4" s="1"/>
  <c r="J409" i="4" s="1"/>
  <c r="J408" i="4" s="1"/>
  <c r="I413" i="4"/>
  <c r="I412" i="4" s="1"/>
  <c r="I411" i="4" s="1"/>
  <c r="I410" i="4" s="1"/>
  <c r="I409" i="4" s="1"/>
  <c r="I408" i="4" s="1"/>
  <c r="K268" i="4"/>
  <c r="K267" i="4" s="1"/>
  <c r="K266" i="4" s="1"/>
  <c r="K265" i="4" s="1"/>
  <c r="K264" i="4" s="1"/>
  <c r="K263" i="4" s="1"/>
  <c r="K262" i="4" s="1"/>
  <c r="J268" i="4"/>
  <c r="J267" i="4" s="1"/>
  <c r="J266" i="4" s="1"/>
  <c r="J265" i="4" s="1"/>
  <c r="J264" i="4" s="1"/>
  <c r="J263" i="4" s="1"/>
  <c r="J262" i="4" s="1"/>
  <c r="I268" i="4"/>
  <c r="I267" i="4" s="1"/>
  <c r="I266" i="4" s="1"/>
  <c r="I265" i="4" s="1"/>
  <c r="I264" i="4" s="1"/>
  <c r="I263" i="4" s="1"/>
  <c r="I262" i="4" s="1"/>
  <c r="L200" i="3"/>
  <c r="L199" i="3" s="1"/>
  <c r="L198" i="3" s="1"/>
  <c r="L197" i="3" s="1"/>
  <c r="L196" i="3" s="1"/>
  <c r="L195" i="3" s="1"/>
  <c r="L180" i="3"/>
  <c r="L179" i="3" s="1"/>
  <c r="L165" i="3" s="1"/>
  <c r="K248" i="4"/>
  <c r="K247" i="4" s="1"/>
  <c r="K246" i="4" s="1"/>
  <c r="K245" i="4" s="1"/>
  <c r="J248" i="4"/>
  <c r="J247" i="4" s="1"/>
  <c r="J246" i="4" s="1"/>
  <c r="J245" i="4" s="1"/>
  <c r="I248" i="4"/>
  <c r="I247" i="4" s="1"/>
  <c r="I246" i="4" s="1"/>
  <c r="I245" i="4" s="1"/>
  <c r="L226" i="3"/>
  <c r="L225" i="3" s="1"/>
  <c r="L224" i="3" s="1"/>
  <c r="L223" i="3" s="1"/>
  <c r="L222" i="3" s="1"/>
  <c r="J567" i="5"/>
  <c r="L35" i="5"/>
  <c r="L34" i="5" s="1"/>
  <c r="L33" i="5" s="1"/>
  <c r="L32" i="5" s="1"/>
  <c r="L31" i="5" s="1"/>
  <c r="L30" i="5" s="1"/>
  <c r="K35" i="5"/>
  <c r="K34" i="5" s="1"/>
  <c r="K33" i="5" s="1"/>
  <c r="K32" i="5" s="1"/>
  <c r="K31" i="5" s="1"/>
  <c r="K30" i="5" s="1"/>
  <c r="J35" i="5"/>
  <c r="J34" i="5" s="1"/>
  <c r="J33" i="5" s="1"/>
  <c r="J32" i="5" s="1"/>
  <c r="J31" i="5" s="1"/>
  <c r="J30" i="5" s="1"/>
  <c r="K389" i="4"/>
  <c r="K388" i="4" s="1"/>
  <c r="K387" i="4" s="1"/>
  <c r="K386" i="4" s="1"/>
  <c r="J389" i="4"/>
  <c r="J388" i="4" s="1"/>
  <c r="J387" i="4" s="1"/>
  <c r="J386" i="4" s="1"/>
  <c r="I389" i="4"/>
  <c r="I388" i="4" s="1"/>
  <c r="I387" i="4" s="1"/>
  <c r="I386" i="4" s="1"/>
  <c r="L472" i="3"/>
  <c r="L471" i="3" s="1"/>
  <c r="L470" i="3" s="1"/>
  <c r="L178" i="3" l="1"/>
  <c r="L177" i="3" s="1"/>
  <c r="J8" i="3"/>
  <c r="J244" i="4"/>
  <c r="J232" i="4" s="1"/>
  <c r="K244" i="4"/>
  <c r="K232" i="4" s="1"/>
  <c r="K8" i="3"/>
  <c r="I244" i="4"/>
  <c r="I232" i="4" s="1"/>
  <c r="L568" i="5"/>
  <c r="K568" i="5"/>
  <c r="J568" i="5"/>
  <c r="J566" i="5" s="1"/>
  <c r="J565" i="5" s="1"/>
  <c r="J564" i="5" s="1"/>
  <c r="J563" i="5" s="1"/>
  <c r="J562" i="5" s="1"/>
  <c r="L567" i="5"/>
  <c r="K567" i="5"/>
  <c r="L589" i="5"/>
  <c r="L588" i="5" s="1"/>
  <c r="L587" i="5" s="1"/>
  <c r="L586" i="5" s="1"/>
  <c r="L585" i="5" s="1"/>
  <c r="L584" i="5" s="1"/>
  <c r="K589" i="5"/>
  <c r="K588" i="5" s="1"/>
  <c r="K587" i="5" s="1"/>
  <c r="K586" i="5" s="1"/>
  <c r="K585" i="5" s="1"/>
  <c r="K584" i="5" s="1"/>
  <c r="L594" i="5"/>
  <c r="L593" i="5" s="1"/>
  <c r="L592" i="5" s="1"/>
  <c r="L591" i="5" s="1"/>
  <c r="L590" i="5" s="1"/>
  <c r="K594" i="5"/>
  <c r="K593" i="5" s="1"/>
  <c r="K592" i="5" s="1"/>
  <c r="K591" i="5" s="1"/>
  <c r="K590" i="5" s="1"/>
  <c r="J589" i="5"/>
  <c r="J588" i="5" s="1"/>
  <c r="J587" i="5" s="1"/>
  <c r="J586" i="5" s="1"/>
  <c r="J585" i="5" s="1"/>
  <c r="J584" i="5" s="1"/>
  <c r="J594" i="5"/>
  <c r="J593" i="5" s="1"/>
  <c r="J592" i="5" s="1"/>
  <c r="J591" i="5" s="1"/>
  <c r="J590" i="5" s="1"/>
  <c r="J129" i="4"/>
  <c r="J128" i="4" s="1"/>
  <c r="K136" i="4"/>
  <c r="K135" i="4" s="1"/>
  <c r="K134" i="4" s="1"/>
  <c r="J136" i="4"/>
  <c r="J135" i="4" s="1"/>
  <c r="J134" i="4" s="1"/>
  <c r="I136" i="4"/>
  <c r="I135" i="4" s="1"/>
  <c r="I134" i="4" s="1"/>
  <c r="L566" i="5" l="1"/>
  <c r="L565" i="5" s="1"/>
  <c r="L564" i="5" s="1"/>
  <c r="L563" i="5" s="1"/>
  <c r="L562" i="5" s="1"/>
  <c r="K566" i="5"/>
  <c r="K565" i="5" s="1"/>
  <c r="K564" i="5" s="1"/>
  <c r="K563" i="5" s="1"/>
  <c r="K562" i="5" s="1"/>
  <c r="L102" i="3" l="1"/>
  <c r="L101" i="3" s="1"/>
  <c r="L96" i="3"/>
  <c r="L95" i="3" s="1"/>
  <c r="L38" i="3"/>
  <c r="L325" i="3"/>
  <c r="L324" i="3" s="1"/>
  <c r="K130" i="4" s="1"/>
  <c r="K129" i="4" s="1"/>
  <c r="K128" i="4" s="1"/>
  <c r="I130" i="4"/>
  <c r="I129" i="4" s="1"/>
  <c r="I128" i="4" s="1"/>
  <c r="L220" i="5"/>
  <c r="K220" i="5"/>
  <c r="J220" i="5"/>
  <c r="K688" i="5"/>
  <c r="K687" i="5" s="1"/>
  <c r="K686" i="5" s="1"/>
  <c r="K685" i="5" s="1"/>
  <c r="J688" i="5"/>
  <c r="J687" i="5" s="1"/>
  <c r="J686" i="5" s="1"/>
  <c r="J685" i="5" s="1"/>
  <c r="L684" i="5"/>
  <c r="L683" i="5" s="1"/>
  <c r="L682" i="5" s="1"/>
  <c r="L681" i="5" s="1"/>
  <c r="L680" i="5" s="1"/>
  <c r="K684" i="5"/>
  <c r="K683" i="5" s="1"/>
  <c r="K682" i="5" s="1"/>
  <c r="K681" i="5" s="1"/>
  <c r="K680" i="5" s="1"/>
  <c r="J684" i="5"/>
  <c r="J683" i="5" s="1"/>
  <c r="J682" i="5" s="1"/>
  <c r="J681" i="5" s="1"/>
  <c r="J680" i="5" s="1"/>
  <c r="L679" i="5"/>
  <c r="L678" i="5" s="1"/>
  <c r="L677" i="5" s="1"/>
  <c r="L676" i="5" s="1"/>
  <c r="L675" i="5" s="1"/>
  <c r="K679" i="5"/>
  <c r="K678" i="5" s="1"/>
  <c r="K677" i="5" s="1"/>
  <c r="K676" i="5" s="1"/>
  <c r="K675" i="5" s="1"/>
  <c r="J679" i="5"/>
  <c r="J678" i="5" s="1"/>
  <c r="J677" i="5" s="1"/>
  <c r="J676" i="5" s="1"/>
  <c r="J675" i="5" s="1"/>
  <c r="L673" i="5"/>
  <c r="L672" i="5" s="1"/>
  <c r="L671" i="5" s="1"/>
  <c r="L670" i="5" s="1"/>
  <c r="L669" i="5" s="1"/>
  <c r="L668" i="5" s="1"/>
  <c r="K673" i="5"/>
  <c r="K672" i="5" s="1"/>
  <c r="K671" i="5" s="1"/>
  <c r="K670" i="5" s="1"/>
  <c r="K669" i="5" s="1"/>
  <c r="K668" i="5" s="1"/>
  <c r="J673" i="5"/>
  <c r="J672" i="5" s="1"/>
  <c r="J671" i="5" s="1"/>
  <c r="J670" i="5" s="1"/>
  <c r="J669" i="5" s="1"/>
  <c r="J668" i="5" s="1"/>
  <c r="L667" i="5"/>
  <c r="L666" i="5" s="1"/>
  <c r="L665" i="5" s="1"/>
  <c r="L664" i="5" s="1"/>
  <c r="L663" i="5" s="1"/>
  <c r="L662" i="5" s="1"/>
  <c r="K667" i="5"/>
  <c r="K666" i="5" s="1"/>
  <c r="K665" i="5" s="1"/>
  <c r="K664" i="5" s="1"/>
  <c r="K663" i="5" s="1"/>
  <c r="K662" i="5" s="1"/>
  <c r="J667" i="5"/>
  <c r="J666" i="5" s="1"/>
  <c r="J665" i="5" s="1"/>
  <c r="J664" i="5" s="1"/>
  <c r="J663" i="5" s="1"/>
  <c r="J662" i="5" s="1"/>
  <c r="L661" i="5"/>
  <c r="L660" i="5" s="1"/>
  <c r="L659" i="5" s="1"/>
  <c r="L658" i="5" s="1"/>
  <c r="L657" i="5" s="1"/>
  <c r="L656" i="5" s="1"/>
  <c r="K661" i="5"/>
  <c r="K660" i="5" s="1"/>
  <c r="K659" i="5" s="1"/>
  <c r="K658" i="5" s="1"/>
  <c r="K657" i="5" s="1"/>
  <c r="K656" i="5" s="1"/>
  <c r="J661" i="5"/>
  <c r="J660" i="5" s="1"/>
  <c r="J659" i="5" s="1"/>
  <c r="J658" i="5" s="1"/>
  <c r="J657" i="5" s="1"/>
  <c r="J656" i="5" s="1"/>
  <c r="L655" i="5"/>
  <c r="L654" i="5" s="1"/>
  <c r="L653" i="5" s="1"/>
  <c r="L652" i="5" s="1"/>
  <c r="L651" i="5" s="1"/>
  <c r="L650" i="5" s="1"/>
  <c r="K655" i="5"/>
  <c r="K654" i="5" s="1"/>
  <c r="K653" i="5" s="1"/>
  <c r="K652" i="5" s="1"/>
  <c r="K651" i="5" s="1"/>
  <c r="K650" i="5" s="1"/>
  <c r="J655" i="5"/>
  <c r="J654" i="5" s="1"/>
  <c r="J653" i="5" s="1"/>
  <c r="J652" i="5" s="1"/>
  <c r="J651" i="5" s="1"/>
  <c r="J650" i="5" s="1"/>
  <c r="L644" i="5"/>
  <c r="L643" i="5" s="1"/>
  <c r="L642" i="5" s="1"/>
  <c r="L641" i="5" s="1"/>
  <c r="L640" i="5" s="1"/>
  <c r="K644" i="5"/>
  <c r="K643" i="5" s="1"/>
  <c r="K642" i="5" s="1"/>
  <c r="K641" i="5" s="1"/>
  <c r="K640" i="5" s="1"/>
  <c r="J644" i="5"/>
  <c r="J643" i="5" s="1"/>
  <c r="J642" i="5" s="1"/>
  <c r="J641" i="5" s="1"/>
  <c r="J640" i="5" s="1"/>
  <c r="L639" i="5"/>
  <c r="L638" i="5" s="1"/>
  <c r="L637" i="5" s="1"/>
  <c r="L636" i="5" s="1"/>
  <c r="L635" i="5" s="1"/>
  <c r="K639" i="5"/>
  <c r="K638" i="5" s="1"/>
  <c r="K637" i="5" s="1"/>
  <c r="K636" i="5" s="1"/>
  <c r="K635" i="5" s="1"/>
  <c r="J639" i="5"/>
  <c r="J638" i="5" s="1"/>
  <c r="J637" i="5" s="1"/>
  <c r="J636" i="5" s="1"/>
  <c r="J635" i="5" s="1"/>
  <c r="L633" i="5"/>
  <c r="L632" i="5" s="1"/>
  <c r="L631" i="5" s="1"/>
  <c r="L630" i="5" s="1"/>
  <c r="L629" i="5" s="1"/>
  <c r="K633" i="5"/>
  <c r="K632" i="5" s="1"/>
  <c r="K631" i="5" s="1"/>
  <c r="K630" i="5" s="1"/>
  <c r="K629" i="5" s="1"/>
  <c r="J633" i="5"/>
  <c r="J632" i="5" s="1"/>
  <c r="J631" i="5" s="1"/>
  <c r="J630" i="5" s="1"/>
  <c r="J629" i="5" s="1"/>
  <c r="L628" i="5"/>
  <c r="L627" i="5" s="1"/>
  <c r="L626" i="5" s="1"/>
  <c r="L625" i="5" s="1"/>
  <c r="L624" i="5" s="1"/>
  <c r="K628" i="5"/>
  <c r="K627" i="5" s="1"/>
  <c r="K626" i="5" s="1"/>
  <c r="K625" i="5" s="1"/>
  <c r="K624" i="5" s="1"/>
  <c r="J628" i="5"/>
  <c r="J627" i="5" s="1"/>
  <c r="J626" i="5" s="1"/>
  <c r="J625" i="5" s="1"/>
  <c r="J624" i="5" s="1"/>
  <c r="L623" i="5"/>
  <c r="L622" i="5" s="1"/>
  <c r="L621" i="5" s="1"/>
  <c r="L620" i="5" s="1"/>
  <c r="L619" i="5" s="1"/>
  <c r="K623" i="5"/>
  <c r="K622" i="5" s="1"/>
  <c r="K621" i="5" s="1"/>
  <c r="K620" i="5" s="1"/>
  <c r="K619" i="5" s="1"/>
  <c r="J623" i="5"/>
  <c r="J622" i="5" s="1"/>
  <c r="J621" i="5" s="1"/>
  <c r="J620" i="5" s="1"/>
  <c r="J619" i="5" s="1"/>
  <c r="L617" i="5"/>
  <c r="L616" i="5" s="1"/>
  <c r="L615" i="5" s="1"/>
  <c r="L614" i="5" s="1"/>
  <c r="L613" i="5" s="1"/>
  <c r="K617" i="5"/>
  <c r="K616" i="5" s="1"/>
  <c r="K615" i="5" s="1"/>
  <c r="K614" i="5" s="1"/>
  <c r="K613" i="5" s="1"/>
  <c r="J617" i="5"/>
  <c r="J616" i="5" s="1"/>
  <c r="J615" i="5" s="1"/>
  <c r="J614" i="5" s="1"/>
  <c r="J613" i="5" s="1"/>
  <c r="L612" i="5"/>
  <c r="L611" i="5" s="1"/>
  <c r="L610" i="5" s="1"/>
  <c r="L609" i="5" s="1"/>
  <c r="L608" i="5" s="1"/>
  <c r="K612" i="5"/>
  <c r="K611" i="5" s="1"/>
  <c r="K610" i="5" s="1"/>
  <c r="K609" i="5" s="1"/>
  <c r="K608" i="5" s="1"/>
  <c r="J612" i="5"/>
  <c r="J611" i="5" s="1"/>
  <c r="J610" i="5" s="1"/>
  <c r="J609" i="5" s="1"/>
  <c r="J608" i="5" s="1"/>
  <c r="L607" i="5"/>
  <c r="L606" i="5" s="1"/>
  <c r="L605" i="5" s="1"/>
  <c r="L604" i="5" s="1"/>
  <c r="L603" i="5" s="1"/>
  <c r="K607" i="5"/>
  <c r="K606" i="5" s="1"/>
  <c r="K605" i="5" s="1"/>
  <c r="K604" i="5" s="1"/>
  <c r="K603" i="5" s="1"/>
  <c r="J607" i="5"/>
  <c r="J606" i="5" s="1"/>
  <c r="J605" i="5" s="1"/>
  <c r="J604" i="5" s="1"/>
  <c r="J603" i="5" s="1"/>
  <c r="L601" i="5"/>
  <c r="L600" i="5" s="1"/>
  <c r="L599" i="5" s="1"/>
  <c r="L598" i="5" s="1"/>
  <c r="L597" i="5" s="1"/>
  <c r="L596" i="5" s="1"/>
  <c r="K601" i="5"/>
  <c r="K600" i="5" s="1"/>
  <c r="K599" i="5" s="1"/>
  <c r="K598" i="5" s="1"/>
  <c r="K597" i="5" s="1"/>
  <c r="K596" i="5" s="1"/>
  <c r="J601" i="5"/>
  <c r="J600" i="5" s="1"/>
  <c r="J599" i="5" s="1"/>
  <c r="J598" i="5" s="1"/>
  <c r="J597" i="5" s="1"/>
  <c r="J596" i="5" s="1"/>
  <c r="L561" i="5"/>
  <c r="L560" i="5" s="1"/>
  <c r="L559" i="5" s="1"/>
  <c r="L558" i="5" s="1"/>
  <c r="L557" i="5" s="1"/>
  <c r="L556" i="5" s="1"/>
  <c r="K561" i="5"/>
  <c r="K560" i="5" s="1"/>
  <c r="K559" i="5" s="1"/>
  <c r="K558" i="5" s="1"/>
  <c r="K557" i="5" s="1"/>
  <c r="K556" i="5" s="1"/>
  <c r="J561" i="5"/>
  <c r="J560" i="5" s="1"/>
  <c r="J559" i="5" s="1"/>
  <c r="J558" i="5" s="1"/>
  <c r="J557" i="5" s="1"/>
  <c r="J556" i="5" s="1"/>
  <c r="L555" i="5"/>
  <c r="L554" i="5" s="1"/>
  <c r="L553" i="5" s="1"/>
  <c r="L552" i="5" s="1"/>
  <c r="L551" i="5" s="1"/>
  <c r="L550" i="5" s="1"/>
  <c r="K555" i="5"/>
  <c r="K554" i="5" s="1"/>
  <c r="K553" i="5" s="1"/>
  <c r="K552" i="5" s="1"/>
  <c r="K551" i="5" s="1"/>
  <c r="K550" i="5" s="1"/>
  <c r="J555" i="5"/>
  <c r="J554" i="5" s="1"/>
  <c r="J553" i="5" s="1"/>
  <c r="J552" i="5" s="1"/>
  <c r="J551" i="5" s="1"/>
  <c r="J550" i="5" s="1"/>
  <c r="L549" i="5"/>
  <c r="L548" i="5" s="1"/>
  <c r="L547" i="5" s="1"/>
  <c r="L546" i="5" s="1"/>
  <c r="L545" i="5" s="1"/>
  <c r="L544" i="5" s="1"/>
  <c r="K549" i="5"/>
  <c r="K548" i="5" s="1"/>
  <c r="K547" i="5" s="1"/>
  <c r="K546" i="5" s="1"/>
  <c r="K545" i="5" s="1"/>
  <c r="K544" i="5" s="1"/>
  <c r="J549" i="5"/>
  <c r="J548" i="5" s="1"/>
  <c r="J547" i="5" s="1"/>
  <c r="J546" i="5" s="1"/>
  <c r="J545" i="5" s="1"/>
  <c r="J544" i="5" s="1"/>
  <c r="K81" i="4"/>
  <c r="K80" i="4" s="1"/>
  <c r="J81" i="4"/>
  <c r="J80" i="4" s="1"/>
  <c r="K83" i="4"/>
  <c r="K82" i="4" s="1"/>
  <c r="J83" i="4"/>
  <c r="J82" i="4" s="1"/>
  <c r="I83" i="4"/>
  <c r="I82" i="4" s="1"/>
  <c r="L61" i="3"/>
  <c r="I81" i="4"/>
  <c r="I80" i="4" s="1"/>
  <c r="L602" i="5" l="1"/>
  <c r="K602" i="5"/>
  <c r="J602" i="5"/>
  <c r="J634" i="5"/>
  <c r="L94" i="3"/>
  <c r="L93" i="3" s="1"/>
  <c r="J674" i="5"/>
  <c r="L674" i="5"/>
  <c r="J618" i="5"/>
  <c r="K674" i="5"/>
  <c r="L618" i="5"/>
  <c r="K618" i="5"/>
  <c r="K634" i="5"/>
  <c r="L634" i="5"/>
  <c r="K79" i="4"/>
  <c r="I79" i="4"/>
  <c r="J79" i="4"/>
  <c r="K543" i="5" l="1"/>
  <c r="J543" i="5"/>
  <c r="L59" i="3"/>
  <c r="L58" i="3" s="1"/>
  <c r="L307" i="3" l="1"/>
  <c r="L174" i="5"/>
  <c r="L173" i="5" s="1"/>
  <c r="L172" i="5" s="1"/>
  <c r="L171" i="5" s="1"/>
  <c r="L170" i="5" s="1"/>
  <c r="K174" i="5"/>
  <c r="K173" i="5" s="1"/>
  <c r="K172" i="5" s="1"/>
  <c r="K171" i="5" s="1"/>
  <c r="K170" i="5" s="1"/>
  <c r="K541" i="5"/>
  <c r="K540" i="5" s="1"/>
  <c r="K539" i="5" s="1"/>
  <c r="K538" i="5" s="1"/>
  <c r="K537" i="5" s="1"/>
  <c r="L541" i="5"/>
  <c r="L540" i="5" s="1"/>
  <c r="L539" i="5" s="1"/>
  <c r="L538" i="5" s="1"/>
  <c r="L537" i="5" s="1"/>
  <c r="K536" i="5"/>
  <c r="K535" i="5" s="1"/>
  <c r="K534" i="5" s="1"/>
  <c r="K533" i="5" s="1"/>
  <c r="K532" i="5" s="1"/>
  <c r="L536" i="5"/>
  <c r="L535" i="5" s="1"/>
  <c r="L534" i="5" s="1"/>
  <c r="L533" i="5" s="1"/>
  <c r="L532" i="5" s="1"/>
  <c r="K530" i="5"/>
  <c r="K529" i="5" s="1"/>
  <c r="K528" i="5" s="1"/>
  <c r="K527" i="5" s="1"/>
  <c r="K526" i="5" s="1"/>
  <c r="K525" i="5" s="1"/>
  <c r="L530" i="5"/>
  <c r="L529" i="5" s="1"/>
  <c r="L528" i="5" s="1"/>
  <c r="L527" i="5" s="1"/>
  <c r="L526" i="5" s="1"/>
  <c r="L525" i="5" s="1"/>
  <c r="J541" i="5"/>
  <c r="J540" i="5" s="1"/>
  <c r="J539" i="5" s="1"/>
  <c r="J538" i="5" s="1"/>
  <c r="J537" i="5" s="1"/>
  <c r="J536" i="5"/>
  <c r="J535" i="5" s="1"/>
  <c r="J534" i="5" s="1"/>
  <c r="J533" i="5" s="1"/>
  <c r="J532" i="5" s="1"/>
  <c r="J530" i="5"/>
  <c r="J529" i="5" s="1"/>
  <c r="J528" i="5" s="1"/>
  <c r="J527" i="5" s="1"/>
  <c r="J526" i="5" s="1"/>
  <c r="J525" i="5" s="1"/>
  <c r="K291" i="5"/>
  <c r="K290" i="5" s="1"/>
  <c r="K289" i="5" s="1"/>
  <c r="K288" i="5" s="1"/>
  <c r="K287" i="5" s="1"/>
  <c r="L291" i="5"/>
  <c r="L290" i="5" s="1"/>
  <c r="L289" i="5" s="1"/>
  <c r="L288" i="5" s="1"/>
  <c r="L287" i="5" s="1"/>
  <c r="K286" i="5"/>
  <c r="K285" i="5" s="1"/>
  <c r="K284" i="5" s="1"/>
  <c r="K283" i="5" s="1"/>
  <c r="K282" i="5" s="1"/>
  <c r="L286" i="5"/>
  <c r="L285" i="5" s="1"/>
  <c r="L284" i="5" s="1"/>
  <c r="L283" i="5" s="1"/>
  <c r="L282" i="5" s="1"/>
  <c r="J291" i="5"/>
  <c r="J290" i="5" s="1"/>
  <c r="J289" i="5" s="1"/>
  <c r="J288" i="5" s="1"/>
  <c r="J287" i="5" s="1"/>
  <c r="J286" i="5"/>
  <c r="J285" i="5" s="1"/>
  <c r="J284" i="5" s="1"/>
  <c r="J283" i="5" s="1"/>
  <c r="J282" i="5" s="1"/>
  <c r="K278" i="5"/>
  <c r="K277" i="5" s="1"/>
  <c r="K276" i="5" s="1"/>
  <c r="K275" i="5" s="1"/>
  <c r="K274" i="5" s="1"/>
  <c r="L278" i="5"/>
  <c r="L277" i="5" s="1"/>
  <c r="L276" i="5" s="1"/>
  <c r="L275" i="5" s="1"/>
  <c r="L274" i="5" s="1"/>
  <c r="K273" i="5"/>
  <c r="K272" i="5" s="1"/>
  <c r="K271" i="5" s="1"/>
  <c r="K270" i="5" s="1"/>
  <c r="K269" i="5" s="1"/>
  <c r="L273" i="5"/>
  <c r="L272" i="5" s="1"/>
  <c r="L271" i="5" s="1"/>
  <c r="L270" i="5" s="1"/>
  <c r="L269" i="5" s="1"/>
  <c r="J278" i="5"/>
  <c r="J277" i="5" s="1"/>
  <c r="J276" i="5" s="1"/>
  <c r="J275" i="5" s="1"/>
  <c r="J274" i="5" s="1"/>
  <c r="J273" i="5"/>
  <c r="J272" i="5" s="1"/>
  <c r="J271" i="5" s="1"/>
  <c r="J270" i="5" s="1"/>
  <c r="J269" i="5" s="1"/>
  <c r="K265" i="5"/>
  <c r="K264" i="5" s="1"/>
  <c r="K263" i="5" s="1"/>
  <c r="K262" i="5" s="1"/>
  <c r="K261" i="5" s="1"/>
  <c r="K260" i="5" s="1"/>
  <c r="K259" i="5" s="1"/>
  <c r="K258" i="5" s="1"/>
  <c r="L265" i="5"/>
  <c r="L264" i="5" s="1"/>
  <c r="L263" i="5" s="1"/>
  <c r="L262" i="5" s="1"/>
  <c r="L261" i="5" s="1"/>
  <c r="L260" i="5" s="1"/>
  <c r="L259" i="5" s="1"/>
  <c r="L258" i="5" s="1"/>
  <c r="K257" i="5"/>
  <c r="K256" i="5" s="1"/>
  <c r="K255" i="5" s="1"/>
  <c r="K254" i="5" s="1"/>
  <c r="K253" i="5" s="1"/>
  <c r="K252" i="5" s="1"/>
  <c r="K251" i="5" s="1"/>
  <c r="K250" i="5" s="1"/>
  <c r="L257" i="5"/>
  <c r="L256" i="5" s="1"/>
  <c r="L255" i="5" s="1"/>
  <c r="L254" i="5" s="1"/>
  <c r="L253" i="5" s="1"/>
  <c r="L252" i="5" s="1"/>
  <c r="L251" i="5" s="1"/>
  <c r="L250" i="5" s="1"/>
  <c r="K242" i="5"/>
  <c r="K241" i="5" s="1"/>
  <c r="K240" i="5" s="1"/>
  <c r="K239" i="5" s="1"/>
  <c r="K238" i="5" s="1"/>
  <c r="K237" i="5" s="1"/>
  <c r="K236" i="5" s="1"/>
  <c r="K235" i="5" s="1"/>
  <c r="L242" i="5"/>
  <c r="L241" i="5" s="1"/>
  <c r="L240" i="5" s="1"/>
  <c r="L239" i="5" s="1"/>
  <c r="L238" i="5" s="1"/>
  <c r="L237" i="5" s="1"/>
  <c r="L236" i="5" s="1"/>
  <c r="L235" i="5" s="1"/>
  <c r="K214" i="5"/>
  <c r="K213" i="5" s="1"/>
  <c r="K212" i="5" s="1"/>
  <c r="K211" i="5" s="1"/>
  <c r="K210" i="5" s="1"/>
  <c r="L214" i="5"/>
  <c r="L213" i="5" s="1"/>
  <c r="L212" i="5" s="1"/>
  <c r="L211" i="5" s="1"/>
  <c r="L210" i="5" s="1"/>
  <c r="K209" i="5"/>
  <c r="K208" i="5" s="1"/>
  <c r="K207" i="5" s="1"/>
  <c r="K206" i="5" s="1"/>
  <c r="K205" i="5" s="1"/>
  <c r="L209" i="5"/>
  <c r="L208" i="5" s="1"/>
  <c r="L207" i="5" s="1"/>
  <c r="L206" i="5" s="1"/>
  <c r="L205" i="5" s="1"/>
  <c r="K201" i="5"/>
  <c r="K200" i="5" s="1"/>
  <c r="K199" i="5" s="1"/>
  <c r="K198" i="5" s="1"/>
  <c r="K197" i="5" s="1"/>
  <c r="K196" i="5" s="1"/>
  <c r="K195" i="5" s="1"/>
  <c r="K194" i="5" s="1"/>
  <c r="L201" i="5"/>
  <c r="L200" i="5" s="1"/>
  <c r="L199" i="5" s="1"/>
  <c r="L198" i="5" s="1"/>
  <c r="L197" i="5" s="1"/>
  <c r="L196" i="5" s="1"/>
  <c r="L195" i="5" s="1"/>
  <c r="L194" i="5" s="1"/>
  <c r="J265" i="5"/>
  <c r="J264" i="5" s="1"/>
  <c r="J263" i="5" s="1"/>
  <c r="J262" i="5" s="1"/>
  <c r="J261" i="5" s="1"/>
  <c r="J260" i="5" s="1"/>
  <c r="J259" i="5" s="1"/>
  <c r="J258" i="5" s="1"/>
  <c r="J257" i="5"/>
  <c r="J256" i="5" s="1"/>
  <c r="J255" i="5" s="1"/>
  <c r="J254" i="5" s="1"/>
  <c r="J253" i="5" s="1"/>
  <c r="J252" i="5" s="1"/>
  <c r="J251" i="5" s="1"/>
  <c r="J250" i="5" s="1"/>
  <c r="J242" i="5"/>
  <c r="J241" i="5" s="1"/>
  <c r="J240" i="5" s="1"/>
  <c r="J239" i="5" s="1"/>
  <c r="J238" i="5" s="1"/>
  <c r="J237" i="5" s="1"/>
  <c r="J236" i="5" s="1"/>
  <c r="J235" i="5" s="1"/>
  <c r="J214" i="5"/>
  <c r="J213" i="5" s="1"/>
  <c r="J212" i="5" s="1"/>
  <c r="J211" i="5" s="1"/>
  <c r="J210" i="5" s="1"/>
  <c r="J209" i="5"/>
  <c r="J208" i="5" s="1"/>
  <c r="J207" i="5" s="1"/>
  <c r="J206" i="5" s="1"/>
  <c r="J205" i="5" s="1"/>
  <c r="J201" i="5"/>
  <c r="J200" i="5" s="1"/>
  <c r="J199" i="5" s="1"/>
  <c r="J198" i="5" s="1"/>
  <c r="J197" i="5" s="1"/>
  <c r="J196" i="5" s="1"/>
  <c r="J195" i="5" s="1"/>
  <c r="J194" i="5" s="1"/>
  <c r="K169" i="5"/>
  <c r="K168" i="5" s="1"/>
  <c r="K167" i="5" s="1"/>
  <c r="K166" i="5" s="1"/>
  <c r="K165" i="5" s="1"/>
  <c r="L169" i="5"/>
  <c r="L168" i="5" s="1"/>
  <c r="L167" i="5" s="1"/>
  <c r="L166" i="5" s="1"/>
  <c r="L165" i="5" s="1"/>
  <c r="J174" i="5"/>
  <c r="J173" i="5" s="1"/>
  <c r="J172" i="5" s="1"/>
  <c r="J171" i="5" s="1"/>
  <c r="J170" i="5" s="1"/>
  <c r="J169" i="5"/>
  <c r="J168" i="5" s="1"/>
  <c r="J167" i="5" s="1"/>
  <c r="J166" i="5" s="1"/>
  <c r="J165" i="5" s="1"/>
  <c r="K138" i="5"/>
  <c r="K137" i="5" s="1"/>
  <c r="K136" i="5" s="1"/>
  <c r="K135" i="5" s="1"/>
  <c r="K134" i="5" s="1"/>
  <c r="K133" i="5" s="1"/>
  <c r="L138" i="5"/>
  <c r="L137" i="5" s="1"/>
  <c r="L136" i="5" s="1"/>
  <c r="L135" i="5" s="1"/>
  <c r="L134" i="5" s="1"/>
  <c r="L133" i="5" s="1"/>
  <c r="K121" i="5"/>
  <c r="K120" i="5" s="1"/>
  <c r="K119" i="5" s="1"/>
  <c r="K118" i="5" s="1"/>
  <c r="K117" i="5" s="1"/>
  <c r="K116" i="5" s="1"/>
  <c r="L121" i="5"/>
  <c r="L120" i="5" s="1"/>
  <c r="L119" i="5" s="1"/>
  <c r="L118" i="5" s="1"/>
  <c r="L117" i="5" s="1"/>
  <c r="L116" i="5" s="1"/>
  <c r="K115" i="5"/>
  <c r="K114" i="5" s="1"/>
  <c r="K113" i="5" s="1"/>
  <c r="K112" i="5" s="1"/>
  <c r="K111" i="5" s="1"/>
  <c r="K110" i="5" s="1"/>
  <c r="L115" i="5"/>
  <c r="L114" i="5" s="1"/>
  <c r="L113" i="5" s="1"/>
  <c r="L112" i="5" s="1"/>
  <c r="L111" i="5" s="1"/>
  <c r="L110" i="5" s="1"/>
  <c r="K103" i="5"/>
  <c r="K102" i="5" s="1"/>
  <c r="K101" i="5" s="1"/>
  <c r="K100" i="5" s="1"/>
  <c r="K99" i="5" s="1"/>
  <c r="L103" i="5"/>
  <c r="L102" i="5" s="1"/>
  <c r="L101" i="5" s="1"/>
  <c r="L100" i="5" s="1"/>
  <c r="L99" i="5" s="1"/>
  <c r="K98" i="5"/>
  <c r="K97" i="5" s="1"/>
  <c r="K96" i="5" s="1"/>
  <c r="K95" i="5" s="1"/>
  <c r="K94" i="5" s="1"/>
  <c r="L98" i="5"/>
  <c r="L97" i="5" s="1"/>
  <c r="L96" i="5" s="1"/>
  <c r="L95" i="5" s="1"/>
  <c r="L94" i="5" s="1"/>
  <c r="L91" i="5"/>
  <c r="L90" i="5" s="1"/>
  <c r="L89" i="5" s="1"/>
  <c r="L88" i="5" s="1"/>
  <c r="L87" i="5" s="1"/>
  <c r="L86" i="5" s="1"/>
  <c r="L85" i="5" s="1"/>
  <c r="K91" i="5"/>
  <c r="K90" i="5" s="1"/>
  <c r="K89" i="5" s="1"/>
  <c r="K88" i="5" s="1"/>
  <c r="K87" i="5" s="1"/>
  <c r="K86" i="5" s="1"/>
  <c r="K85" i="5" s="1"/>
  <c r="K84" i="5"/>
  <c r="K83" i="5" s="1"/>
  <c r="K82" i="5" s="1"/>
  <c r="K81" i="5" s="1"/>
  <c r="K80" i="5" s="1"/>
  <c r="K79" i="5" s="1"/>
  <c r="K78" i="5" s="1"/>
  <c r="L84" i="5"/>
  <c r="L83" i="5" s="1"/>
  <c r="L82" i="5" s="1"/>
  <c r="L81" i="5" s="1"/>
  <c r="L80" i="5" s="1"/>
  <c r="L79" i="5" s="1"/>
  <c r="L78" i="5" s="1"/>
  <c r="L77" i="5"/>
  <c r="L76" i="5" s="1"/>
  <c r="L75" i="5" s="1"/>
  <c r="L74" i="5" s="1"/>
  <c r="L73" i="5" s="1"/>
  <c r="L72" i="5" s="1"/>
  <c r="K77" i="5"/>
  <c r="K76" i="5" s="1"/>
  <c r="K75" i="5" s="1"/>
  <c r="K74" i="5" s="1"/>
  <c r="K73" i="5" s="1"/>
  <c r="K72" i="5" s="1"/>
  <c r="L71" i="5"/>
  <c r="L70" i="5" s="1"/>
  <c r="L69" i="5" s="1"/>
  <c r="L68" i="5" s="1"/>
  <c r="L67" i="5" s="1"/>
  <c r="L66" i="5" s="1"/>
  <c r="K71" i="5"/>
  <c r="K70" i="5" s="1"/>
  <c r="K69" i="5" s="1"/>
  <c r="K68" i="5" s="1"/>
  <c r="K67" i="5" s="1"/>
  <c r="K66" i="5" s="1"/>
  <c r="L59" i="5"/>
  <c r="L58" i="5" s="1"/>
  <c r="L57" i="5" s="1"/>
  <c r="L56" i="5" s="1"/>
  <c r="L55" i="5" s="1"/>
  <c r="L54" i="5" s="1"/>
  <c r="K59" i="5"/>
  <c r="K58" i="5" s="1"/>
  <c r="K57" i="5" s="1"/>
  <c r="K56" i="5" s="1"/>
  <c r="K55" i="5" s="1"/>
  <c r="K54" i="5" s="1"/>
  <c r="L22" i="5"/>
  <c r="L21" i="5" s="1"/>
  <c r="L20" i="5" s="1"/>
  <c r="L19" i="5" s="1"/>
  <c r="L18" i="5" s="1"/>
  <c r="L17" i="5" s="1"/>
  <c r="K22" i="5"/>
  <c r="K21" i="5" s="1"/>
  <c r="K20" i="5" s="1"/>
  <c r="K19" i="5" s="1"/>
  <c r="K18" i="5" s="1"/>
  <c r="K17" i="5" s="1"/>
  <c r="L16" i="5"/>
  <c r="L15" i="5" s="1"/>
  <c r="L14" i="5" s="1"/>
  <c r="L13" i="5" s="1"/>
  <c r="L12" i="5" s="1"/>
  <c r="L11" i="5" s="1"/>
  <c r="K16" i="5"/>
  <c r="K15" i="5" s="1"/>
  <c r="K14" i="5" s="1"/>
  <c r="K13" i="5" s="1"/>
  <c r="K12" i="5" s="1"/>
  <c r="K11" i="5" s="1"/>
  <c r="J138" i="5"/>
  <c r="J137" i="5" s="1"/>
  <c r="J136" i="5" s="1"/>
  <c r="J135" i="5" s="1"/>
  <c r="J134" i="5" s="1"/>
  <c r="J133" i="5" s="1"/>
  <c r="J121" i="5"/>
  <c r="J120" i="5" s="1"/>
  <c r="J119" i="5" s="1"/>
  <c r="J118" i="5" s="1"/>
  <c r="J117" i="5" s="1"/>
  <c r="J116" i="5" s="1"/>
  <c r="J115" i="5"/>
  <c r="J114" i="5" s="1"/>
  <c r="J113" i="5" s="1"/>
  <c r="J112" i="5" s="1"/>
  <c r="J111" i="5" s="1"/>
  <c r="J110" i="5" s="1"/>
  <c r="J103" i="5"/>
  <c r="J102" i="5" s="1"/>
  <c r="J101" i="5" s="1"/>
  <c r="J100" i="5" s="1"/>
  <c r="J99" i="5" s="1"/>
  <c r="J98" i="5"/>
  <c r="J97" i="5" s="1"/>
  <c r="J96" i="5" s="1"/>
  <c r="J95" i="5" s="1"/>
  <c r="J94" i="5" s="1"/>
  <c r="J84" i="5"/>
  <c r="J83" i="5" s="1"/>
  <c r="J82" i="5" s="1"/>
  <c r="J81" i="5" s="1"/>
  <c r="J80" i="5" s="1"/>
  <c r="J79" i="5" s="1"/>
  <c r="J78" i="5" s="1"/>
  <c r="J91" i="5"/>
  <c r="J90" i="5" s="1"/>
  <c r="J89" i="5" s="1"/>
  <c r="J88" i="5" s="1"/>
  <c r="J87" i="5" s="1"/>
  <c r="J86" i="5" s="1"/>
  <c r="J85" i="5" s="1"/>
  <c r="J77" i="5"/>
  <c r="J76" i="5" s="1"/>
  <c r="J75" i="5" s="1"/>
  <c r="J74" i="5" s="1"/>
  <c r="J73" i="5" s="1"/>
  <c r="J72" i="5" s="1"/>
  <c r="J71" i="5"/>
  <c r="J70" i="5" s="1"/>
  <c r="J69" i="5" s="1"/>
  <c r="J68" i="5" s="1"/>
  <c r="J67" i="5" s="1"/>
  <c r="J66" i="5" s="1"/>
  <c r="J59" i="5"/>
  <c r="J58" i="5" s="1"/>
  <c r="J57" i="5" s="1"/>
  <c r="J56" i="5" s="1"/>
  <c r="J55" i="5" s="1"/>
  <c r="J54" i="5" s="1"/>
  <c r="J22" i="5"/>
  <c r="J21" i="5" s="1"/>
  <c r="J20" i="5" s="1"/>
  <c r="J19" i="5" s="1"/>
  <c r="J18" i="5" s="1"/>
  <c r="J17" i="5" s="1"/>
  <c r="J16" i="5"/>
  <c r="J15" i="5" s="1"/>
  <c r="J14" i="5" s="1"/>
  <c r="J13" i="5" s="1"/>
  <c r="J12" i="5" s="1"/>
  <c r="J11" i="5" s="1"/>
  <c r="L394" i="5"/>
  <c r="L393" i="5" s="1"/>
  <c r="L392" i="5" s="1"/>
  <c r="L391" i="5" s="1"/>
  <c r="L390" i="5" s="1"/>
  <c r="L389" i="5" s="1"/>
  <c r="L388" i="5" s="1"/>
  <c r="L387" i="5" s="1"/>
  <c r="K394" i="5"/>
  <c r="K393" i="5" s="1"/>
  <c r="K392" i="5" s="1"/>
  <c r="K391" i="5" s="1"/>
  <c r="K390" i="5" s="1"/>
  <c r="K389" i="5" s="1"/>
  <c r="K388" i="5" s="1"/>
  <c r="K387" i="5" s="1"/>
  <c r="L386" i="5"/>
  <c r="L385" i="5" s="1"/>
  <c r="L384" i="5" s="1"/>
  <c r="L383" i="5" s="1"/>
  <c r="L382" i="5" s="1"/>
  <c r="L381" i="5" s="1"/>
  <c r="L380" i="5" s="1"/>
  <c r="L379" i="5" s="1"/>
  <c r="K386" i="5"/>
  <c r="K385" i="5" s="1"/>
  <c r="K384" i="5" s="1"/>
  <c r="K383" i="5" s="1"/>
  <c r="K382" i="5" s="1"/>
  <c r="K381" i="5" s="1"/>
  <c r="K380" i="5" s="1"/>
  <c r="K379" i="5" s="1"/>
  <c r="L378" i="5"/>
  <c r="L377" i="5" s="1"/>
  <c r="L376" i="5" s="1"/>
  <c r="L375" i="5" s="1"/>
  <c r="L374" i="5" s="1"/>
  <c r="L368" i="5" s="1"/>
  <c r="K378" i="5"/>
  <c r="K377" i="5" s="1"/>
  <c r="K376" i="5" s="1"/>
  <c r="K375" i="5" s="1"/>
  <c r="K374" i="5" s="1"/>
  <c r="K368" i="5" s="1"/>
  <c r="L367" i="5"/>
  <c r="L366" i="5" s="1"/>
  <c r="L365" i="5" s="1"/>
  <c r="L364" i="5" s="1"/>
  <c r="L363" i="5" s="1"/>
  <c r="L362" i="5" s="1"/>
  <c r="K367" i="5"/>
  <c r="K366" i="5" s="1"/>
  <c r="K365" i="5" s="1"/>
  <c r="K364" i="5" s="1"/>
  <c r="K363" i="5" s="1"/>
  <c r="K362" i="5" s="1"/>
  <c r="J394" i="5"/>
  <c r="J393" i="5" s="1"/>
  <c r="J392" i="5" s="1"/>
  <c r="J391" i="5" s="1"/>
  <c r="J390" i="5" s="1"/>
  <c r="J389" i="5" s="1"/>
  <c r="J388" i="5" s="1"/>
  <c r="J387" i="5" s="1"/>
  <c r="J386" i="5"/>
  <c r="J385" i="5" s="1"/>
  <c r="J384" i="5" s="1"/>
  <c r="J383" i="5" s="1"/>
  <c r="J382" i="5" s="1"/>
  <c r="J381" i="5" s="1"/>
  <c r="J380" i="5" s="1"/>
  <c r="J379" i="5" s="1"/>
  <c r="J378" i="5"/>
  <c r="J377" i="5" s="1"/>
  <c r="J376" i="5" s="1"/>
  <c r="J375" i="5" s="1"/>
  <c r="J374" i="5" s="1"/>
  <c r="J368" i="5" s="1"/>
  <c r="J367" i="5"/>
  <c r="J366" i="5" s="1"/>
  <c r="J365" i="5" s="1"/>
  <c r="J364" i="5" s="1"/>
  <c r="J363" i="5" s="1"/>
  <c r="J362" i="5" s="1"/>
  <c r="L358" i="5"/>
  <c r="L357" i="5" s="1"/>
  <c r="L356" i="5" s="1"/>
  <c r="L355" i="5" s="1"/>
  <c r="L354" i="5" s="1"/>
  <c r="L353" i="5" s="1"/>
  <c r="K358" i="5"/>
  <c r="K357" i="5" s="1"/>
  <c r="K356" i="5" s="1"/>
  <c r="K355" i="5" s="1"/>
  <c r="K354" i="5" s="1"/>
  <c r="K353" i="5" s="1"/>
  <c r="J358" i="5"/>
  <c r="J357" i="5" s="1"/>
  <c r="J356" i="5" s="1"/>
  <c r="J355" i="5" s="1"/>
  <c r="J354" i="5" s="1"/>
  <c r="J353" i="5" s="1"/>
  <c r="L29" i="5"/>
  <c r="L28" i="5" s="1"/>
  <c r="L27" i="5" s="1"/>
  <c r="L26" i="5" s="1"/>
  <c r="L25" i="5" s="1"/>
  <c r="L24" i="5" s="1"/>
  <c r="K29" i="5"/>
  <c r="K28" i="5" s="1"/>
  <c r="K27" i="5" s="1"/>
  <c r="K26" i="5" s="1"/>
  <c r="K25" i="5" s="1"/>
  <c r="K24" i="5" s="1"/>
  <c r="J29" i="5"/>
  <c r="J28" i="5" s="1"/>
  <c r="J27" i="5" s="1"/>
  <c r="J26" i="5" s="1"/>
  <c r="J25" i="5" s="1"/>
  <c r="J24" i="5" s="1"/>
  <c r="L517" i="5"/>
  <c r="L516" i="5" s="1"/>
  <c r="L515" i="5" s="1"/>
  <c r="L514" i="5" s="1"/>
  <c r="L513" i="5" s="1"/>
  <c r="K517" i="5"/>
  <c r="K516" i="5" s="1"/>
  <c r="K515" i="5" s="1"/>
  <c r="K514" i="5" s="1"/>
  <c r="K513" i="5" s="1"/>
  <c r="L512" i="5"/>
  <c r="L511" i="5" s="1"/>
  <c r="L510" i="5" s="1"/>
  <c r="L509" i="5" s="1"/>
  <c r="L508" i="5" s="1"/>
  <c r="K512" i="5"/>
  <c r="K511" i="5" s="1"/>
  <c r="K510" i="5" s="1"/>
  <c r="K509" i="5" s="1"/>
  <c r="K508" i="5" s="1"/>
  <c r="L507" i="5"/>
  <c r="L506" i="5" s="1"/>
  <c r="L505" i="5" s="1"/>
  <c r="L504" i="5" s="1"/>
  <c r="L503" i="5" s="1"/>
  <c r="K507" i="5"/>
  <c r="K506" i="5" s="1"/>
  <c r="K505" i="5" s="1"/>
  <c r="K504" i="5" s="1"/>
  <c r="K503" i="5" s="1"/>
  <c r="L501" i="5"/>
  <c r="L500" i="5" s="1"/>
  <c r="L499" i="5" s="1"/>
  <c r="L498" i="5" s="1"/>
  <c r="L497" i="5" s="1"/>
  <c r="L496" i="5" s="1"/>
  <c r="K501" i="5"/>
  <c r="K500" i="5" s="1"/>
  <c r="K499" i="5" s="1"/>
  <c r="K498" i="5" s="1"/>
  <c r="K497" i="5" s="1"/>
  <c r="K496" i="5" s="1"/>
  <c r="J517" i="5"/>
  <c r="J516" i="5" s="1"/>
  <c r="J515" i="5" s="1"/>
  <c r="J514" i="5" s="1"/>
  <c r="J513" i="5" s="1"/>
  <c r="J512" i="5"/>
  <c r="J511" i="5" s="1"/>
  <c r="J510" i="5" s="1"/>
  <c r="J509" i="5" s="1"/>
  <c r="J508" i="5" s="1"/>
  <c r="J507" i="5"/>
  <c r="J506" i="5" s="1"/>
  <c r="J505" i="5" s="1"/>
  <c r="J504" i="5" s="1"/>
  <c r="J503" i="5" s="1"/>
  <c r="J501" i="5"/>
  <c r="J500" i="5" s="1"/>
  <c r="J499" i="5" s="1"/>
  <c r="J498" i="5" s="1"/>
  <c r="J497" i="5" s="1"/>
  <c r="J496" i="5" s="1"/>
  <c r="L340" i="5"/>
  <c r="L339" i="5" s="1"/>
  <c r="L338" i="5" s="1"/>
  <c r="L337" i="5" s="1"/>
  <c r="L336" i="5" s="1"/>
  <c r="L335" i="5" s="1"/>
  <c r="K340" i="5"/>
  <c r="K339" i="5" s="1"/>
  <c r="K338" i="5" s="1"/>
  <c r="K337" i="5" s="1"/>
  <c r="K336" i="5" s="1"/>
  <c r="K335" i="5" s="1"/>
  <c r="J340" i="5"/>
  <c r="J339" i="5" s="1"/>
  <c r="J338" i="5" s="1"/>
  <c r="J337" i="5" s="1"/>
  <c r="J336" i="5" s="1"/>
  <c r="J335" i="5" s="1"/>
  <c r="L325" i="5"/>
  <c r="L324" i="5" s="1"/>
  <c r="L323" i="5" s="1"/>
  <c r="L322" i="5" s="1"/>
  <c r="L321" i="5" s="1"/>
  <c r="L320" i="5" s="1"/>
  <c r="K325" i="5"/>
  <c r="K324" i="5" s="1"/>
  <c r="K323" i="5" s="1"/>
  <c r="K322" i="5" s="1"/>
  <c r="K321" i="5" s="1"/>
  <c r="K320" i="5" s="1"/>
  <c r="L319" i="5"/>
  <c r="L318" i="5" s="1"/>
  <c r="L317" i="5" s="1"/>
  <c r="L316" i="5" s="1"/>
  <c r="L315" i="5" s="1"/>
  <c r="L314" i="5" s="1"/>
  <c r="K319" i="5"/>
  <c r="K318" i="5" s="1"/>
  <c r="K317" i="5" s="1"/>
  <c r="K316" i="5" s="1"/>
  <c r="K315" i="5" s="1"/>
  <c r="K314" i="5" s="1"/>
  <c r="L313" i="5"/>
  <c r="L312" i="5" s="1"/>
  <c r="L311" i="5" s="1"/>
  <c r="L310" i="5" s="1"/>
  <c r="L309" i="5" s="1"/>
  <c r="L308" i="5" s="1"/>
  <c r="K313" i="5"/>
  <c r="K312" i="5" s="1"/>
  <c r="K311" i="5" s="1"/>
  <c r="K310" i="5" s="1"/>
  <c r="K309" i="5" s="1"/>
  <c r="K308" i="5" s="1"/>
  <c r="J325" i="5"/>
  <c r="J324" i="5" s="1"/>
  <c r="J323" i="5" s="1"/>
  <c r="J322" i="5" s="1"/>
  <c r="J321" i="5" s="1"/>
  <c r="J320" i="5" s="1"/>
  <c r="J319" i="5"/>
  <c r="J318" i="5" s="1"/>
  <c r="J317" i="5" s="1"/>
  <c r="J316" i="5" s="1"/>
  <c r="J315" i="5" s="1"/>
  <c r="J314" i="5" s="1"/>
  <c r="J313" i="5"/>
  <c r="J312" i="5" s="1"/>
  <c r="J311" i="5" s="1"/>
  <c r="J310" i="5" s="1"/>
  <c r="J309" i="5" s="1"/>
  <c r="J308" i="5" s="1"/>
  <c r="L441" i="5"/>
  <c r="L440" i="5" s="1"/>
  <c r="L439" i="5" s="1"/>
  <c r="L438" i="5" s="1"/>
  <c r="L437" i="5" s="1"/>
  <c r="L436" i="5" s="1"/>
  <c r="L435" i="5" s="1"/>
  <c r="K441" i="5"/>
  <c r="K440" i="5" s="1"/>
  <c r="K439" i="5" s="1"/>
  <c r="K438" i="5" s="1"/>
  <c r="K437" i="5" s="1"/>
  <c r="K436" i="5" s="1"/>
  <c r="K435" i="5" s="1"/>
  <c r="L434" i="5"/>
  <c r="L433" i="5" s="1"/>
  <c r="L432" i="5" s="1"/>
  <c r="L431" i="5" s="1"/>
  <c r="L430" i="5" s="1"/>
  <c r="L429" i="5" s="1"/>
  <c r="L428" i="5" s="1"/>
  <c r="K434" i="5"/>
  <c r="K433" i="5" s="1"/>
  <c r="K432" i="5" s="1"/>
  <c r="K431" i="5" s="1"/>
  <c r="K430" i="5" s="1"/>
  <c r="K429" i="5" s="1"/>
  <c r="K428" i="5" s="1"/>
  <c r="L416" i="5"/>
  <c r="L415" i="5" s="1"/>
  <c r="L414" i="5" s="1"/>
  <c r="L413" i="5" s="1"/>
  <c r="L412" i="5" s="1"/>
  <c r="L411" i="5" s="1"/>
  <c r="L410" i="5" s="1"/>
  <c r="K416" i="5"/>
  <c r="K415" i="5" s="1"/>
  <c r="K414" i="5" s="1"/>
  <c r="K413" i="5" s="1"/>
  <c r="K412" i="5" s="1"/>
  <c r="K411" i="5" s="1"/>
  <c r="K410" i="5" s="1"/>
  <c r="J416" i="5"/>
  <c r="J415" i="5" s="1"/>
  <c r="J414" i="5" s="1"/>
  <c r="J413" i="5" s="1"/>
  <c r="J412" i="5" s="1"/>
  <c r="J411" i="5" s="1"/>
  <c r="J410" i="5" s="1"/>
  <c r="J434" i="5"/>
  <c r="J433" i="5" s="1"/>
  <c r="J432" i="5" s="1"/>
  <c r="J431" i="5" s="1"/>
  <c r="J430" i="5" s="1"/>
  <c r="J429" i="5" s="1"/>
  <c r="J428" i="5" s="1"/>
  <c r="J441" i="5"/>
  <c r="J440" i="5" s="1"/>
  <c r="J439" i="5" s="1"/>
  <c r="J438" i="5" s="1"/>
  <c r="J437" i="5" s="1"/>
  <c r="J436" i="5" s="1"/>
  <c r="J435" i="5" s="1"/>
  <c r="L185" i="5"/>
  <c r="L184" i="5" s="1"/>
  <c r="L183" i="5" s="1"/>
  <c r="L182" i="5" s="1"/>
  <c r="L181" i="5" s="1"/>
  <c r="L180" i="5" s="1"/>
  <c r="K185" i="5"/>
  <c r="K184" i="5" s="1"/>
  <c r="K183" i="5" s="1"/>
  <c r="K182" i="5" s="1"/>
  <c r="K181" i="5" s="1"/>
  <c r="K180" i="5" s="1"/>
  <c r="L192" i="5"/>
  <c r="L191" i="5" s="1"/>
  <c r="L190" i="5" s="1"/>
  <c r="L189" i="5" s="1"/>
  <c r="L188" i="5" s="1"/>
  <c r="L187" i="5" s="1"/>
  <c r="L186" i="5" s="1"/>
  <c r="K192" i="5"/>
  <c r="K191" i="5" s="1"/>
  <c r="K190" i="5" s="1"/>
  <c r="K189" i="5" s="1"/>
  <c r="K188" i="5" s="1"/>
  <c r="K187" i="5" s="1"/>
  <c r="K186" i="5" s="1"/>
  <c r="J185" i="5"/>
  <c r="J184" i="5" s="1"/>
  <c r="J183" i="5" s="1"/>
  <c r="J182" i="5" s="1"/>
  <c r="J181" i="5" s="1"/>
  <c r="J180" i="5" s="1"/>
  <c r="J192" i="5"/>
  <c r="J191" i="5" s="1"/>
  <c r="J190" i="5" s="1"/>
  <c r="J189" i="5" s="1"/>
  <c r="J188" i="5" s="1"/>
  <c r="J187" i="5" s="1"/>
  <c r="J186" i="5" s="1"/>
  <c r="L132" i="5"/>
  <c r="L131" i="5" s="1"/>
  <c r="L130" i="5" s="1"/>
  <c r="L129" i="5" s="1"/>
  <c r="K132" i="5"/>
  <c r="K131" i="5" s="1"/>
  <c r="K130" i="5" s="1"/>
  <c r="K129" i="5" s="1"/>
  <c r="L128" i="5"/>
  <c r="L127" i="5" s="1"/>
  <c r="L126" i="5" s="1"/>
  <c r="L125" i="5" s="1"/>
  <c r="K128" i="5"/>
  <c r="K127" i="5" s="1"/>
  <c r="K126" i="5" s="1"/>
  <c r="K125" i="5" s="1"/>
  <c r="J132" i="5"/>
  <c r="J131" i="5" s="1"/>
  <c r="J130" i="5" s="1"/>
  <c r="J129" i="5" s="1"/>
  <c r="J128" i="5"/>
  <c r="J127" i="5" s="1"/>
  <c r="J126" i="5" s="1"/>
  <c r="J125" i="5" s="1"/>
  <c r="K51" i="4"/>
  <c r="J51" i="4"/>
  <c r="I51" i="4"/>
  <c r="K438" i="4"/>
  <c r="J438" i="4"/>
  <c r="I438" i="4"/>
  <c r="K293" i="4"/>
  <c r="J293" i="4"/>
  <c r="I293" i="4"/>
  <c r="K454" i="4"/>
  <c r="J454" i="4"/>
  <c r="I454" i="4"/>
  <c r="K429" i="4"/>
  <c r="J429" i="4"/>
  <c r="I429" i="4"/>
  <c r="K428" i="4"/>
  <c r="J428" i="4"/>
  <c r="I428" i="4"/>
  <c r="K337" i="4"/>
  <c r="J337" i="4"/>
  <c r="I337" i="4"/>
  <c r="K290" i="4"/>
  <c r="J290" i="4"/>
  <c r="I290" i="4"/>
  <c r="K278" i="4"/>
  <c r="J278" i="4"/>
  <c r="I278" i="4"/>
  <c r="K200" i="4"/>
  <c r="J200" i="4"/>
  <c r="I200" i="4"/>
  <c r="K195" i="4"/>
  <c r="J195" i="4"/>
  <c r="I195" i="4"/>
  <c r="K407" i="4"/>
  <c r="J407" i="4"/>
  <c r="I407" i="4"/>
  <c r="K192" i="4"/>
  <c r="J192" i="4"/>
  <c r="I192" i="4"/>
  <c r="K78" i="4"/>
  <c r="J78" i="4"/>
  <c r="I78" i="4"/>
  <c r="K75" i="4"/>
  <c r="J75" i="4"/>
  <c r="I75" i="4"/>
  <c r="K72" i="4"/>
  <c r="J72" i="4"/>
  <c r="I72" i="4"/>
  <c r="K376" i="4"/>
  <c r="J376" i="4"/>
  <c r="I376" i="4"/>
  <c r="K374" i="4"/>
  <c r="J374" i="4"/>
  <c r="I374" i="4"/>
  <c r="K363" i="4"/>
  <c r="J363" i="4"/>
  <c r="I363" i="4"/>
  <c r="K350" i="4"/>
  <c r="J350" i="4"/>
  <c r="I350" i="4"/>
  <c r="K345" i="4"/>
  <c r="J345" i="4"/>
  <c r="I345" i="4"/>
  <c r="K328" i="4"/>
  <c r="J328" i="4"/>
  <c r="I328" i="4"/>
  <c r="K326" i="4"/>
  <c r="J326" i="4"/>
  <c r="I326" i="4"/>
  <c r="K313" i="4"/>
  <c r="J313" i="4"/>
  <c r="I313" i="4"/>
  <c r="K307" i="4"/>
  <c r="J307" i="4"/>
  <c r="I307" i="4"/>
  <c r="K303" i="4"/>
  <c r="J303" i="4"/>
  <c r="I303" i="4"/>
  <c r="K287" i="4"/>
  <c r="J287" i="4"/>
  <c r="I287" i="4"/>
  <c r="K275" i="4"/>
  <c r="J275" i="4"/>
  <c r="I275" i="4"/>
  <c r="K177" i="4"/>
  <c r="K176" i="4" s="1"/>
  <c r="J177" i="4"/>
  <c r="J176" i="4" s="1"/>
  <c r="I177" i="4"/>
  <c r="I176" i="4" s="1"/>
  <c r="K175" i="4"/>
  <c r="K174" i="4" s="1"/>
  <c r="J175" i="4"/>
  <c r="J174" i="4" s="1"/>
  <c r="I175" i="4"/>
  <c r="I174" i="4" s="1"/>
  <c r="K155" i="4"/>
  <c r="J155" i="4"/>
  <c r="I155" i="4"/>
  <c r="K150" i="4"/>
  <c r="J150" i="4"/>
  <c r="K153" i="4"/>
  <c r="J153" i="4"/>
  <c r="I153" i="4"/>
  <c r="I150" i="4"/>
  <c r="K148" i="4"/>
  <c r="J148" i="4"/>
  <c r="I148" i="4"/>
  <c r="K146" i="4"/>
  <c r="J146" i="4"/>
  <c r="I146" i="4"/>
  <c r="K139" i="4"/>
  <c r="J139" i="4"/>
  <c r="K141" i="4"/>
  <c r="J141" i="4"/>
  <c r="K143" i="4"/>
  <c r="K142" i="4" s="1"/>
  <c r="J143" i="4"/>
  <c r="J142" i="4" s="1"/>
  <c r="I143" i="4"/>
  <c r="I142" i="4" s="1"/>
  <c r="I141" i="4"/>
  <c r="I139" i="4"/>
  <c r="K213" i="4"/>
  <c r="J213" i="4"/>
  <c r="I213" i="4"/>
  <c r="K164" i="4"/>
  <c r="J164" i="4"/>
  <c r="I164" i="4"/>
  <c r="K470" i="4"/>
  <c r="J470" i="4"/>
  <c r="I470" i="4"/>
  <c r="K231" i="4"/>
  <c r="J231" i="4"/>
  <c r="I231" i="4"/>
  <c r="K261" i="4"/>
  <c r="J261" i="4"/>
  <c r="I261" i="4"/>
  <c r="K447" i="4"/>
  <c r="J447" i="4"/>
  <c r="I447" i="4"/>
  <c r="K445" i="4"/>
  <c r="J445" i="4"/>
  <c r="I445" i="4"/>
  <c r="K320" i="4"/>
  <c r="J320" i="4"/>
  <c r="I320" i="4"/>
  <c r="J477" i="4"/>
  <c r="I477" i="4"/>
  <c r="K334" i="4"/>
  <c r="J334" i="4"/>
  <c r="I334" i="4"/>
  <c r="K222" i="4"/>
  <c r="J222" i="4"/>
  <c r="I222" i="4"/>
  <c r="K462" i="4"/>
  <c r="J462" i="4"/>
  <c r="I462" i="4"/>
  <c r="K107" i="4"/>
  <c r="J107" i="4"/>
  <c r="I107" i="4"/>
  <c r="K101" i="4"/>
  <c r="J101" i="4"/>
  <c r="I101" i="4"/>
  <c r="K67" i="4"/>
  <c r="J67" i="4"/>
  <c r="I67" i="4"/>
  <c r="K65" i="4"/>
  <c r="J65" i="4"/>
  <c r="I65" i="4"/>
  <c r="K55" i="4"/>
  <c r="J55" i="4"/>
  <c r="I55" i="4"/>
  <c r="K53" i="4"/>
  <c r="J53" i="4"/>
  <c r="I53" i="4"/>
  <c r="K96" i="4"/>
  <c r="J96" i="4"/>
  <c r="I96" i="4"/>
  <c r="K62" i="4"/>
  <c r="J62" i="4"/>
  <c r="I62" i="4"/>
  <c r="K383" i="4"/>
  <c r="J383" i="4"/>
  <c r="I383" i="4"/>
  <c r="K418" i="4"/>
  <c r="J418" i="4"/>
  <c r="I418" i="4"/>
  <c r="K48" i="4"/>
  <c r="J48" i="4"/>
  <c r="I48" i="4"/>
  <c r="K29" i="4"/>
  <c r="J29" i="4"/>
  <c r="I29" i="4"/>
  <c r="K27" i="4"/>
  <c r="K26" i="4" s="1"/>
  <c r="J27" i="4"/>
  <c r="J26" i="4" s="1"/>
  <c r="I27" i="4"/>
  <c r="K21" i="4"/>
  <c r="J21" i="4"/>
  <c r="I21" i="4"/>
  <c r="K125" i="4"/>
  <c r="J125" i="4"/>
  <c r="I125" i="4"/>
  <c r="K121" i="4"/>
  <c r="J121" i="4"/>
  <c r="I121" i="4"/>
  <c r="K117" i="4"/>
  <c r="J117" i="4"/>
  <c r="I117" i="4"/>
  <c r="K15" i="4"/>
  <c r="J15" i="4"/>
  <c r="I15" i="4"/>
  <c r="L93" i="5" l="1"/>
  <c r="L92" i="5" s="1"/>
  <c r="L164" i="5"/>
  <c r="L163" i="5" s="1"/>
  <c r="L155" i="5" s="1"/>
  <c r="L281" i="5"/>
  <c r="L280" i="5" s="1"/>
  <c r="L279" i="5" s="1"/>
  <c r="K93" i="5"/>
  <c r="K92" i="5" s="1"/>
  <c r="J334" i="5"/>
  <c r="J326" i="5" s="1"/>
  <c r="K334" i="5"/>
  <c r="K326" i="5" s="1"/>
  <c r="L334" i="5"/>
  <c r="L326" i="5" s="1"/>
  <c r="K164" i="5"/>
  <c r="K163" i="5" s="1"/>
  <c r="K155" i="5" s="1"/>
  <c r="K281" i="5"/>
  <c r="J93" i="5"/>
  <c r="J92" i="5" s="1"/>
  <c r="J281" i="5"/>
  <c r="J280" i="5" s="1"/>
  <c r="J279" i="5" s="1"/>
  <c r="I173" i="4"/>
  <c r="I172" i="4" s="1"/>
  <c r="I171" i="4" s="1"/>
  <c r="I170" i="4" s="1"/>
  <c r="J173" i="4"/>
  <c r="J172" i="4" s="1"/>
  <c r="J171" i="4" s="1"/>
  <c r="J170" i="4" s="1"/>
  <c r="K173" i="4"/>
  <c r="K172" i="4" s="1"/>
  <c r="K171" i="4" s="1"/>
  <c r="K170" i="4" s="1"/>
  <c r="J164" i="5"/>
  <c r="J163" i="5" s="1"/>
  <c r="J155" i="5" s="1"/>
  <c r="K395" i="5"/>
  <c r="J395" i="5"/>
  <c r="L395" i="5"/>
  <c r="K361" i="5"/>
  <c r="K360" i="5" s="1"/>
  <c r="K359" i="5" s="1"/>
  <c r="K280" i="5"/>
  <c r="K279" i="5" s="1"/>
  <c r="L361" i="5"/>
  <c r="L360" i="5" s="1"/>
  <c r="L359" i="5" s="1"/>
  <c r="J361" i="5"/>
  <c r="J360" i="5" s="1"/>
  <c r="J359" i="5" s="1"/>
  <c r="J10" i="5"/>
  <c r="L10" i="5"/>
  <c r="K10" i="5"/>
  <c r="K502" i="5"/>
  <c r="K495" i="5" s="1"/>
  <c r="J502" i="5"/>
  <c r="J495" i="5" s="1"/>
  <c r="L502" i="5"/>
  <c r="L495" i="5" s="1"/>
  <c r="K204" i="5"/>
  <c r="J204" i="5"/>
  <c r="L204" i="5"/>
  <c r="J268" i="5"/>
  <c r="J267" i="5" s="1"/>
  <c r="J266" i="5" s="1"/>
  <c r="L109" i="5"/>
  <c r="L124" i="5"/>
  <c r="L123" i="5" s="1"/>
  <c r="L122" i="5" s="1"/>
  <c r="J531" i="5"/>
  <c r="J524" i="5" s="1"/>
  <c r="K124" i="5"/>
  <c r="K123" i="5" s="1"/>
  <c r="K122" i="5" s="1"/>
  <c r="K109" i="5"/>
  <c r="L307" i="5"/>
  <c r="L306" i="5" s="1"/>
  <c r="L297" i="5" s="1"/>
  <c r="K307" i="5"/>
  <c r="K306" i="5" s="1"/>
  <c r="K297" i="5" s="1"/>
  <c r="L531" i="5"/>
  <c r="L524" i="5" s="1"/>
  <c r="K531" i="5"/>
  <c r="K524" i="5" s="1"/>
  <c r="L268" i="5"/>
  <c r="L267" i="5" s="1"/>
  <c r="L266" i="5" s="1"/>
  <c r="K268" i="5"/>
  <c r="K267" i="5" s="1"/>
  <c r="K266" i="5" s="1"/>
  <c r="J307" i="5"/>
  <c r="J306" i="5" s="1"/>
  <c r="J297" i="5" s="1"/>
  <c r="J124" i="5"/>
  <c r="J123" i="5" s="1"/>
  <c r="J122" i="5" s="1"/>
  <c r="J109" i="5"/>
  <c r="L15" i="3"/>
  <c r="K116" i="4"/>
  <c r="K115" i="4" s="1"/>
  <c r="K114" i="4" s="1"/>
  <c r="J116" i="4"/>
  <c r="J115" i="4" s="1"/>
  <c r="J114" i="4" s="1"/>
  <c r="I116" i="4"/>
  <c r="I115" i="4" s="1"/>
  <c r="I114" i="4" s="1"/>
  <c r="K124" i="4"/>
  <c r="K123" i="4" s="1"/>
  <c r="K122" i="4" s="1"/>
  <c r="J124" i="4"/>
  <c r="J123" i="4" s="1"/>
  <c r="J122" i="4" s="1"/>
  <c r="K120" i="4"/>
  <c r="K119" i="4" s="1"/>
  <c r="K118" i="4" s="1"/>
  <c r="J120" i="4"/>
  <c r="J119" i="4" s="1"/>
  <c r="J118" i="4" s="1"/>
  <c r="I120" i="4"/>
  <c r="I119" i="4" s="1"/>
  <c r="I118" i="4" s="1"/>
  <c r="I124" i="4"/>
  <c r="I123" i="4" s="1"/>
  <c r="I122" i="4" s="1"/>
  <c r="K50" i="4"/>
  <c r="J50" i="4"/>
  <c r="I50" i="4"/>
  <c r="L483" i="3"/>
  <c r="L482" i="3" s="1"/>
  <c r="L481" i="3" s="1"/>
  <c r="L480" i="3" s="1"/>
  <c r="L91" i="3"/>
  <c r="L90" i="3" s="1"/>
  <c r="L89" i="3" s="1"/>
  <c r="L87" i="3"/>
  <c r="L86" i="3" s="1"/>
  <c r="L85" i="3" s="1"/>
  <c r="L83" i="3"/>
  <c r="L82" i="3" s="1"/>
  <c r="L81" i="3" s="1"/>
  <c r="K138" i="4"/>
  <c r="J138" i="4"/>
  <c r="I138" i="4"/>
  <c r="K140" i="4"/>
  <c r="J140" i="4"/>
  <c r="I140" i="4"/>
  <c r="K145" i="4"/>
  <c r="J145" i="4"/>
  <c r="I145" i="4"/>
  <c r="K147" i="4"/>
  <c r="J147" i="4"/>
  <c r="I147" i="4"/>
  <c r="K149" i="4"/>
  <c r="J149" i="4"/>
  <c r="I149" i="4"/>
  <c r="K152" i="4"/>
  <c r="J152" i="4"/>
  <c r="K154" i="4"/>
  <c r="J154" i="4"/>
  <c r="I152" i="4"/>
  <c r="I154" i="4"/>
  <c r="K163" i="4"/>
  <c r="K162" i="4" s="1"/>
  <c r="K161" i="4" s="1"/>
  <c r="J163" i="4"/>
  <c r="J162" i="4" s="1"/>
  <c r="J161" i="4" s="1"/>
  <c r="I163" i="4"/>
  <c r="I162" i="4" s="1"/>
  <c r="I161" i="4" s="1"/>
  <c r="K212" i="4"/>
  <c r="K211" i="4" s="1"/>
  <c r="J212" i="4"/>
  <c r="J211" i="4" s="1"/>
  <c r="I212" i="4"/>
  <c r="I211" i="4" s="1"/>
  <c r="K221" i="4"/>
  <c r="K220" i="4" s="1"/>
  <c r="J221" i="4"/>
  <c r="J220" i="4" s="1"/>
  <c r="I221" i="4"/>
  <c r="I220" i="4" s="1"/>
  <c r="K230" i="4"/>
  <c r="K229" i="4" s="1"/>
  <c r="J230" i="4"/>
  <c r="J229" i="4" s="1"/>
  <c r="I230" i="4"/>
  <c r="I229" i="4" s="1"/>
  <c r="K199" i="4"/>
  <c r="K198" i="4" s="1"/>
  <c r="K197" i="4" s="1"/>
  <c r="K196" i="4" s="1"/>
  <c r="J199" i="4"/>
  <c r="J198" i="4" s="1"/>
  <c r="J197" i="4" s="1"/>
  <c r="J196" i="4" s="1"/>
  <c r="I199" i="4"/>
  <c r="I198" i="4" s="1"/>
  <c r="I197" i="4" s="1"/>
  <c r="I196" i="4" s="1"/>
  <c r="K194" i="4"/>
  <c r="K193" i="4" s="1"/>
  <c r="J194" i="4"/>
  <c r="J193" i="4" s="1"/>
  <c r="I194" i="4"/>
  <c r="I193" i="4" s="1"/>
  <c r="K406" i="4"/>
  <c r="K404" i="4" s="1"/>
  <c r="K402" i="4" s="1"/>
  <c r="J406" i="4"/>
  <c r="J404" i="4" s="1"/>
  <c r="J402" i="4" s="1"/>
  <c r="I406" i="4"/>
  <c r="I404" i="4" s="1"/>
  <c r="I402" i="4" s="1"/>
  <c r="K405" i="4"/>
  <c r="K403" i="4" s="1"/>
  <c r="J405" i="4"/>
  <c r="J403" i="4" s="1"/>
  <c r="I405" i="4"/>
  <c r="I403" i="4" s="1"/>
  <c r="K191" i="4"/>
  <c r="J191" i="4"/>
  <c r="I191" i="4"/>
  <c r="K190" i="4"/>
  <c r="J190" i="4"/>
  <c r="I190" i="4"/>
  <c r="K260" i="4"/>
  <c r="K259" i="4" s="1"/>
  <c r="K258" i="4" s="1"/>
  <c r="K257" i="4" s="1"/>
  <c r="J260" i="4"/>
  <c r="J259" i="4" s="1"/>
  <c r="J258" i="4" s="1"/>
  <c r="J257" i="4" s="1"/>
  <c r="I260" i="4"/>
  <c r="I259" i="4" s="1"/>
  <c r="I258" i="4" s="1"/>
  <c r="I257" i="4" s="1"/>
  <c r="K417" i="4"/>
  <c r="K416" i="4" s="1"/>
  <c r="K415" i="4" s="1"/>
  <c r="K414" i="4" s="1"/>
  <c r="J417" i="4"/>
  <c r="J416" i="4" s="1"/>
  <c r="J415" i="4" s="1"/>
  <c r="J414" i="4" s="1"/>
  <c r="I417" i="4"/>
  <c r="I416" i="4" s="1"/>
  <c r="I415" i="4" s="1"/>
  <c r="I414" i="4" s="1"/>
  <c r="K437" i="4"/>
  <c r="K436" i="4" s="1"/>
  <c r="K432" i="4" s="1"/>
  <c r="J437" i="4"/>
  <c r="J436" i="4" s="1"/>
  <c r="J432" i="4" s="1"/>
  <c r="I437" i="4"/>
  <c r="I436" i="4" s="1"/>
  <c r="I432" i="4" s="1"/>
  <c r="K427" i="4"/>
  <c r="K426" i="4" s="1"/>
  <c r="K425" i="4" s="1"/>
  <c r="K420" i="4" s="1"/>
  <c r="J427" i="4"/>
  <c r="J426" i="4" s="1"/>
  <c r="J425" i="4" s="1"/>
  <c r="J420" i="4" s="1"/>
  <c r="I427" i="4"/>
  <c r="I426" i="4" s="1"/>
  <c r="I425" i="4" s="1"/>
  <c r="I420" i="4" s="1"/>
  <c r="K382" i="4"/>
  <c r="K381" i="4" s="1"/>
  <c r="K380" i="4" s="1"/>
  <c r="K379" i="4" s="1"/>
  <c r="K378" i="4" s="1"/>
  <c r="J382" i="4"/>
  <c r="J381" i="4" s="1"/>
  <c r="J380" i="4" s="1"/>
  <c r="J379" i="4" s="1"/>
  <c r="J378" i="4" s="1"/>
  <c r="I382" i="4"/>
  <c r="I381" i="4" s="1"/>
  <c r="I380" i="4" s="1"/>
  <c r="I379" i="4" s="1"/>
  <c r="I378" i="4" s="1"/>
  <c r="K106" i="4"/>
  <c r="J106" i="4"/>
  <c r="I106" i="4"/>
  <c r="K105" i="4"/>
  <c r="K104" i="4" s="1"/>
  <c r="K103" i="4" s="1"/>
  <c r="K102" i="4" s="1"/>
  <c r="J105" i="4"/>
  <c r="J104" i="4" s="1"/>
  <c r="J103" i="4" s="1"/>
  <c r="J102" i="4" s="1"/>
  <c r="I105" i="4"/>
  <c r="I104" i="4" s="1"/>
  <c r="I103" i="4" s="1"/>
  <c r="I102" i="4" s="1"/>
  <c r="K100" i="4"/>
  <c r="K97" i="4" s="1"/>
  <c r="J100" i="4"/>
  <c r="J97" i="4" s="1"/>
  <c r="I100" i="4"/>
  <c r="I97" i="4" s="1"/>
  <c r="K95" i="4"/>
  <c r="K94" i="4" s="1"/>
  <c r="J95" i="4"/>
  <c r="J94" i="4" s="1"/>
  <c r="I95" i="4"/>
  <c r="I94" i="4" s="1"/>
  <c r="K77" i="4"/>
  <c r="K76" i="4" s="1"/>
  <c r="J77" i="4"/>
  <c r="J76" i="4" s="1"/>
  <c r="I77" i="4"/>
  <c r="I76" i="4" s="1"/>
  <c r="K74" i="4"/>
  <c r="K73" i="4" s="1"/>
  <c r="J74" i="4"/>
  <c r="J73" i="4" s="1"/>
  <c r="I74" i="4"/>
  <c r="I73" i="4" s="1"/>
  <c r="K71" i="4"/>
  <c r="K70" i="4" s="1"/>
  <c r="J71" i="4"/>
  <c r="J70" i="4" s="1"/>
  <c r="I71" i="4"/>
  <c r="I70" i="4" s="1"/>
  <c r="K66" i="4"/>
  <c r="J66" i="4"/>
  <c r="I66" i="4"/>
  <c r="K64" i="4"/>
  <c r="J64" i="4"/>
  <c r="I64" i="4"/>
  <c r="K61" i="4"/>
  <c r="K60" i="4" s="1"/>
  <c r="J61" i="4"/>
  <c r="J60" i="4" s="1"/>
  <c r="I61" i="4"/>
  <c r="I60" i="4" s="1"/>
  <c r="K54" i="4"/>
  <c r="J54" i="4"/>
  <c r="I54" i="4"/>
  <c r="K52" i="4"/>
  <c r="J52" i="4"/>
  <c r="I52" i="4"/>
  <c r="K47" i="4"/>
  <c r="K46" i="4" s="1"/>
  <c r="J47" i="4"/>
  <c r="J46" i="4" s="1"/>
  <c r="I47" i="4"/>
  <c r="I46" i="4" s="1"/>
  <c r="K28" i="4"/>
  <c r="K25" i="4" s="1"/>
  <c r="K24" i="4" s="1"/>
  <c r="K23" i="4" s="1"/>
  <c r="K22" i="4" s="1"/>
  <c r="J28" i="4"/>
  <c r="J25" i="4" s="1"/>
  <c r="J24" i="4" s="1"/>
  <c r="J23" i="4" s="1"/>
  <c r="J22" i="4" s="1"/>
  <c r="I28" i="4"/>
  <c r="I26" i="4"/>
  <c r="K20" i="4"/>
  <c r="K19" i="4" s="1"/>
  <c r="K18" i="4" s="1"/>
  <c r="K17" i="4" s="1"/>
  <c r="J20" i="4"/>
  <c r="J19" i="4" s="1"/>
  <c r="J18" i="4" s="1"/>
  <c r="J17" i="4" s="1"/>
  <c r="I20" i="4"/>
  <c r="I19" i="4" s="1"/>
  <c r="I18" i="4" s="1"/>
  <c r="I17" i="4" s="1"/>
  <c r="K476" i="4"/>
  <c r="K475" i="4" s="1"/>
  <c r="K474" i="4" s="1"/>
  <c r="K473" i="4" s="1"/>
  <c r="K472" i="4" s="1"/>
  <c r="K471" i="4" s="1"/>
  <c r="J476" i="4"/>
  <c r="J475" i="4" s="1"/>
  <c r="J474" i="4" s="1"/>
  <c r="J473" i="4" s="1"/>
  <c r="J472" i="4" s="1"/>
  <c r="J471" i="4" s="1"/>
  <c r="I476" i="4"/>
  <c r="I475" i="4" s="1"/>
  <c r="I474" i="4" s="1"/>
  <c r="I473" i="4" s="1"/>
  <c r="I472" i="4" s="1"/>
  <c r="I471" i="4" s="1"/>
  <c r="K469" i="4"/>
  <c r="J469" i="4"/>
  <c r="I469" i="4"/>
  <c r="K468" i="4"/>
  <c r="K467" i="4" s="1"/>
  <c r="K466" i="4" s="1"/>
  <c r="K465" i="4" s="1"/>
  <c r="J468" i="4"/>
  <c r="J467" i="4" s="1"/>
  <c r="J466" i="4" s="1"/>
  <c r="J465" i="4" s="1"/>
  <c r="I468" i="4"/>
  <c r="I467" i="4" s="1"/>
  <c r="I466" i="4" s="1"/>
  <c r="I465" i="4" s="1"/>
  <c r="K461" i="4"/>
  <c r="K460" i="4" s="1"/>
  <c r="K459" i="4" s="1"/>
  <c r="J461" i="4"/>
  <c r="J456" i="4" s="1"/>
  <c r="J455" i="4" s="1"/>
  <c r="I461" i="4"/>
  <c r="I460" i="4" s="1"/>
  <c r="I459" i="4" s="1"/>
  <c r="K453" i="4"/>
  <c r="K452" i="4" s="1"/>
  <c r="K451" i="4" s="1"/>
  <c r="K450" i="4" s="1"/>
  <c r="K449" i="4" s="1"/>
  <c r="K448" i="4" s="1"/>
  <c r="J453" i="4"/>
  <c r="J452" i="4" s="1"/>
  <c r="J451" i="4" s="1"/>
  <c r="J450" i="4" s="1"/>
  <c r="J449" i="4" s="1"/>
  <c r="J448" i="4" s="1"/>
  <c r="I453" i="4"/>
  <c r="I452" i="4" s="1"/>
  <c r="I451" i="4" s="1"/>
  <c r="I450" i="4" s="1"/>
  <c r="I449" i="4" s="1"/>
  <c r="I448" i="4" s="1"/>
  <c r="K446" i="4"/>
  <c r="J446" i="4"/>
  <c r="I446" i="4"/>
  <c r="K444" i="4"/>
  <c r="J444" i="4"/>
  <c r="I444" i="4"/>
  <c r="K375" i="4"/>
  <c r="J375" i="4"/>
  <c r="I375" i="4"/>
  <c r="K373" i="4"/>
  <c r="J373" i="4"/>
  <c r="I373" i="4"/>
  <c r="K362" i="4"/>
  <c r="K361" i="4" s="1"/>
  <c r="K360" i="4" s="1"/>
  <c r="K359" i="4" s="1"/>
  <c r="J362" i="4"/>
  <c r="J361" i="4" s="1"/>
  <c r="J360" i="4" s="1"/>
  <c r="J359" i="4" s="1"/>
  <c r="I362" i="4"/>
  <c r="I361" i="4" s="1"/>
  <c r="I360" i="4" s="1"/>
  <c r="I359" i="4" s="1"/>
  <c r="K349" i="4"/>
  <c r="K348" i="4" s="1"/>
  <c r="K347" i="4" s="1"/>
  <c r="K346" i="4" s="1"/>
  <c r="J349" i="4"/>
  <c r="J348" i="4" s="1"/>
  <c r="J347" i="4" s="1"/>
  <c r="J346" i="4" s="1"/>
  <c r="I349" i="4"/>
  <c r="I348" i="4" s="1"/>
  <c r="I347" i="4" s="1"/>
  <c r="I346" i="4" s="1"/>
  <c r="K344" i="4"/>
  <c r="K343" i="4" s="1"/>
  <c r="K342" i="4" s="1"/>
  <c r="K341" i="4" s="1"/>
  <c r="J344" i="4"/>
  <c r="J343" i="4" s="1"/>
  <c r="J342" i="4" s="1"/>
  <c r="J341" i="4" s="1"/>
  <c r="I344" i="4"/>
  <c r="I343" i="4" s="1"/>
  <c r="I342" i="4" s="1"/>
  <c r="I341" i="4" s="1"/>
  <c r="K327" i="4"/>
  <c r="J327" i="4"/>
  <c r="I327" i="4"/>
  <c r="K325" i="4"/>
  <c r="J325" i="4"/>
  <c r="I325" i="4"/>
  <c r="K319" i="4"/>
  <c r="K318" i="4" s="1"/>
  <c r="K317" i="4" s="1"/>
  <c r="K316" i="4" s="1"/>
  <c r="K315" i="4" s="1"/>
  <c r="K314" i="4" s="1"/>
  <c r="J319" i="4"/>
  <c r="J318" i="4" s="1"/>
  <c r="J317" i="4" s="1"/>
  <c r="J316" i="4" s="1"/>
  <c r="J315" i="4" s="1"/>
  <c r="J314" i="4" s="1"/>
  <c r="I319" i="4"/>
  <c r="I318" i="4" s="1"/>
  <c r="I317" i="4" s="1"/>
  <c r="I316" i="4" s="1"/>
  <c r="I315" i="4" s="1"/>
  <c r="I314" i="4" s="1"/>
  <c r="K336" i="4"/>
  <c r="K335" i="4" s="1"/>
  <c r="J336" i="4"/>
  <c r="J335" i="4" s="1"/>
  <c r="I336" i="4"/>
  <c r="I335" i="4" s="1"/>
  <c r="K333" i="4"/>
  <c r="K332" i="4" s="1"/>
  <c r="J333" i="4"/>
  <c r="J332" i="4" s="1"/>
  <c r="I333" i="4"/>
  <c r="I332" i="4" s="1"/>
  <c r="K312" i="4"/>
  <c r="K311" i="4" s="1"/>
  <c r="K310" i="4" s="1"/>
  <c r="J312" i="4"/>
  <c r="J311" i="4" s="1"/>
  <c r="J310" i="4" s="1"/>
  <c r="I312" i="4"/>
  <c r="I311" i="4" s="1"/>
  <c r="I310" i="4" s="1"/>
  <c r="I309" i="4" s="1"/>
  <c r="K306" i="4"/>
  <c r="K305" i="4" s="1"/>
  <c r="J306" i="4"/>
  <c r="J304" i="4" s="1"/>
  <c r="I306" i="4"/>
  <c r="I305" i="4" s="1"/>
  <c r="K302" i="4"/>
  <c r="K301" i="4" s="1"/>
  <c r="K300" i="4" s="1"/>
  <c r="J302" i="4"/>
  <c r="J301" i="4" s="1"/>
  <c r="J300" i="4" s="1"/>
  <c r="I302" i="4"/>
  <c r="I301" i="4" s="1"/>
  <c r="I300" i="4" s="1"/>
  <c r="K292" i="4"/>
  <c r="K291" i="4" s="1"/>
  <c r="J292" i="4"/>
  <c r="J291" i="4" s="1"/>
  <c r="I292" i="4"/>
  <c r="I291" i="4" s="1"/>
  <c r="K289" i="4"/>
  <c r="K288" i="4" s="1"/>
  <c r="J289" i="4"/>
  <c r="J288" i="4" s="1"/>
  <c r="I289" i="4"/>
  <c r="I288" i="4" s="1"/>
  <c r="K286" i="4"/>
  <c r="K285" i="4" s="1"/>
  <c r="J286" i="4"/>
  <c r="J285" i="4" s="1"/>
  <c r="I286" i="4"/>
  <c r="I285" i="4" s="1"/>
  <c r="K277" i="4"/>
  <c r="K276" i="4" s="1"/>
  <c r="J277" i="4"/>
  <c r="J276" i="4" s="1"/>
  <c r="I277" i="4"/>
  <c r="I276" i="4" s="1"/>
  <c r="K274" i="4"/>
  <c r="K273" i="4" s="1"/>
  <c r="J274" i="4"/>
  <c r="J273" i="4" s="1"/>
  <c r="I274" i="4"/>
  <c r="I273" i="4" s="1"/>
  <c r="K14" i="4"/>
  <c r="K13" i="4" s="1"/>
  <c r="K12" i="4" s="1"/>
  <c r="J14" i="4"/>
  <c r="J13" i="4" s="1"/>
  <c r="J12" i="4" s="1"/>
  <c r="I14" i="4"/>
  <c r="I13" i="4" s="1"/>
  <c r="I12" i="4" s="1"/>
  <c r="J324" i="4" l="1"/>
  <c r="J323" i="4" s="1"/>
  <c r="I331" i="4"/>
  <c r="I324" i="4"/>
  <c r="I323" i="4" s="1"/>
  <c r="K324" i="4"/>
  <c r="K323" i="4" s="1"/>
  <c r="K331" i="4"/>
  <c r="J331" i="4"/>
  <c r="I189" i="4"/>
  <c r="I188" i="4" s="1"/>
  <c r="K69" i="4"/>
  <c r="I69" i="4"/>
  <c r="J69" i="4"/>
  <c r="L487" i="5"/>
  <c r="J487" i="5"/>
  <c r="K487" i="5"/>
  <c r="I250" i="4"/>
  <c r="I249" i="4" s="1"/>
  <c r="K250" i="4"/>
  <c r="K249" i="4" s="1"/>
  <c r="J250" i="4"/>
  <c r="J249" i="4" s="1"/>
  <c r="J93" i="4"/>
  <c r="J92" i="4" s="1"/>
  <c r="J91" i="4" s="1"/>
  <c r="I219" i="4"/>
  <c r="I214" i="4" s="1"/>
  <c r="K219" i="4"/>
  <c r="K214" i="4" s="1"/>
  <c r="I210" i="4"/>
  <c r="I209" i="4" s="1"/>
  <c r="I208" i="4" s="1"/>
  <c r="I93" i="4"/>
  <c r="I92" i="4" s="1"/>
  <c r="K93" i="4"/>
  <c r="K92" i="4" s="1"/>
  <c r="K90" i="4" s="1"/>
  <c r="J219" i="4"/>
  <c r="J214" i="4" s="1"/>
  <c r="J431" i="4"/>
  <c r="J430" i="4" s="1"/>
  <c r="J419" i="4" s="1"/>
  <c r="I431" i="4"/>
  <c r="I430" i="4" s="1"/>
  <c r="I419" i="4" s="1"/>
  <c r="K431" i="4"/>
  <c r="K430" i="4" s="1"/>
  <c r="K419" i="4" s="1"/>
  <c r="J281" i="4"/>
  <c r="J280" i="4" s="1"/>
  <c r="I281" i="4"/>
  <c r="I280" i="4" s="1"/>
  <c r="K281" i="4"/>
  <c r="K280" i="4" s="1"/>
  <c r="J11" i="4"/>
  <c r="J10" i="4" s="1"/>
  <c r="K11" i="4"/>
  <c r="K10" i="4" s="1"/>
  <c r="K146" i="5"/>
  <c r="L146" i="5"/>
  <c r="I11" i="4"/>
  <c r="I10" i="4" s="1"/>
  <c r="J189" i="4"/>
  <c r="J188" i="4" s="1"/>
  <c r="K109" i="4"/>
  <c r="J109" i="4"/>
  <c r="I109" i="4"/>
  <c r="L76" i="3"/>
  <c r="L75" i="3" s="1"/>
  <c r="K189" i="4"/>
  <c r="K188" i="4" s="1"/>
  <c r="J146" i="5"/>
  <c r="K210" i="4"/>
  <c r="K209" i="4" s="1"/>
  <c r="K208" i="4" s="1"/>
  <c r="J210" i="4"/>
  <c r="J209" i="4" s="1"/>
  <c r="J208" i="4" s="1"/>
  <c r="K272" i="4"/>
  <c r="K271" i="4" s="1"/>
  <c r="K270" i="4" s="1"/>
  <c r="I272" i="4"/>
  <c r="I271" i="4" s="1"/>
  <c r="I270" i="4" s="1"/>
  <c r="J272" i="4"/>
  <c r="J271" i="4" s="1"/>
  <c r="J270" i="4" s="1"/>
  <c r="I151" i="4"/>
  <c r="K151" i="4"/>
  <c r="J151" i="4"/>
  <c r="J137" i="4"/>
  <c r="K137" i="4"/>
  <c r="I137" i="4"/>
  <c r="I464" i="4"/>
  <c r="I463" i="4" s="1"/>
  <c r="J464" i="4"/>
  <c r="J463" i="4" s="1"/>
  <c r="K464" i="4"/>
  <c r="K463" i="4" s="1"/>
  <c r="K144" i="4"/>
  <c r="I144" i="4"/>
  <c r="J144" i="4"/>
  <c r="I160" i="4"/>
  <c r="I159" i="4" s="1"/>
  <c r="I158" i="4" s="1"/>
  <c r="K160" i="4"/>
  <c r="K159" i="4" s="1"/>
  <c r="K158" i="4" s="1"/>
  <c r="J160" i="4"/>
  <c r="J159" i="4" s="1"/>
  <c r="J158" i="4" s="1"/>
  <c r="J299" i="4"/>
  <c r="I308" i="4"/>
  <c r="K309" i="4"/>
  <c r="K308" i="4" s="1"/>
  <c r="K385" i="4"/>
  <c r="K384" i="4" s="1"/>
  <c r="J49" i="4"/>
  <c r="J45" i="4" s="1"/>
  <c r="I63" i="4"/>
  <c r="I59" i="4" s="1"/>
  <c r="J309" i="4"/>
  <c r="J308" i="4" s="1"/>
  <c r="J385" i="4"/>
  <c r="J384" i="4" s="1"/>
  <c r="I385" i="4"/>
  <c r="I384" i="4" s="1"/>
  <c r="I49" i="4"/>
  <c r="I45" i="4" s="1"/>
  <c r="I25" i="4"/>
  <c r="I24" i="4" s="1"/>
  <c r="I23" i="4" s="1"/>
  <c r="I22" i="4" s="1"/>
  <c r="J458" i="4"/>
  <c r="J457" i="4" s="1"/>
  <c r="I304" i="4"/>
  <c r="K458" i="4"/>
  <c r="K457" i="4" s="1"/>
  <c r="K372" i="4"/>
  <c r="K371" i="4" s="1"/>
  <c r="K370" i="4" s="1"/>
  <c r="K369" i="4" s="1"/>
  <c r="K368" i="4" s="1"/>
  <c r="J460" i="4"/>
  <c r="J459" i="4" s="1"/>
  <c r="I443" i="4"/>
  <c r="I442" i="4" s="1"/>
  <c r="I441" i="4" s="1"/>
  <c r="I440" i="4" s="1"/>
  <c r="I439" i="4" s="1"/>
  <c r="J305" i="4"/>
  <c r="J372" i="4"/>
  <c r="J371" i="4" s="1"/>
  <c r="J370" i="4" s="1"/>
  <c r="J369" i="4" s="1"/>
  <c r="J368" i="4" s="1"/>
  <c r="I372" i="4"/>
  <c r="I371" i="4" s="1"/>
  <c r="I370" i="4" s="1"/>
  <c r="I369" i="4" s="1"/>
  <c r="K456" i="4"/>
  <c r="K455" i="4" s="1"/>
  <c r="J63" i="4"/>
  <c r="J59" i="4" s="1"/>
  <c r="K304" i="4"/>
  <c r="J443" i="4"/>
  <c r="J442" i="4" s="1"/>
  <c r="J441" i="4" s="1"/>
  <c r="J440" i="4" s="1"/>
  <c r="J439" i="4" s="1"/>
  <c r="K443" i="4"/>
  <c r="K442" i="4" s="1"/>
  <c r="K441" i="4" s="1"/>
  <c r="K440" i="4" s="1"/>
  <c r="K439" i="4" s="1"/>
  <c r="K63" i="4"/>
  <c r="K59" i="4" s="1"/>
  <c r="K49" i="4"/>
  <c r="K45" i="4" s="1"/>
  <c r="I458" i="4"/>
  <c r="I457" i="4" s="1"/>
  <c r="I456" i="4"/>
  <c r="I455" i="4" s="1"/>
  <c r="K182" i="4" l="1"/>
  <c r="K181" i="4" s="1"/>
  <c r="J182" i="4"/>
  <c r="J181" i="4" s="1"/>
  <c r="I182" i="4"/>
  <c r="I181" i="4" s="1"/>
  <c r="J279" i="4"/>
  <c r="K279" i="4"/>
  <c r="I279" i="4"/>
  <c r="K322" i="4"/>
  <c r="K321" i="4" s="1"/>
  <c r="I322" i="4"/>
  <c r="I321" i="4" s="1"/>
  <c r="J322" i="4"/>
  <c r="J321" i="4" s="1"/>
  <c r="I207" i="4"/>
  <c r="K207" i="4"/>
  <c r="J207" i="4"/>
  <c r="J127" i="4"/>
  <c r="J126" i="4" s="1"/>
  <c r="J108" i="4" s="1"/>
  <c r="K127" i="4"/>
  <c r="K126" i="4" s="1"/>
  <c r="K108" i="4" s="1"/>
  <c r="I127" i="4"/>
  <c r="I126" i="4" s="1"/>
  <c r="I108" i="4" s="1"/>
  <c r="I368" i="4"/>
  <c r="K68" i="4"/>
  <c r="J68" i="4"/>
  <c r="I68" i="4"/>
  <c r="K299" i="4"/>
  <c r="K298" i="4" s="1"/>
  <c r="K340" i="4"/>
  <c r="K339" i="4" s="1"/>
  <c r="K338" i="4" s="1"/>
  <c r="I44" i="4"/>
  <c r="J340" i="4"/>
  <c r="J339" i="4" s="1"/>
  <c r="J338" i="4" s="1"/>
  <c r="J298" i="4"/>
  <c r="J44" i="4"/>
  <c r="K44" i="4"/>
  <c r="K377" i="4"/>
  <c r="I340" i="4"/>
  <c r="I339" i="4" s="1"/>
  <c r="J377" i="4"/>
  <c r="I377" i="4"/>
  <c r="I299" i="4"/>
  <c r="I298" i="4" s="1"/>
  <c r="K91" i="4"/>
  <c r="I90" i="4"/>
  <c r="J90" i="4"/>
  <c r="I91" i="4"/>
  <c r="K16" i="4" l="1"/>
  <c r="K9" i="4" s="1"/>
  <c r="I16" i="4"/>
  <c r="I9" i="4" s="1"/>
  <c r="J16" i="4"/>
  <c r="J9" i="4" s="1"/>
  <c r="I180" i="4"/>
  <c r="J180" i="4"/>
  <c r="K180" i="4"/>
  <c r="J269" i="4"/>
  <c r="K269" i="4"/>
  <c r="I269" i="4"/>
  <c r="I338" i="4"/>
  <c r="L498" i="3"/>
  <c r="L496" i="3"/>
  <c r="L465" i="3"/>
  <c r="L463" i="3"/>
  <c r="L452" i="3"/>
  <c r="L451" i="3" s="1"/>
  <c r="L439" i="3"/>
  <c r="L438" i="3" s="1"/>
  <c r="L437" i="3" s="1"/>
  <c r="L436" i="3" s="1"/>
  <c r="L434" i="3"/>
  <c r="L433" i="3" s="1"/>
  <c r="L432" i="3" s="1"/>
  <c r="L431" i="3" s="1"/>
  <c r="L417" i="3"/>
  <c r="L415" i="3"/>
  <c r="L409" i="3"/>
  <c r="L408" i="3" s="1"/>
  <c r="L407" i="3" s="1"/>
  <c r="L406" i="3" s="1"/>
  <c r="L405" i="3" s="1"/>
  <c r="L404" i="3" s="1"/>
  <c r="L426" i="3"/>
  <c r="L425" i="3" s="1"/>
  <c r="L423" i="3"/>
  <c r="L422" i="3" s="1"/>
  <c r="L402" i="3"/>
  <c r="L401" i="3" s="1"/>
  <c r="L396" i="3"/>
  <c r="L394" i="3" s="1"/>
  <c r="L392" i="3"/>
  <c r="L391" i="3" s="1"/>
  <c r="L390" i="3" s="1"/>
  <c r="L382" i="3"/>
  <c r="L381" i="3" s="1"/>
  <c r="L379" i="3"/>
  <c r="L378" i="3" s="1"/>
  <c r="L376" i="3"/>
  <c r="L375" i="3" s="1"/>
  <c r="L367" i="3"/>
  <c r="L366" i="3" s="1"/>
  <c r="L364" i="3"/>
  <c r="L363" i="3" s="1"/>
  <c r="L355" i="3"/>
  <c r="L353" i="3"/>
  <c r="L344" i="3"/>
  <c r="L342" i="3"/>
  <c r="L339" i="3"/>
  <c r="L337" i="3"/>
  <c r="L335" i="3"/>
  <c r="L330" i="3"/>
  <c r="L328" i="3"/>
  <c r="L319" i="3"/>
  <c r="L317" i="3"/>
  <c r="L314" i="3"/>
  <c r="L313" i="3" s="1"/>
  <c r="L309" i="3"/>
  <c r="L306" i="3" s="1"/>
  <c r="L305" i="3" s="1"/>
  <c r="L304" i="3" s="1"/>
  <c r="L303" i="3" s="1"/>
  <c r="L301" i="3"/>
  <c r="L300" i="3" s="1"/>
  <c r="L299" i="3" s="1"/>
  <c r="L298" i="3" s="1"/>
  <c r="L293" i="3"/>
  <c r="L292" i="3" s="1"/>
  <c r="L291" i="3" s="1"/>
  <c r="L290" i="3" s="1"/>
  <c r="L289" i="3" s="1"/>
  <c r="L288" i="3" s="1"/>
  <c r="L286" i="3"/>
  <c r="L285" i="3"/>
  <c r="L284" i="3" s="1"/>
  <c r="L283" i="3" s="1"/>
  <c r="L282" i="3" s="1"/>
  <c r="L281" i="3" s="1"/>
  <c r="L280" i="3" s="1"/>
  <c r="L278" i="3"/>
  <c r="L275" i="3" s="1"/>
  <c r="L274" i="3" s="1"/>
  <c r="L270" i="3"/>
  <c r="L269" i="3" s="1"/>
  <c r="L268" i="3" s="1"/>
  <c r="L266" i="3" s="1"/>
  <c r="L265" i="3" s="1"/>
  <c r="L263" i="3"/>
  <c r="L260" i="3" s="1"/>
  <c r="L258" i="3"/>
  <c r="L257" i="3" s="1"/>
  <c r="L249" i="3"/>
  <c r="L242" i="3"/>
  <c r="L241" i="3" s="1"/>
  <c r="L232" i="3"/>
  <c r="L231" i="3" s="1"/>
  <c r="L230" i="3" s="1"/>
  <c r="L229" i="3" s="1"/>
  <c r="L207" i="3"/>
  <c r="L206" i="3" s="1"/>
  <c r="L205" i="3" s="1"/>
  <c r="L204" i="3" s="1"/>
  <c r="L203" i="3" s="1"/>
  <c r="L193" i="3"/>
  <c r="L192" i="3" s="1"/>
  <c r="L191" i="3" s="1"/>
  <c r="L190" i="3" s="1"/>
  <c r="L157" i="3"/>
  <c r="L156" i="3" s="1"/>
  <c r="L155" i="3" s="1"/>
  <c r="L150" i="3" s="1"/>
  <c r="L148" i="3"/>
  <c r="L147" i="3" s="1"/>
  <c r="L146" i="3" s="1"/>
  <c r="L135" i="3"/>
  <c r="L134" i="3" s="1"/>
  <c r="L133" i="3" s="1"/>
  <c r="L132" i="3" s="1"/>
  <c r="L130" i="3"/>
  <c r="L129" i="3" s="1"/>
  <c r="L220" i="3"/>
  <c r="L218" i="3" s="1"/>
  <c r="L216" i="3" s="1"/>
  <c r="L209" i="3" s="1"/>
  <c r="L219" i="3"/>
  <c r="L217" i="3" s="1"/>
  <c r="L127" i="3"/>
  <c r="L126" i="3"/>
  <c r="L109" i="3"/>
  <c r="L108" i="3" s="1"/>
  <c r="L107" i="3" s="1"/>
  <c r="L73" i="3"/>
  <c r="L72" i="3"/>
  <c r="L71" i="3" s="1"/>
  <c r="L70" i="3" s="1"/>
  <c r="L69" i="3" s="1"/>
  <c r="L56" i="3"/>
  <c r="L55" i="3" s="1"/>
  <c r="L53" i="3"/>
  <c r="L52" i="3" s="1"/>
  <c r="L50" i="3"/>
  <c r="L49" i="3" s="1"/>
  <c r="L42" i="3"/>
  <c r="L40" i="3"/>
  <c r="L35" i="3"/>
  <c r="L34" i="3" s="1"/>
  <c r="L414" i="3" l="1"/>
  <c r="L413" i="3" s="1"/>
  <c r="L237" i="3"/>
  <c r="L236" i="3" s="1"/>
  <c r="L235" i="3" s="1"/>
  <c r="L228" i="3" s="1"/>
  <c r="L202" i="3" s="1"/>
  <c r="L48" i="3"/>
  <c r="L183" i="3"/>
  <c r="L182" i="3" s="1"/>
  <c r="L248" i="3"/>
  <c r="L247" i="3" s="1"/>
  <c r="L246" i="3" s="1"/>
  <c r="L245" i="3" s="1"/>
  <c r="L244" i="3" s="1"/>
  <c r="L690" i="5"/>
  <c r="L689" i="5" s="1"/>
  <c r="L688" i="5" s="1"/>
  <c r="L687" i="5" s="1"/>
  <c r="L686" i="5" s="1"/>
  <c r="L685" i="5" s="1"/>
  <c r="L543" i="5" s="1"/>
  <c r="K8" i="4"/>
  <c r="I8" i="4"/>
  <c r="J8" i="4"/>
  <c r="L352" i="3"/>
  <c r="L351" i="3" s="1"/>
  <c r="L350" i="3" s="1"/>
  <c r="L349" i="3" s="1"/>
  <c r="L256" i="3"/>
  <c r="L255" i="3" s="1"/>
  <c r="L254" i="3" s="1"/>
  <c r="L371" i="3"/>
  <c r="L370" i="3" s="1"/>
  <c r="L125" i="3"/>
  <c r="L124" i="3" s="1"/>
  <c r="L144" i="3"/>
  <c r="L145" i="3"/>
  <c r="L362" i="3"/>
  <c r="L361" i="3" s="1"/>
  <c r="L360" i="3" s="1"/>
  <c r="L341" i="3"/>
  <c r="L389" i="3"/>
  <c r="K64" i="5"/>
  <c r="K63" i="5" s="1"/>
  <c r="K62" i="5" s="1"/>
  <c r="K61" i="5" s="1"/>
  <c r="K60" i="5" s="1"/>
  <c r="K23" i="5" s="1"/>
  <c r="L450" i="3"/>
  <c r="L449" i="3" s="1"/>
  <c r="L64" i="5"/>
  <c r="L63" i="5" s="1"/>
  <c r="L62" i="5" s="1"/>
  <c r="L61" i="5" s="1"/>
  <c r="L60" i="5" s="1"/>
  <c r="L23" i="5" s="1"/>
  <c r="J64" i="5"/>
  <c r="J63" i="5" s="1"/>
  <c r="J62" i="5" s="1"/>
  <c r="J61" i="5" s="1"/>
  <c r="J60" i="5" s="1"/>
  <c r="J23" i="5" s="1"/>
  <c r="L400" i="3"/>
  <c r="L399" i="3" s="1"/>
  <c r="L469" i="3"/>
  <c r="K542" i="5"/>
  <c r="J542" i="5"/>
  <c r="L14" i="3"/>
  <c r="L13" i="3" s="1"/>
  <c r="L327" i="3"/>
  <c r="L316" i="3"/>
  <c r="L312" i="3" s="1"/>
  <c r="L462" i="3"/>
  <c r="L461" i="3" s="1"/>
  <c r="L460" i="3" s="1"/>
  <c r="L459" i="3" s="1"/>
  <c r="L458" i="3" s="1"/>
  <c r="L421" i="3"/>
  <c r="L106" i="3"/>
  <c r="L105" i="3" s="1"/>
  <c r="L104" i="3" s="1"/>
  <c r="L495" i="3"/>
  <c r="L494" i="3" s="1"/>
  <c r="L493" i="3" s="1"/>
  <c r="L492" i="3" s="1"/>
  <c r="L491" i="3" s="1"/>
  <c r="L273" i="3"/>
  <c r="L272" i="3" s="1"/>
  <c r="L37" i="3"/>
  <c r="L33" i="3" s="1"/>
  <c r="L277" i="3"/>
  <c r="L276" i="3" s="1"/>
  <c r="L334" i="3"/>
  <c r="L267" i="3"/>
  <c r="L395" i="3"/>
  <c r="L118" i="3" l="1"/>
  <c r="L117" i="3" s="1"/>
  <c r="L542" i="5"/>
  <c r="J9" i="5"/>
  <c r="L12" i="3"/>
  <c r="L11" i="3" s="1"/>
  <c r="L9" i="5"/>
  <c r="K9" i="5"/>
  <c r="L311" i="3"/>
  <c r="L297" i="3" s="1"/>
  <c r="L430" i="3"/>
  <c r="L429" i="3" s="1"/>
  <c r="L428" i="3" s="1"/>
  <c r="L369" i="3"/>
  <c r="L143" i="3"/>
  <c r="L412" i="3"/>
  <c r="L411" i="3" s="1"/>
  <c r="L348" i="3"/>
  <c r="L323" i="3"/>
  <c r="L322" i="3" s="1"/>
  <c r="L321" i="3" s="1"/>
  <c r="L468" i="3"/>
  <c r="L467" i="3" s="1"/>
  <c r="L219" i="5"/>
  <c r="L218" i="5" s="1"/>
  <c r="L217" i="5" s="1"/>
  <c r="L216" i="5" s="1"/>
  <c r="L215" i="5" s="1"/>
  <c r="K219" i="5"/>
  <c r="K218" i="5" s="1"/>
  <c r="K217" i="5" s="1"/>
  <c r="K216" i="5" s="1"/>
  <c r="K215" i="5" s="1"/>
  <c r="J219" i="5"/>
  <c r="J218" i="5" s="1"/>
  <c r="J217" i="5" s="1"/>
  <c r="J216" i="5" s="1"/>
  <c r="J215" i="5" s="1"/>
  <c r="J203" i="5" s="1"/>
  <c r="J202" i="5" s="1"/>
  <c r="L47" i="3"/>
  <c r="L32" i="3"/>
  <c r="L398" i="3"/>
  <c r="L388" i="3" s="1"/>
  <c r="L253" i="3"/>
  <c r="L252" i="3" s="1"/>
  <c r="L251" i="3" s="1"/>
  <c r="L17" i="3" l="1"/>
  <c r="L10" i="3" s="1"/>
  <c r="L116" i="3"/>
  <c r="L296" i="3"/>
  <c r="L359" i="3"/>
  <c r="L203" i="5"/>
  <c r="L202" i="5" s="1"/>
  <c r="J193" i="5"/>
  <c r="J8" i="5" s="1"/>
  <c r="K203" i="5"/>
  <c r="K202" i="5" s="1"/>
  <c r="L9" i="3" l="1"/>
  <c r="L295" i="3"/>
  <c r="L193" i="5"/>
  <c r="L8" i="5" s="1"/>
  <c r="K193" i="5"/>
  <c r="K8" i="5" s="1"/>
  <c r="L8" i="3" l="1"/>
</calcChain>
</file>

<file path=xl/sharedStrings.xml><?xml version="1.0" encoding="utf-8"?>
<sst xmlns="http://schemas.openxmlformats.org/spreadsheetml/2006/main" count="11505" uniqueCount="561">
  <si>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</si>
  <si>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</si>
  <si>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</si>
  <si>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</si>
  <si>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</si>
  <si>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</si>
  <si>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</si>
  <si>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</si>
  <si>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</si>
  <si>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</si>
  <si>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</si>
  <si>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</si>
  <si>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</si>
  <si>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</si>
  <si>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</si>
  <si>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</si>
  <si>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</si>
  <si>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</si>
  <si>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</si>
  <si>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</si>
  <si>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</si>
  <si>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</si>
  <si>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</si>
  <si>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Код</t>
  </si>
  <si>
    <t>2024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</si>
  <si>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</si>
  <si>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</si>
  <si>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</si>
  <si>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</si>
  <si>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 xml:space="preserve">2 02 10000 00 0000 150  </t>
  </si>
  <si>
    <t xml:space="preserve">Дотации бюджетам бюджетной системы Российской Федерации </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</si>
  <si>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</si>
  <si>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</si>
  <si>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</si>
  <si>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</si>
  <si>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 xml:space="preserve">2 02 20000 00 0000 150 </t>
  </si>
  <si>
    <t>Субсидии бюджетам бюджетной системы Российской Федерации (межбюджетные субсидии)</t>
  </si>
  <si>
    <t>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</si>
  <si>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</si>
  <si>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2 02 25021 05 0000 150</t>
  </si>
  <si>
    <t>Субсидии бюджетам муниципальных районов на реализацию мероприятий по стимулированию программ развития жилищного строительства субъектов Российской Федерации</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</si>
  <si>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</si>
  <si>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</si>
  <si>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</si>
  <si>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</si>
  <si>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2 02 30000 00 0000 150</t>
  </si>
  <si>
    <t xml:space="preserve">Субвенции бюджетам бюджетной системы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</si>
  <si>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</si>
  <si>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</si>
  <si>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</si>
  <si>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</si>
  <si>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</si>
  <si>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</si>
  <si>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</si>
  <si>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</si>
  <si>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</si>
  <si>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</si>
  <si>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</si>
  <si>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</si>
  <si>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</si>
  <si>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</si>
  <si>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2 02 30027 00 0000 150</t>
  </si>
  <si>
    <t>2 02 30027 05 0000 150</t>
  </si>
  <si>
    <t>2 02 35082 00 0000 150</t>
  </si>
  <si>
    <t>2 02 35082 05 0000 150</t>
  </si>
  <si>
    <t>Субвенции бюджетам на государственную регистрацию актов гражданского состояния</t>
  </si>
  <si>
    <t>2 02 35930 05 0000 150</t>
  </si>
  <si>
    <t>Субвенции бюджетам муниципальных районов на государственную регистрацию актов гражданского состояния</t>
  </si>
  <si>
    <t>2 02 39998 00 0000 150</t>
  </si>
  <si>
    <t>Единая субвенция местным бюджетам</t>
  </si>
  <si>
    <t>2 02 39998 05 0000 150</t>
  </si>
  <si>
    <t>Единая субвенция бюджетам муниципальных районов</t>
  </si>
  <si>
    <t>Иные межбюджетные трансферты</t>
  </si>
  <si>
    <t>900</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</si>
  <si>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</si>
  <si>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</si>
  <si>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</si>
  <si>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</si>
  <si>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 xml:space="preserve">Высшее должностное лицо </t>
  </si>
  <si>
    <t>Расходы на выплаты по оплате труда высшего должностного лица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</si>
  <si>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</si>
  <si>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</si>
  <si>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04</t>
  </si>
  <si>
    <t>Муниципальная программа "Укрепление общественного порядка и обеспечение общественной безопасности в Ромодановском муниципальном районе "</t>
  </si>
  <si>
    <t>Основное мероприятие "Мероприятия по укреплению общественного порядка и обеспечению общественной безопасности в сфере охраны прав и интересов несовершеннолетних. Профилактика и предупреждение безнадзорности и беспризорности несовершеннолетних"</t>
  </si>
  <si>
    <t>Мероприятия по укреплению общественного порядка и обеспечению общественной безопасности</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</si>
  <si>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</si>
  <si>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</si>
  <si>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Основное мероприятие "Мероприятия по укреплению общественного порядка и обеспечению общественной безопасности в сфере оборота наркотических и психотропных средств"</t>
  </si>
  <si>
    <t>Основное мероприятие "Мероприятия по укреплению общественного порядка и обеспечению общественной безопасности в сфере безопасности дорожного движения"</t>
  </si>
  <si>
    <t>Обеспечение деятельности Администрации района</t>
  </si>
  <si>
    <t xml:space="preserve">Расходы на выплаты по оплате труда работников органов местного самоуправления </t>
  </si>
  <si>
    <t>Расходы на обеспечение функций органов местного самоуправления</t>
  </si>
  <si>
    <t>Иные бюджетные ассигнования</t>
  </si>
  <si>
    <t>Уплата налогов, сборов и иных платежей</t>
  </si>
  <si>
    <t>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</si>
  <si>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</si>
  <si>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</si>
  <si>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</si>
  <si>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07</t>
  </si>
  <si>
    <t xml:space="preserve">Резервные фонды </t>
  </si>
  <si>
    <t>Резервные средства</t>
  </si>
  <si>
    <t xml:space="preserve">11 </t>
  </si>
  <si>
    <t>Другие общегосударственные вопросы</t>
  </si>
  <si>
    <t>13</t>
  </si>
  <si>
    <t>Национальная безопасность и правоохранительная деятельность</t>
  </si>
  <si>
    <t>03</t>
  </si>
  <si>
    <t>Органы юстиции</t>
  </si>
  <si>
    <t>Национальная экономика</t>
  </si>
  <si>
    <t>Сельское хозяйство и рыболовство</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</si>
  <si>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</si>
  <si>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</si>
  <si>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Социальное обеспечение и иные выплаты населению</t>
  </si>
  <si>
    <t>Иные выплаты населению</t>
  </si>
  <si>
    <t>08</t>
  </si>
  <si>
    <t>Дорожное хозяйство (дорожные фонды)</t>
  </si>
  <si>
    <t>09</t>
  </si>
  <si>
    <t>Региональный проект "Жилье"</t>
  </si>
  <si>
    <t>Строительство (реконструкция) автомобильных дорог в рамках реализации проектов по развитию территорий, расположенных в границах населенных пунктов, предусматривающих строительство жилья</t>
  </si>
  <si>
    <t>Капитальные вложения в объекты государственной (муниципальной) собственности</t>
  </si>
  <si>
    <t>Бюджетные инвестиции</t>
  </si>
  <si>
    <t xml:space="preserve">Муниципальная программа «Повышение безопасности дорожного движения на территории Ромодановского муниципального района» </t>
  </si>
  <si>
    <t>Основное мероприятие "Улучшение состояния дорог и тротуаров на территории Ромодановского муниципального района"</t>
  </si>
  <si>
    <t>Капитальный ремонт автомобильных дорог общего пользования местного значения и искусственных сооружений на них</t>
  </si>
  <si>
    <t>Жилищно-коммунальное хозяйство</t>
  </si>
  <si>
    <t>Жилищное хозяйство</t>
  </si>
  <si>
    <t>Муниципальная программа Ромодановского муниципального района «Комплексное развитие сельских территорий»</t>
  </si>
  <si>
    <t>Основное мероприятие "Ремонт многоквартирных домов по Программе "Капитальный ремонт многоквартирных домов"</t>
  </si>
  <si>
    <t>Взнос на капитальный ремонт общего имущества в многоквартирном доме</t>
  </si>
  <si>
    <t>Социальная политика</t>
  </si>
  <si>
    <t xml:space="preserve"> Пенсионное обеспечение</t>
  </si>
  <si>
    <t>Доплаты к пенсиям муниципальных служащих Республики Мордовия</t>
  </si>
  <si>
    <t>Публичные нормативные социальные выплаты гражданам</t>
  </si>
  <si>
    <t>Социальное обеспечение населения</t>
  </si>
  <si>
    <t>Муниципальная программа   "Жилище" на 2020-2025 годы  Ромодановского муниципального района</t>
  </si>
  <si>
    <t>Социальные выплаты гражданам, кроме публичных нормативных социальных выплат</t>
  </si>
  <si>
    <t>Охрана семьи и детства</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</si>
  <si>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</si>
  <si>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</si>
  <si>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</si>
  <si>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 xml:space="preserve">Бюджетные инвестиции </t>
  </si>
  <si>
    <t>Средства массовой информации</t>
  </si>
  <si>
    <t>Периодическая печать и издательства</t>
  </si>
  <si>
    <t>Субсидии на поддержку социально ориентированных некоммерческих организаций</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</si>
  <si>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</si>
  <si>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</si>
  <si>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901</t>
  </si>
  <si>
    <t xml:space="preserve">Обеспечение деятельности финансовых, налоговых и таможенных органов и органов финансового (финансово-бюджетного) надзора </t>
  </si>
  <si>
    <t>06</t>
  </si>
  <si>
    <t xml:space="preserve">Муниципальная программа повышения эффективности управления муниципальными финансами в Ромодановском муниципальном районе  Республики Мордовия </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</si>
  <si>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</si>
  <si>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Ромодановского муниципального района на очередной финансовый год и на плановый период»</t>
  </si>
  <si>
    <t xml:space="preserve">Расходы на выплаты по оплате труда работников  органов местного самоуправления  </t>
  </si>
  <si>
    <t>00</t>
  </si>
  <si>
    <t>Межбюджетные трансферты</t>
  </si>
  <si>
    <t xml:space="preserve">Муниципальная программа «Повышение безопасности дорожного движения на территории Ромодановского муниципального района»  </t>
  </si>
  <si>
    <t>Муниципальная программа "Развитие культуры и туризма  Ромодановского муниципального района"</t>
  </si>
  <si>
    <t>Подпрограмма «Патриотическое воспитание граждан, проживающих на территории Ромодановского муниципального района Республики Мордовия»</t>
  </si>
  <si>
    <t>Обслуживание государственного (муниципального) долга</t>
  </si>
  <si>
    <t>Муниципальная программа повышения эффективности управления муниципальными финансами в Ромодановском муниципальном районе  Республики Мордовия</t>
  </si>
  <si>
    <t>Подпрограмма «Управление муниципальным долгом Ромодановского  муниципального района»</t>
  </si>
  <si>
    <t xml:space="preserve">Основное мероприятие «Обеспечение своевременности исполнения долговых обязательств Ромодановского муниципального района" </t>
  </si>
  <si>
    <t>Процентные платежи по муниципальному долгу</t>
  </si>
  <si>
    <t>Обслуживание муниципального долга</t>
  </si>
  <si>
    <t xml:space="preserve">Межбюджетные трансферты общего характера бюджетам бюджетной системы Российской Федерации </t>
  </si>
  <si>
    <t>14</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</si>
  <si>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</si>
  <si>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Ромодановского муниципального района"</t>
  </si>
  <si>
    <t>Дотации на выравнивание бюджетной обеспеченности поселений</t>
  </si>
  <si>
    <t>Дотации</t>
  </si>
  <si>
    <t>Условно утвержденные расходы</t>
  </si>
  <si>
    <t>Основное мероприятие "Развитие общего образования"</t>
  </si>
  <si>
    <t>907</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</si>
  <si>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</si>
  <si>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</si>
  <si>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Непрограммные расходы в рамках обеспечения деятельности Администрации района</t>
  </si>
  <si>
    <t>Учреждения по обеспечению хозяйственного обслуживания</t>
  </si>
  <si>
    <t>Расходы на выплаты персоналу казенных учреждений</t>
  </si>
  <si>
    <t>Архивные учреждения</t>
  </si>
  <si>
    <t>Централизованные бухгалтерии</t>
  </si>
  <si>
    <t>Защита населения и территории от чрезвычайных ситуаций природного и техногенного характера, пожарная безопасность</t>
  </si>
  <si>
    <t xml:space="preserve">Основное мероприятие "Общие мероприятия по укреплению общественного порядка, обеспечению общественной безопасности и предупреждению терроризма" </t>
  </si>
  <si>
    <t xml:space="preserve"> Учреждения по защите населения и территории от чрезвычайных ситуаций  природного и техногенного характера, гражданской обороне </t>
  </si>
  <si>
    <t>Образование</t>
  </si>
  <si>
    <t>Дошкольное образование</t>
  </si>
  <si>
    <t>Основное мероприятие "Развитие дошкольного образования"</t>
  </si>
  <si>
    <t>Субсидии бюджетным учреждениям</t>
  </si>
  <si>
    <t>Дошкольные образовательные организации</t>
  </si>
  <si>
    <t>Общее образование</t>
  </si>
  <si>
    <t>Основное мероприятие «Развитие общего образования»</t>
  </si>
  <si>
    <t>Школы-детские сады, школы начальные, неполные средние и средние</t>
  </si>
  <si>
    <t xml:space="preserve">907  </t>
  </si>
  <si>
    <t>Дополнительное образование детей</t>
  </si>
  <si>
    <t>Основное мероприятие "Развитие дополнительного образования детей"</t>
  </si>
  <si>
    <t>Учреждения по внешкольной работе с детьми</t>
  </si>
  <si>
    <t>Основное мероприятие "Развитие дополнительного образования детей ДЮШС"</t>
  </si>
  <si>
    <t>Подпрограмма "Культура. Развитие. Творчество"</t>
  </si>
  <si>
    <t xml:space="preserve">Основное мероприятие "Развитие системы дополнительного образования в сфере искусства, совершенствование системы работы с детьми"
  </t>
  </si>
  <si>
    <t xml:space="preserve">Учреждения по внешкольной работе с детьми  </t>
  </si>
  <si>
    <t xml:space="preserve">Молодежная политика  </t>
  </si>
  <si>
    <t>Основное мероприятие "Организация отдыха, оздоровления и занятости детей и подростков"</t>
  </si>
  <si>
    <t>Мероприятия по организации отдыха и оздоровления детей</t>
  </si>
  <si>
    <t xml:space="preserve">Подпрограмма «Патриотическое воспитание граждан, проживающих на территории Ромодановского  муниципального  района Республики Мордовия» </t>
  </si>
  <si>
    <t>Основное мероприятие "Воспитание гражданственности и патриотизма, духовно-нравственное воспитание молодежи"</t>
  </si>
  <si>
    <t>Мероприятия в области молодежной политики</t>
  </si>
  <si>
    <t>Другие вопросы в области образования</t>
  </si>
  <si>
    <t>Основное мероприятие "Обеспечение деятельности МКУ "Центр информационно-методического обеспечения муниципальных бюджетных образовательных учреждений Ромодановского муниципального района  РМ" и реализации прочих мероприятий в области образования</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</si>
  <si>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</si>
  <si>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Культура, кинематография</t>
  </si>
  <si>
    <t>Культура</t>
  </si>
  <si>
    <t>Подпрограмма "Развитие музейного дела и сохранение культурного наследия"</t>
  </si>
  <si>
    <t>Основное мероприятие: «Организация культурно-просветительской работы; проведение лекториев, круглых столов, устных журналов, экскурсий, выставок; пополнение экспозиций»</t>
  </si>
  <si>
    <t>Музеи и постоянные выставки</t>
  </si>
  <si>
    <t>Подпрограмма "Сохранение, возрождение и развитие традиционной народной культуры, поддержка народного творчества и культурно-досуговой деятельности"</t>
  </si>
  <si>
    <t>Основное мероприятие "Организация досуга населения, проведение культурно-досуговых мероприятий"</t>
  </si>
  <si>
    <t>Дворцы и дома культуры, другие учреждения культуры и средств массовой информации</t>
  </si>
  <si>
    <t>Подпрограмма "Развитие библиотечного дела"</t>
  </si>
  <si>
    <t>Библиотеки</t>
  </si>
  <si>
    <t>Другие вопросы в области культуры, кинематографии</t>
  </si>
  <si>
    <t>Основное мероприятие "Организация досуга населения"</t>
  </si>
  <si>
    <t>Материальная помощь гражданам, оказавшимся в трудной жизненной ситуации</t>
  </si>
  <si>
    <t>Физическая культура и спорт</t>
  </si>
  <si>
    <t xml:space="preserve">Физическая культура </t>
  </si>
  <si>
    <t xml:space="preserve">Основное мероприятие "Физическое воспитание и обеспечение организации и проведения физкультурных мероприятий и массовых спортных мероприятий" </t>
  </si>
  <si>
    <t>Мероприятия в области спорта и физической культуры</t>
  </si>
  <si>
    <t>100</t>
  </si>
  <si>
    <t>120</t>
  </si>
  <si>
    <t>200</t>
  </si>
  <si>
    <t>240</t>
  </si>
  <si>
    <t>800</t>
  </si>
  <si>
    <t>850</t>
  </si>
  <si>
    <t>870</t>
  </si>
  <si>
    <t>300</t>
  </si>
  <si>
    <t>360</t>
  </si>
  <si>
    <t>400</t>
  </si>
  <si>
    <t>410</t>
  </si>
  <si>
    <t>310</t>
  </si>
  <si>
    <t>320</t>
  </si>
  <si>
    <t>600</t>
  </si>
  <si>
    <t>630</t>
  </si>
  <si>
    <t>500</t>
  </si>
  <si>
    <t>540</t>
  </si>
  <si>
    <t>700</t>
  </si>
  <si>
    <t>730</t>
  </si>
  <si>
    <t>510</t>
  </si>
  <si>
    <t>110</t>
  </si>
  <si>
    <t>610</t>
  </si>
  <si>
    <t>41150</t>
  </si>
  <si>
    <t>42300</t>
  </si>
  <si>
    <t>41110</t>
  </si>
  <si>
    <t>41120</t>
  </si>
  <si>
    <t>77020</t>
  </si>
  <si>
    <t>77030</t>
  </si>
  <si>
    <t>77150</t>
  </si>
  <si>
    <t>89</t>
  </si>
  <si>
    <t>77510</t>
  </si>
  <si>
    <t>77540</t>
  </si>
  <si>
    <t>77560</t>
  </si>
  <si>
    <t>0</t>
  </si>
  <si>
    <t>41180</t>
  </si>
  <si>
    <t>77160</t>
  </si>
  <si>
    <t>77190</t>
  </si>
  <si>
    <t>77200</t>
  </si>
  <si>
    <t>77220</t>
  </si>
  <si>
    <t>F1</t>
  </si>
  <si>
    <t>50212</t>
  </si>
  <si>
    <t>42010</t>
  </si>
  <si>
    <t>22</t>
  </si>
  <si>
    <t>27</t>
  </si>
  <si>
    <t>42360</t>
  </si>
  <si>
    <t>03010</t>
  </si>
  <si>
    <t>77180</t>
  </si>
  <si>
    <t>R0820</t>
  </si>
  <si>
    <t>91010</t>
  </si>
  <si>
    <t>17</t>
  </si>
  <si>
    <t>44102</t>
  </si>
  <si>
    <t>41240</t>
  </si>
  <si>
    <t>44010</t>
  </si>
  <si>
    <t>41990</t>
  </si>
  <si>
    <t>77550</t>
  </si>
  <si>
    <t>65</t>
  </si>
  <si>
    <t>61020</t>
  </si>
  <si>
    <t>61030</t>
  </si>
  <si>
    <t>61230</t>
  </si>
  <si>
    <t>61040</t>
  </si>
  <si>
    <t>61100</t>
  </si>
  <si>
    <t>77090</t>
  </si>
  <si>
    <t>61090</t>
  </si>
  <si>
    <t>77080</t>
  </si>
  <si>
    <t>L3040</t>
  </si>
  <si>
    <t>61080</t>
  </si>
  <si>
    <t>42030</t>
  </si>
  <si>
    <t>77210</t>
  </si>
  <si>
    <t>42110</t>
  </si>
  <si>
    <t>61120</t>
  </si>
  <si>
    <t>61150</t>
  </si>
  <si>
    <t>61140</t>
  </si>
  <si>
    <t>61160</t>
  </si>
  <si>
    <t>77070</t>
  </si>
  <si>
    <t>01160</t>
  </si>
  <si>
    <t>42040</t>
  </si>
  <si>
    <t xml:space="preserve">Расходы на обеспечение функций органов местного самоуправления </t>
  </si>
  <si>
    <t>59300</t>
  </si>
  <si>
    <t xml:space="preserve">Осуществление переданных  полномочий Российской Федерации на государственную регистрацию актов гражданского состояния </t>
  </si>
  <si>
    <t>77580</t>
  </si>
  <si>
    <t>Дотации на выравнивание бюджетной обеспеченности субъектов Российской Федерации и муниципальных образований</t>
  </si>
  <si>
    <t>99</t>
  </si>
  <si>
    <t>Жилищно- коммунальное хозяйство</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</si>
  <si>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</si>
  <si>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поселений субъектов Российской Федерации и муниципальных образований</t>
  </si>
  <si>
    <t>Обслуживание государственного (муниципального) внутреннего долга</t>
  </si>
  <si>
    <t>2 02 35930 00 0000 150</t>
  </si>
  <si>
    <t>Администрация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</si>
  <si>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</si>
  <si>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</si>
  <si>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41210</t>
  </si>
  <si>
    <t>Мероприятия, связанные с муниципальным управлением</t>
  </si>
  <si>
    <t>Основное мероприятие "Развитие дополнительного образования детей ДЮСШ"</t>
  </si>
  <si>
    <t>42200</t>
  </si>
  <si>
    <t>Оценка недвижимости, признание прав и регулирование отношений по муниципальной собственности</t>
  </si>
  <si>
    <t>42370</t>
  </si>
  <si>
    <t>Мероприятия по землеустройству и землепользованию</t>
  </si>
  <si>
    <t>42470</t>
  </si>
  <si>
    <t xml:space="preserve">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 </t>
  </si>
  <si>
    <t>Другие вопросы в области национальной экономики</t>
  </si>
  <si>
    <t>Мероприятия по землеустройству и земплепользованию</t>
  </si>
  <si>
    <t>42050</t>
  </si>
  <si>
    <t>Мероприятия в области охраны окружающей среды</t>
  </si>
  <si>
    <t>Охрана окружающей среды</t>
  </si>
  <si>
    <t>Другие вопросы в области охраны окружающей среды</t>
  </si>
  <si>
    <t>02040</t>
  </si>
  <si>
    <t>Улучшение жилищных условий граждан, проживающих на сельских территориях</t>
  </si>
  <si>
    <t xml:space="preserve">Подпрограмма «Создание условий для обеспечения доступным и комфортным жильем сельского населения» </t>
  </si>
  <si>
    <t>Основное мероприятие «Улучшение жилищных условий граждан, проживающих на сельских территориях»</t>
  </si>
  <si>
    <t>Непрограммные расходы главных распорядителей средств бюджета Ромодановского муниципального района Республики Мордовия</t>
  </si>
  <si>
    <t>Непрограммные расходы в рамках обеспечения деятельности главных распорядителей  средств бюджета Ромодановского муниципального района Республики Мордовия</t>
  </si>
  <si>
    <t>МКУ "Финансовое управление администрации Ромодановского муниципального района Республики Мордовия "</t>
  </si>
  <si>
    <t>МКУ "Управление по социальной работе администрации Ромодановского муниципального района Республики Мордовия "</t>
  </si>
  <si>
    <t>Пушкинское сельское поселение</t>
  </si>
  <si>
    <t>Поселение</t>
  </si>
  <si>
    <t>Белозерьевское сельское поселение</t>
  </si>
  <si>
    <t>Салминское сельское поселение</t>
  </si>
  <si>
    <t>Ромодановское сельское поселение</t>
  </si>
  <si>
    <t>Трофимовщинское сельское поселение</t>
  </si>
  <si>
    <t>Набережное сельское поселение</t>
  </si>
  <si>
    <t>Кочуновское сельское поселение</t>
  </si>
  <si>
    <t>Пятинское сельское поселение</t>
  </si>
  <si>
    <t>Липкинское сельское поселение</t>
  </si>
  <si>
    <t>Константиновское сельское поселение</t>
  </si>
  <si>
    <t>Анненковское сельское поселение</t>
  </si>
  <si>
    <t>Алтарское сельское поселение</t>
  </si>
  <si>
    <t>Таблица 2</t>
  </si>
  <si>
    <t>Таблица 1</t>
  </si>
  <si>
    <t>Итого источников внутреннего финансирования дефицита бюджета Ромодановского муниципального района</t>
  </si>
  <si>
    <t>000 01 00 00 00 00 0000 000</t>
  </si>
  <si>
    <t>Уменьшение прочих остатков денежных средств бюджетов муниципальных районов</t>
  </si>
  <si>
    <t>000 01 05 02 01 05 0000 610</t>
  </si>
  <si>
    <t>Уменьшение прочих остатков денежных средств бюджетов</t>
  </si>
  <si>
    <t>000 01 05 02 01 00 0000 610</t>
  </si>
  <si>
    <t>Уменьшение прочих остатков средств бюджетов</t>
  </si>
  <si>
    <t>000 01 05 02 00 00 0000 600</t>
  </si>
  <si>
    <t>Увеличение прочих остатков денежных средств бюджетов муниципальных районов</t>
  </si>
  <si>
    <t>000 01 05 02 01 05 0000 510</t>
  </si>
  <si>
    <t>Увеличение прочих остатков денежных средств бюджетов</t>
  </si>
  <si>
    <t>000 01 05 02 01 00 0000 510</t>
  </si>
  <si>
    <t>Увеличение прочих остатков средств бюджетов</t>
  </si>
  <si>
    <t>000 01 05 02 00 00 0000 500</t>
  </si>
  <si>
    <t>Изменения остатков средств на счетах по учету средств бюджета</t>
  </si>
  <si>
    <t>000 01 05 00 00 00 0000 000</t>
  </si>
  <si>
    <t xml:space="preserve">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
</t>
  </si>
  <si>
    <t>000 01 06 05 02 05 0000 640</t>
  </si>
  <si>
    <t>Возврат бюджетных кредитов, предоставленных другим бюджетам бюджетной системы Российской Федерации в валюте Российской Федерации</t>
  </si>
  <si>
    <t>000 01 06 05 02 00 0000 600</t>
  </si>
  <si>
    <t>Бюджетные кредиты, предоставленные внутри страны в валюте Российской Федерации</t>
  </si>
  <si>
    <t>000 01 06 05 00 00 0000 000</t>
  </si>
  <si>
    <t>Иные источники внутреннего финансирования дефицитов бюджетов</t>
  </si>
  <si>
    <t>000 01 06 00 00 00 0000 000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</si>
  <si>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</si>
  <si>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</si>
  <si>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</si>
  <si>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</si>
  <si>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Бюджетные кредиты из других бюджетов бюджетной системы Российской Федерации в валюте Российской Федерации</t>
  </si>
  <si>
    <t>000 01 03 01 00 00 0000 000</t>
  </si>
  <si>
    <t>Бюджетные кредиты из других бюджетов бюджетной системы Российской Федерации</t>
  </si>
  <si>
    <t>000 01 03 00 00 00 0000 000</t>
  </si>
  <si>
    <t xml:space="preserve">Привлечение кредитов от кредитных организаций бюджетами муниципальных районов в валюте Российской Федерации
</t>
  </si>
  <si>
    <t>000 01 02 00 00 05 0000 710</t>
  </si>
  <si>
    <t xml:space="preserve">Привлечение кредитов от кредитных организаций в валюте Российской Федерации
</t>
  </si>
  <si>
    <t>000 01 02 00 00 00 0000 700</t>
  </si>
  <si>
    <t>Кредиты кредитных организаций в валюте Российской Федерации</t>
  </si>
  <si>
    <t>000 01 02 00 00 00 0000 000</t>
  </si>
  <si>
    <t>ИСТОЧНИКИ ВНУТРЕННЕГО ФИНАНСИРОВАНИЯ ДЕФИЦИТОВ БЮДЖЕТОВ</t>
  </si>
  <si>
    <t>Сумма (тыс. руб.)</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</si>
  <si>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</si>
  <si>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</si>
  <si>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</si>
  <si>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2025 год</t>
  </si>
  <si>
    <t xml:space="preserve">Основное мероприятие" Мроприятия по обеспечению жильем
отдельных категорий граждан" 
</t>
  </si>
  <si>
    <t xml:space="preserve">Основное мероприятие" Мроприятия по обеспечению жильем
отдельных категорий граждан" </t>
  </si>
  <si>
    <t>Муниципальная  программа "Развитие физической культуры и спорта в Ромодановском муниципальном районе Республики Мордовия "</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</si>
  <si>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</si>
  <si>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</si>
  <si>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Основное мероприятие "Общие мероприятия по укреплению общественного порядка, обеспечению общественной безопасности и предупреждению терроризма"</t>
  </si>
  <si>
    <t>2 02 25497 00 0000 150</t>
  </si>
  <si>
    <t>Субсидии бюджетам на реализацию мероприятий по обеспечению жильем молодых семей</t>
  </si>
  <si>
    <t>2 02 25497 05 0000 150</t>
  </si>
  <si>
    <t xml:space="preserve"> Субсидии бюджетам муниципальных районов на реализацию мероприятий по обеспечению жильем молодых семей </t>
  </si>
  <si>
    <t>Предоставление молодым семьям социальных выплат на строительство или приобретение жилья</t>
  </si>
  <si>
    <t>L4970</t>
  </si>
  <si>
    <t xml:space="preserve"> Подпрограмма «Обеспечение жильем молодых семей» </t>
  </si>
  <si>
    <t>Основное мероприятие "Обеспечение доступным и комфортным жильем и коммунальными услугами граждан Российской Федерации "</t>
  </si>
  <si>
    <t xml:space="preserve">Подпрограмма «Обеспечение жильем молодых семей» </t>
  </si>
  <si>
    <t>2 02 40000 00 0000 150</t>
  </si>
  <si>
    <t>2 02 45179 00 0000 150</t>
  </si>
  <si>
    <t>2 02 45179 05 0000 150</t>
  </si>
  <si>
    <t>2 02 45303 00 0000 150</t>
  </si>
  <si>
    <t>2 02 45303 05 0000 150</t>
  </si>
  <si>
    <t>42500</t>
  </si>
  <si>
    <t>Ремонт автомобильных дорог общего пользования местного значения и искусственных сооружений на них</t>
  </si>
  <si>
    <t>53030</t>
  </si>
  <si>
    <t>Региональный проект "Патриотическое воспитание граждан Российской Федерации"</t>
  </si>
  <si>
    <t>ЕВ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</si>
  <si>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</si>
  <si>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</si>
  <si>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42650</t>
  </si>
  <si>
    <t>Организация предоставления бесплатного двухразового питания в муниципальных общеобразовательных организациях членам семей военнослужащих, обучающимся, осваивающим образовательные программы начального общего, основного общего и среднего общего образования</t>
  </si>
  <si>
    <t>Присмотр и уход за детьми военнослужащих в муниципальных образовательных организациях, реализующих образовательную программу дошкольного образования</t>
  </si>
  <si>
    <t>42660</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</si>
  <si>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</si>
  <si>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Основное мероприятие "Физическое воспитание и обеспечение организации и проведения физкультурных мероприятий и массовых спортивных мероприятий"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</si>
  <si>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</si>
  <si>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</si>
  <si>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</si>
  <si>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</si>
  <si>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Приложение 2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</si>
  <si>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Приложение 3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</si>
  <si>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Осуществление переданных  полномочий Российской Федерации на государственную регистрацию актов гражданского состояния за счет средств местного бюджета</t>
  </si>
  <si>
    <t>Y9300</t>
  </si>
  <si>
    <t>ВЕДОМСТВЕННАЯ СТРУКТУРА 
РАСХОДОВ БЮДЖЕТА РОМОДАНОВСКОГО МУНИЦИПАЛЬНОГО РАЙОНА РЕСПУБЛИКИ МОРДОВИЯ НА 2024 ГОД И НА ПЛАНОВЫЙ ПЕРИОД 2025 И 2026 ГОДОВ</t>
  </si>
  <si>
    <t>Муниципальная программа   "Жилище" на 2020-2026 годы  Ромодановского муниципального района</t>
  </si>
  <si>
    <t>Д0820</t>
  </si>
  <si>
    <t>2026 год</t>
  </si>
  <si>
    <t>Судебная система</t>
  </si>
  <si>
    <t>Основное мероприятие "Организационные мероприятия"</t>
  </si>
  <si>
    <t>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</si>
  <si>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</si>
  <si>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t>
  </si>
  <si>
    <t>Приложение 4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</si>
  <si>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</si>
  <si>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НА 2024 ГОД И НА ПЛАНОВЫЙ ПЕРИОД 2025 И 2026 ГОДОВ</t>
  </si>
  <si>
    <t>Приложение 5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</si>
  <si>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 xml:space="preserve">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 </t>
  </si>
  <si>
    <t>Приложение 6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</si>
  <si>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НА 2024 ГОД И НА ПЛАНОВЫЙ ПЕРИОД 2025 И 2026 ГОДОВ</t>
  </si>
  <si>
    <t xml:space="preserve">Приложение 7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</si>
  <si>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РАСПРЕДЕЛЕНИЕ 
ДОТАЦИЙ НА ВЫРАВНИВАНИЕ БЮДЖЕТНОЙ ОБЕСПЕЧЕННОСТИ ПОСЕЛЕНИЙ НА 2024 ГОД И НА ПЛАНОВЫЙ ПЕРИОД 2025 И 2026 ГОДОВ</t>
  </si>
  <si>
    <t xml:space="preserve">Приложение 8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</si>
  <si>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ИСТОЧНИКИ 
ВНУТРЕННЕГО ФИНАНСИРОВАНИЯ ДЕФИЦИТА БЮДЖЕТА РОМОДАНОВСКОГО МУНИЦИПАЛЬНОГО РАЙОНА РЕСПУБЛИКИ МОРДОВИЯ НА 2024 ГОД И НА ПЛАНОВЫЙ ПЕРИОД 2025 и 2026 ГОДОВ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</si>
  <si>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</si>
  <si>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</si>
  <si>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</si>
  <si>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</si>
  <si>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</si>
  <si>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</si>
  <si>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 xml:space="preserve">Основное мероприятие "Мероприятия по обеспечению жильем
отдельных категорий граждан" </t>
  </si>
  <si>
    <t>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2024 год и плановый период 2025 и 2026 годов</t>
  </si>
  <si>
    <t xml:space="preserve">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t>
  </si>
  <si>
    <t>Функционирование Правительства Российской Федерации, высших исполнительных органов субъектов Российской Федерации, местных администраций</t>
  </si>
  <si>
    <t>"Функционирование Правительства Российской Федерации, высших исполнительных органов субъектов Российской Федерации, местных администраций</t>
  </si>
  <si>
    <t>Муниципальная программа  "Развитие образования в Ромодановском муниципальном районе на 2016-2026 годы"</t>
  </si>
  <si>
    <t>Муниципальная программа  "Развитие образования в Ромодановском муниципальном районе  на 2016-2026 годы"</t>
  </si>
  <si>
    <t>Муниципальная программа  "Развитие образования в Ромодановском муниципальном районе  на 2016-2026  годы"</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</si>
  <si>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</si>
  <si>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</si>
  <si>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</si>
  <si>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</si>
  <si>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</si>
  <si>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</si>
  <si>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</si>
  <si>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</si>
  <si>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</si>
  <si>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</si>
  <si>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</si>
  <si>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Муниципальная программа Ромодановского муниципального района Республики Мордовия "Развитие жилищно-коммунального хозяйства в Ромодановском муниципального районе» на 2019 - 2026 годы</t>
  </si>
  <si>
    <t xml:space="preserve">ОБЪЕМ 
БЕЗВОЗМЕЗДНЫХ ПОСТУПЛЕНИЙ В БЮДЖЕТ РОМОДАНОВСКОГО МУНИЦИПАЛЬНОГО РАЙОНА  РЕСПУБЛИКИ МОРДОВИЯ НА 2024 ГОД И НА ПЛАНОВЫЙ ПЕРИОД 2025 И 2026 ГОДОВ
</t>
  </si>
  <si>
    <t>Подпрограмма «Создание условий для обеспечения доступным и комфортным жильем сельского населения»</t>
  </si>
  <si>
    <t>Основное мероприятие "Строительство жилья, предоставляемого по договору найма жилого помещения"</t>
  </si>
  <si>
    <t>L5760</t>
  </si>
  <si>
    <t>Реализация мероприятий по комплексному развитию сельских территорий</t>
  </si>
  <si>
    <t>Организация проведения комплексных кадастровых работ</t>
  </si>
  <si>
    <t>L5110</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</si>
  <si>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</si>
  <si>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</si>
  <si>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</si>
  <si>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</si>
  <si>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проведение комплексных кадастровых работ</t>
  </si>
  <si>
    <r>
      <t>2</t>
    </r>
    <r>
      <rPr>
        <sz val="11"/>
        <color rgb="FF000000"/>
        <rFont val="Times New Roman"/>
        <family val="1"/>
        <charset val="204"/>
      </rPr>
      <t xml:space="preserve"> 02 25511 05 0000 150</t>
    </r>
  </si>
  <si>
    <t>Субсидии бюджетам на проведение комплексных кадастровых работ</t>
  </si>
  <si>
    <t>2 02 25511 00 0000 150</t>
  </si>
  <si>
    <t>19</t>
  </si>
  <si>
    <t>Основное мероприятие "Профилактика  административных правонарушений"</t>
  </si>
  <si>
    <t>Подпрограмма "Развитие отраслей агропромышленного комплекса"</t>
  </si>
  <si>
    <t xml:space="preserve"> Основное мероприятие "Обеспечение биологической безопасности"</t>
  </si>
  <si>
    <t>Реализация мероприятий по переходу граждан, ведущих личное подсобное хозяйство, на альтернативные свиноводству виды животноводства</t>
  </si>
  <si>
    <t>S6190</t>
  </si>
  <si>
    <t>2 02 29999 00 0000 150</t>
  </si>
  <si>
    <t>Прочие субсидии</t>
  </si>
  <si>
    <t>2 02 29999 05 0000 150</t>
  </si>
  <si>
    <t>Прочие субсидии бюджетам муниципальных районов</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</si>
  <si>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</si>
  <si>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</si>
  <si>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</si>
  <si>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</si>
  <si>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</si>
  <si>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</si>
  <si>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</si>
  <si>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</si>
  <si>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</si>
  <si>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</si>
  <si>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</si>
  <si>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</si>
  <si>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Приложение 1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</si>
  <si>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2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</si>
  <si>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3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</si>
  <si>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4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</si>
  <si>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5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</si>
  <si>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6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</si>
  <si>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7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</si>
  <si>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Cтимулирование применения специального налогового режима "Налог на профессиональный доход"</t>
  </si>
  <si>
    <t>78050</t>
  </si>
  <si>
    <t>Транспорт</t>
  </si>
  <si>
    <t>Организация транспортного обслуживания населения по муниципальным маршрутам на территории Республики Мордовия</t>
  </si>
  <si>
    <t>S6340</t>
  </si>
  <si>
    <t xml:space="preserve">Основное мероприятие "Обеспечение основной деятельности ЕДДС Ромодановского муниципального района" </t>
  </si>
  <si>
    <t>Основное мероприятие "Укрепление материально- технической базы"</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</si>
  <si>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</si>
  <si>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</si>
  <si>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Региональный проект "Творческие люди"</t>
  </si>
  <si>
    <t>A2</t>
  </si>
  <si>
    <t>55190</t>
  </si>
  <si>
    <t>Поддержка отрасли культуры</t>
  </si>
  <si>
    <t>Муниципальная программа
«Комплексные кадастровые работы на территории Ромодановского муниципального района на 2024-2026 годы»</t>
  </si>
  <si>
    <t>26</t>
  </si>
  <si>
    <t xml:space="preserve">Основное мероприятие "Осуществление комплексных кадастровых работ на территории Ромодановского муниципального района" </t>
  </si>
  <si>
    <t>Разработка документов транспортного планирования</t>
  </si>
  <si>
    <t>42630</t>
  </si>
  <si>
    <t>Основное мероприятие: Совершенствование системы управления дорожным движением, на территории Ромодановского муниципального района</t>
  </si>
  <si>
    <t>Проектирование и строительство (реконструкция) автомобильных дорог местного значения и искусственных сооружений на них</t>
  </si>
  <si>
    <t>42330</t>
  </si>
  <si>
    <t xml:space="preserve"> Подпрограмма «Развитие жилищного строительства и жилищно-коммунального хозяйства в Ромодановском муниципальном районе на 2020-2026 гг.»</t>
  </si>
  <si>
    <t xml:space="preserve"> Основное мероприятие "Подготовка документов территориального планирования, градостроительного зонирования и документации по планировке территории"</t>
  </si>
  <si>
    <t>Подготовка описания местоположения границ населенных пунктов,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 Республики Мордовия</t>
  </si>
  <si>
    <t>S6290</t>
  </si>
  <si>
    <t>Муниципальная программа «Совершенствование и развитие  гражданской обороны, защиты населения и территорий от чрезвычайных ситуаций природного и техногенного характера, пожарной безопасности и безопасности людей на водных объектах  на территории Ромодановского муниципального района »</t>
  </si>
  <si>
    <t>Резервный фонд администрации Ромодановского муниципального района Республики Мордовия</t>
  </si>
  <si>
    <t>Исполнение судебных актов</t>
  </si>
  <si>
    <t>830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</si>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</sst>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_-* #,##0.00&quot;р.&quot;_-;\-* #,##0.00&quot;р.&quot;_-;_-* &quot;-&quot;??&quot;р.&quot;_-;_-@_-"/>
    <numFmt numFmtId="166" formatCode="#,##0.0"/>
    <numFmt numFmtId="167" formatCode="_-* #,##0.0_р_._-;\-* #,##0.0_р_._-;_-* &quot;-&quot;?_р_._-;_-@_-"/>
    <numFmt numFmtId="168" formatCode="0.0"/>
    <numFmt numFmtId="169" formatCode="_-* #,##0.0_р_._-;\-* #,##0.0_р_._-;_-* &quot;-&quot;??_р_._-;_-@_-"/>
    <numFmt numFmtId="170" formatCode="#,##0.0_ ;\-#,##0.0\ "/>
    <numFmt numFmtId="171" formatCode="_(* #,##0.00_);_(* \(#,##0.00\);_(* &quot;-&quot;??_);_(@_)"/>
  </numFmts>
  <fonts count="84">
    <font>
      <sz val="10"/>
      <color rgb="FF000000"/>
      <name val="Times New Roman"/>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2"/>
      <name val="Times New Roman"/>
      <family val="1"/>
      <charset val="204"/>
    </font>
    <font>
      <sz val="11"/>
      <color indexed="8"/>
      <name val="Times New Roman"/>
      <family val="1"/>
      <charset val="204"/>
    </font>
    <font>
      <sz val="12"/>
      <color indexed="8"/>
      <name val="Times New Roman"/>
      <family val="1"/>
      <charset val="204"/>
    </font>
    <font>
      <sz val="10"/>
      <color rgb="FF000000"/>
      <name val="Arial"/>
      <family val="2"/>
      <charset val="204"/>
    </font>
    <font>
      <sz val="10"/>
      <name val="Arial"/>
      <family val="2"/>
      <charset val="204"/>
    </font>
    <font>
      <sz val="11"/>
      <color rgb="FF000000"/>
      <name val="Times New Roman"/>
      <family val="1"/>
      <charset val="204"/>
    </font>
    <font>
      <sz val="10"/>
      <color theme="1"/>
      <name val="Times New Roman"/>
      <family val="1"/>
      <charset val="204"/>
    </font>
    <font>
      <sz val="10"/>
      <name val="Arial"/>
      <family val="2"/>
      <charset val="204"/>
    </font>
    <font>
      <sz val="11"/>
      <color theme="1"/>
      <name val="Calibri"/>
      <family val="2"/>
      <scheme val="minor"/>
    </font>
    <font>
      <sz val="10"/>
      <color indexed="63"/>
      <name val="Arial"/>
      <family val="2"/>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b/>
      <sz val="12"/>
      <color theme="1"/>
      <name val="Times New Roman"/>
      <family val="1"/>
      <charset val="204"/>
    </font>
    <font>
      <b/>
      <sz val="12"/>
      <color rgb="FFC00000"/>
      <name val="Times New Roman"/>
      <family val="1"/>
      <charset val="204"/>
    </font>
    <font>
      <sz val="10"/>
      <color rgb="FF000000"/>
      <name val="Times New Roman"/>
      <family val="1"/>
      <charset val="204"/>
    </font>
    <font>
      <sz val="9"/>
      <name val="Times New Roman"/>
      <family val="1"/>
      <charset val="204"/>
    </font>
    <font>
      <b/>
      <sz val="9"/>
      <name val="Times New Roman"/>
      <family val="1"/>
      <charset val="204"/>
    </font>
    <font>
      <sz val="10"/>
      <color rgb="FFFF0000"/>
      <name val="Times New Roman"/>
      <family val="1"/>
      <charset val="204"/>
    </font>
    <font>
      <sz val="10"/>
      <color indexed="8"/>
      <name val="Times New Roman"/>
      <family val="1"/>
      <charset val="204"/>
    </font>
    <font>
      <sz val="9"/>
      <color theme="1"/>
      <name val="Times New Roman"/>
      <family val="1"/>
      <charset val="204"/>
    </font>
    <font>
      <sz val="9"/>
      <color rgb="FFFF0000"/>
      <name val="Times New Roman"/>
      <family val="1"/>
      <charset val="204"/>
    </font>
    <font>
      <sz val="9"/>
      <color indexed="8"/>
      <name val="Times New Roman"/>
      <family val="1"/>
      <charset val="204"/>
    </font>
    <font>
      <b/>
      <sz val="8"/>
      <color rgb="FF000000"/>
      <name val="Times New Roman"/>
      <family val="1"/>
      <charset val="204"/>
    </font>
    <font>
      <sz val="8"/>
      <color rgb="FF000000"/>
      <name val="Times New Roman"/>
      <family val="1"/>
      <charset val="204"/>
    </font>
    <font>
      <sz val="8"/>
      <name val="Times New Roman"/>
      <family val="1"/>
      <charset val="204"/>
    </font>
    <font>
      <sz val="10"/>
      <color rgb="FF000000"/>
      <name val="Times New Roman"/>
      <family val="1"/>
      <charset val="204"/>
    </font>
    <font>
      <sz val="10"/>
      <name val="Arial Cyr"/>
      <charset val="1"/>
    </font>
    <font>
      <sz val="11"/>
      <color indexed="9"/>
      <name val="Calibri"/>
      <family val="2"/>
      <charset val="204"/>
    </font>
    <font>
      <sz val="10"/>
      <color indexed="63"/>
      <name val="Arial"/>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8"/>
      <color indexed="8"/>
      <name val="Arial"/>
      <family val="2"/>
      <charset val="204"/>
    </font>
    <font>
      <sz val="10"/>
      <color indexed="8"/>
      <name val="Arial"/>
      <family val="2"/>
      <charset val="204"/>
    </font>
    <font>
      <sz val="8"/>
      <color indexed="8"/>
      <name val="Arial"/>
      <family val="2"/>
      <charset val="204"/>
    </font>
    <font>
      <sz val="8"/>
      <color rgb="FF000000"/>
      <name val="Arial"/>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97D"/>
      <name val="Calibri"/>
      <family val="2"/>
      <charset val="204"/>
    </font>
    <font>
      <b/>
      <sz val="13"/>
      <color rgb="FF1F497D"/>
      <name val="Calibri"/>
      <family val="2"/>
      <charset val="204"/>
    </font>
    <font>
      <b/>
      <sz val="11"/>
      <color rgb="FF1F497D"/>
      <name val="Calibri"/>
      <family val="2"/>
      <charset val="204"/>
    </font>
    <font>
      <b/>
      <sz val="18"/>
      <color rgb="FF1F497D"/>
      <name val="Cambria"/>
      <family val="1"/>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b/>
      <sz val="11"/>
      <name val="Times New Roman"/>
      <family val="1"/>
      <charset val="204"/>
    </font>
    <font>
      <sz val="10"/>
      <name val="Arial Cyr"/>
      <family val="2"/>
      <charset val="204"/>
    </font>
    <font>
      <sz val="22"/>
      <name val="Times New Roman"/>
      <family val="1"/>
      <charset val="204"/>
    </font>
    <font>
      <sz val="20"/>
      <name val="Times New Roman"/>
      <family val="1"/>
      <charset val="204"/>
    </font>
    <font>
      <b/>
      <sz val="20"/>
      <name val="Times New Roman"/>
      <family val="1"/>
      <charset val="204"/>
    </font>
    <font>
      <b/>
      <sz val="2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0"/>
      <name val="Verdana"/>
      <family val="2"/>
      <charset val="204"/>
    </font>
    <font>
      <b/>
      <sz val="14"/>
      <color rgb="FF000000"/>
      <name val="Times New Roman"/>
      <family val="1"/>
      <charset val="204"/>
    </font>
    <font>
      <sz val="10"/>
      <color rgb="FF000000"/>
      <name val="Times New Roman"/>
      <family val="1"/>
      <charset val="204"/>
    </font>
    <font>
      <i/>
      <sz val="10"/>
      <color theme="1"/>
      <name val="Times New Roman"/>
      <family val="1"/>
      <charset val="204"/>
    </font>
  </fonts>
  <fills count="19">
    <fill>
      <patternFill patternType="none"/>
    </fill>
    <fill>
      <patternFill patternType="gray125"/>
    </fill>
    <fill>
      <patternFill patternType="solid">
        <fgColor rgb="FFFFFFFF"/>
        <bgColor indexed="64"/>
      </patternFill>
    </fill>
    <fill>
      <patternFill patternType="solid">
        <fgColor rgb="FFCCCCCC"/>
        <bgColor indexed="64"/>
      </patternFill>
    </fill>
    <fill>
      <patternFill patternType="solid">
        <fgColor indexed="47"/>
        <bgColor indexed="64"/>
      </patternFill>
    </fill>
    <fill>
      <patternFill patternType="solid">
        <fgColor indexed="26"/>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FF00"/>
        <bgColor indexed="64"/>
      </patternFill>
    </fill>
    <fill>
      <patternFill patternType="solid">
        <fgColor rgb="FF92D050"/>
        <bgColor indexed="64"/>
      </patternFill>
    </fill>
  </fills>
  <borders count="75">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thin">
        <color rgb="FF000000"/>
      </top>
      <bottom style="medium">
        <color rgb="FF000000"/>
      </bottom>
      <diagonal/>
    </border>
    <border>
      <left/>
      <right/>
      <top/>
      <bottom style="medium">
        <color rgb="FF000000"/>
      </bottom>
      <diagonal/>
    </border>
    <border>
      <left/>
      <right/>
      <top style="medium">
        <color rgb="FF000000"/>
      </top>
      <bottom style="thin">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8"/>
      </left>
      <right style="medium">
        <color indexed="8"/>
      </right>
      <top style="thin">
        <color indexed="8"/>
      </top>
      <bottom style="thin">
        <color indexed="8"/>
      </bottom>
      <diagonal/>
    </border>
    <border>
      <left/>
      <right/>
      <top/>
      <bottom style="thick">
        <color rgb="FF4F81BD"/>
      </bottom>
      <diagonal/>
    </border>
    <border>
      <left/>
      <right/>
      <top/>
      <bottom style="thick">
        <color rgb="FFA7C0DE"/>
      </bottom>
      <diagonal/>
    </border>
    <border>
      <left/>
      <right/>
      <top/>
      <bottom style="medium">
        <color rgb="FF96B3D7"/>
      </bottom>
      <diagonal/>
    </border>
    <border>
      <left/>
      <right/>
      <top style="thin">
        <color rgb="FF4F81BD"/>
      </top>
      <bottom style="double">
        <color rgb="FF4F81BD"/>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s>
  <cellStyleXfs count="359">
    <xf numFmtId="165" fontId="0" fillId="0" borderId="0">
      <alignment vertical="top" wrapText="1"/>
    </xf>
    <xf numFmtId="0" fontId="12" fillId="0" borderId="0"/>
    <xf numFmtId="0" fontId="10" fillId="0" borderId="0"/>
    <xf numFmtId="0" fontId="19" fillId="0" borderId="0"/>
    <xf numFmtId="0" fontId="20" fillId="0" borderId="0"/>
    <xf numFmtId="0" fontId="4" fillId="0" borderId="0"/>
    <xf numFmtId="0" fontId="3" fillId="0" borderId="0"/>
    <xf numFmtId="0" fontId="23" fillId="0" borderId="0"/>
    <xf numFmtId="0" fontId="24" fillId="0" borderId="0"/>
    <xf numFmtId="0" fontId="19" fillId="0" borderId="0">
      <alignment horizontal="left"/>
    </xf>
    <xf numFmtId="0" fontId="19" fillId="0" borderId="0">
      <alignment horizontal="left"/>
    </xf>
    <xf numFmtId="0" fontId="25" fillId="0" borderId="0"/>
    <xf numFmtId="0" fontId="20" fillId="0" borderId="0"/>
    <xf numFmtId="0" fontId="20" fillId="0" borderId="0"/>
    <xf numFmtId="0" fontId="19" fillId="0" borderId="0">
      <alignment horizontal="left"/>
    </xf>
    <xf numFmtId="4" fontId="26" fillId="0" borderId="10">
      <alignment horizontal="right"/>
    </xf>
    <xf numFmtId="4" fontId="26" fillId="0" borderId="11">
      <alignment horizontal="right"/>
    </xf>
    <xf numFmtId="49" fontId="26" fillId="0" borderId="0">
      <alignment horizontal="right"/>
    </xf>
    <xf numFmtId="0" fontId="26" fillId="0" borderId="12">
      <alignment horizontal="left" wrapText="1"/>
    </xf>
    <xf numFmtId="0" fontId="26" fillId="0" borderId="13">
      <alignment horizontal="left" wrapText="1" indent="1"/>
    </xf>
    <xf numFmtId="0" fontId="27" fillId="0" borderId="14">
      <alignment horizontal="left" wrapText="1"/>
    </xf>
    <xf numFmtId="0" fontId="26" fillId="2" borderId="0"/>
    <xf numFmtId="0" fontId="26" fillId="0" borderId="4"/>
    <xf numFmtId="0" fontId="26" fillId="0" borderId="0">
      <alignment horizontal="center"/>
    </xf>
    <xf numFmtId="0" fontId="20" fillId="0" borderId="4"/>
    <xf numFmtId="4" fontId="26" fillId="0" borderId="15">
      <alignment horizontal="right"/>
    </xf>
    <xf numFmtId="49" fontId="26" fillId="0" borderId="14">
      <alignment horizontal="center"/>
    </xf>
    <xf numFmtId="4" fontId="26" fillId="0" borderId="16">
      <alignment horizontal="right"/>
    </xf>
    <xf numFmtId="0" fontId="27" fillId="0" borderId="0">
      <alignment horizontal="center"/>
    </xf>
    <xf numFmtId="0" fontId="27" fillId="0" borderId="4"/>
    <xf numFmtId="0" fontId="26" fillId="0" borderId="17">
      <alignment horizontal="left" wrapText="1"/>
    </xf>
    <xf numFmtId="0" fontId="26" fillId="0" borderId="18">
      <alignment horizontal="left" wrapText="1" indent="1"/>
    </xf>
    <xf numFmtId="0" fontId="26" fillId="0" borderId="17">
      <alignment horizontal="left" wrapText="1" indent="2"/>
    </xf>
    <xf numFmtId="0" fontId="26" fillId="0" borderId="12">
      <alignment horizontal="left" wrapText="1" indent="2"/>
    </xf>
    <xf numFmtId="0" fontId="26" fillId="0" borderId="0">
      <alignment horizontal="center" wrapText="1"/>
    </xf>
    <xf numFmtId="49" fontId="26" fillId="0" borderId="4">
      <alignment horizontal="left"/>
    </xf>
    <xf numFmtId="49" fontId="26" fillId="0" borderId="19">
      <alignment horizontal="center" wrapText="1"/>
    </xf>
    <xf numFmtId="49" fontId="26" fillId="0" borderId="19">
      <alignment horizontal="left" wrapText="1"/>
    </xf>
    <xf numFmtId="49" fontId="26" fillId="0" borderId="19">
      <alignment horizontal="center" shrinkToFit="1"/>
    </xf>
    <xf numFmtId="49" fontId="26" fillId="0" borderId="10">
      <alignment horizontal="center" shrinkToFit="1"/>
    </xf>
    <xf numFmtId="0" fontId="26" fillId="0" borderId="13">
      <alignment horizontal="left" wrapText="1"/>
    </xf>
    <xf numFmtId="0" fontId="26" fillId="0" borderId="12">
      <alignment horizontal="left" wrapText="1" indent="1"/>
    </xf>
    <xf numFmtId="0" fontId="26" fillId="0" borderId="13">
      <alignment horizontal="left" wrapText="1" indent="2"/>
    </xf>
    <xf numFmtId="0" fontId="20" fillId="0" borderId="20"/>
    <xf numFmtId="0" fontId="20" fillId="0" borderId="21"/>
    <xf numFmtId="49" fontId="26" fillId="0" borderId="15">
      <alignment horizontal="center"/>
    </xf>
    <xf numFmtId="0" fontId="27" fillId="0" borderId="3">
      <alignment horizontal="center" vertical="center" textRotation="90" wrapText="1"/>
    </xf>
    <xf numFmtId="0" fontId="27" fillId="0" borderId="21">
      <alignment horizontal="center" vertical="center" textRotation="90" wrapText="1"/>
    </xf>
    <xf numFmtId="0" fontId="26" fillId="0" borderId="0">
      <alignment vertical="center"/>
    </xf>
    <xf numFmtId="0" fontId="27" fillId="0" borderId="0">
      <alignment horizontal="center" vertical="center" textRotation="90" wrapText="1"/>
    </xf>
    <xf numFmtId="0" fontId="27" fillId="0" borderId="22">
      <alignment horizontal="center" vertical="center" textRotation="90" wrapText="1"/>
    </xf>
    <xf numFmtId="0" fontId="27" fillId="0" borderId="0">
      <alignment horizontal="center" vertical="center" textRotation="90"/>
    </xf>
    <xf numFmtId="0" fontId="27" fillId="0" borderId="22">
      <alignment horizontal="center" vertical="center" textRotation="90"/>
    </xf>
    <xf numFmtId="0" fontId="27" fillId="0" borderId="1">
      <alignment horizontal="center" vertical="center" textRotation="90"/>
    </xf>
    <xf numFmtId="0" fontId="11" fillId="0" borderId="4">
      <alignment wrapText="1"/>
    </xf>
    <xf numFmtId="0" fontId="11" fillId="0" borderId="1">
      <alignment wrapText="1"/>
    </xf>
    <xf numFmtId="0" fontId="11" fillId="0" borderId="21">
      <alignment wrapText="1"/>
    </xf>
    <xf numFmtId="0" fontId="26" fillId="0" borderId="1">
      <alignment horizontal="center" vertical="top" wrapText="1"/>
    </xf>
    <xf numFmtId="0" fontId="27" fillId="0" borderId="23"/>
    <xf numFmtId="49" fontId="28" fillId="0" borderId="24">
      <alignment horizontal="left" vertical="center" wrapText="1"/>
    </xf>
    <xf numFmtId="49" fontId="26" fillId="0" borderId="13">
      <alignment horizontal="left" vertical="center" wrapText="1" indent="2"/>
    </xf>
    <xf numFmtId="49" fontId="26" fillId="0" borderId="12">
      <alignment horizontal="left" vertical="center" wrapText="1" indent="3"/>
    </xf>
    <xf numFmtId="49" fontId="26" fillId="0" borderId="24">
      <alignment horizontal="left" vertical="center" wrapText="1" indent="3"/>
    </xf>
    <xf numFmtId="49" fontId="26" fillId="0" borderId="25">
      <alignment horizontal="left" vertical="center" wrapText="1" indent="3"/>
    </xf>
    <xf numFmtId="0" fontId="28" fillId="0" borderId="23">
      <alignment horizontal="left" vertical="center" wrapText="1"/>
    </xf>
    <xf numFmtId="49" fontId="26" fillId="0" borderId="21">
      <alignment horizontal="left" vertical="center" wrapText="1" indent="3"/>
    </xf>
    <xf numFmtId="49" fontId="26" fillId="0" borderId="0">
      <alignment horizontal="left" vertical="center" wrapText="1" indent="3"/>
    </xf>
    <xf numFmtId="49" fontId="26" fillId="0" borderId="4">
      <alignment horizontal="left" vertical="center" wrapText="1" indent="3"/>
    </xf>
    <xf numFmtId="49" fontId="28" fillId="0" borderId="23">
      <alignment horizontal="left" vertical="center" wrapText="1"/>
    </xf>
    <xf numFmtId="0" fontId="26" fillId="0" borderId="24">
      <alignment horizontal="left" vertical="center" wrapText="1"/>
    </xf>
    <xf numFmtId="0" fontId="26" fillId="0" borderId="25">
      <alignment horizontal="left" vertical="center" wrapText="1"/>
    </xf>
    <xf numFmtId="49" fontId="28" fillId="0" borderId="26">
      <alignment horizontal="left" vertical="center" wrapText="1"/>
    </xf>
    <xf numFmtId="49" fontId="26" fillId="0" borderId="27">
      <alignment horizontal="left" vertical="center" wrapText="1"/>
    </xf>
    <xf numFmtId="49" fontId="26" fillId="0" borderId="28">
      <alignment horizontal="left" vertical="center" wrapText="1"/>
    </xf>
    <xf numFmtId="49" fontId="27" fillId="0" borderId="29">
      <alignment horizontal="center"/>
    </xf>
    <xf numFmtId="49" fontId="27" fillId="0" borderId="30">
      <alignment horizontal="center" vertical="center" wrapText="1"/>
    </xf>
    <xf numFmtId="49" fontId="26" fillId="0" borderId="31">
      <alignment horizontal="center" vertical="center" wrapText="1"/>
    </xf>
    <xf numFmtId="49" fontId="26" fillId="0" borderId="19">
      <alignment horizontal="center" vertical="center" wrapText="1"/>
    </xf>
    <xf numFmtId="49" fontId="26" fillId="0" borderId="30">
      <alignment horizontal="center" vertical="center" wrapText="1"/>
    </xf>
    <xf numFmtId="49" fontId="26" fillId="0" borderId="21">
      <alignment horizontal="center" vertical="center" wrapText="1"/>
    </xf>
    <xf numFmtId="49" fontId="26" fillId="0" borderId="0">
      <alignment horizontal="center" vertical="center" wrapText="1"/>
    </xf>
    <xf numFmtId="49" fontId="26" fillId="0" borderId="4">
      <alignment horizontal="center" vertical="center" wrapText="1"/>
    </xf>
    <xf numFmtId="49" fontId="27" fillId="0" borderId="29">
      <alignment horizontal="center" vertical="center" wrapText="1"/>
    </xf>
    <xf numFmtId="49" fontId="26" fillId="0" borderId="32">
      <alignment horizontal="center" vertical="center" wrapText="1"/>
    </xf>
    <xf numFmtId="0" fontId="20" fillId="0" borderId="33"/>
    <xf numFmtId="0" fontId="26" fillId="0" borderId="29">
      <alignment horizontal="center" vertical="center"/>
    </xf>
    <xf numFmtId="0" fontId="26" fillId="0" borderId="31">
      <alignment horizontal="center" vertical="center"/>
    </xf>
    <xf numFmtId="0" fontId="26" fillId="0" borderId="19">
      <alignment horizontal="center" vertical="center"/>
    </xf>
    <xf numFmtId="0" fontId="26" fillId="0" borderId="30">
      <alignment horizontal="center" vertical="center"/>
    </xf>
    <xf numFmtId="49" fontId="26" fillId="0" borderId="11">
      <alignment horizontal="center" vertical="center"/>
    </xf>
    <xf numFmtId="49" fontId="26" fillId="0" borderId="9">
      <alignment horizontal="center" vertical="center"/>
    </xf>
    <xf numFmtId="49" fontId="26" fillId="0" borderId="10">
      <alignment horizontal="center" vertical="center"/>
    </xf>
    <xf numFmtId="49" fontId="26" fillId="0" borderId="1">
      <alignment horizontal="center" vertical="center"/>
    </xf>
    <xf numFmtId="49" fontId="26" fillId="0" borderId="4">
      <alignment horizontal="center"/>
    </xf>
    <xf numFmtId="0" fontId="26" fillId="0" borderId="21">
      <alignment horizontal="center"/>
    </xf>
    <xf numFmtId="0" fontId="26" fillId="0" borderId="0">
      <alignment horizontal="center"/>
    </xf>
    <xf numFmtId="49" fontId="26" fillId="0" borderId="4"/>
    <xf numFmtId="0" fontId="26" fillId="0" borderId="1">
      <alignment horizontal="center" vertical="top"/>
    </xf>
    <xf numFmtId="49" fontId="26" fillId="0" borderId="1">
      <alignment horizontal="center" vertical="top" wrapText="1"/>
    </xf>
    <xf numFmtId="0" fontId="26" fillId="0" borderId="9"/>
    <xf numFmtId="4" fontId="26" fillId="0" borderId="21">
      <alignment horizontal="right"/>
    </xf>
    <xf numFmtId="4" fontId="26" fillId="0" borderId="0">
      <alignment horizontal="right" shrinkToFit="1"/>
    </xf>
    <xf numFmtId="4" fontId="26" fillId="0" borderId="4">
      <alignment horizontal="right"/>
    </xf>
    <xf numFmtId="4" fontId="26" fillId="0" borderId="34">
      <alignment horizontal="right"/>
    </xf>
    <xf numFmtId="0" fontId="26" fillId="0" borderId="21"/>
    <xf numFmtId="0" fontId="26" fillId="0" borderId="1">
      <alignment horizontal="center" vertical="top" wrapText="1"/>
    </xf>
    <xf numFmtId="0" fontId="26" fillId="0" borderId="4">
      <alignment horizontal="center"/>
    </xf>
    <xf numFmtId="49" fontId="26" fillId="0" borderId="21">
      <alignment horizontal="center"/>
    </xf>
    <xf numFmtId="49" fontId="26" fillId="0" borderId="0">
      <alignment horizontal="left"/>
    </xf>
    <xf numFmtId="4" fontId="26" fillId="0" borderId="9">
      <alignment horizontal="right"/>
    </xf>
    <xf numFmtId="0" fontId="26" fillId="0" borderId="1">
      <alignment horizontal="center" vertical="top"/>
    </xf>
    <xf numFmtId="4" fontId="26" fillId="0" borderId="35">
      <alignment horizontal="right"/>
    </xf>
    <xf numFmtId="0" fontId="26" fillId="0" borderId="35"/>
    <xf numFmtId="4" fontId="26" fillId="0" borderId="36">
      <alignment horizontal="right"/>
    </xf>
    <xf numFmtId="0" fontId="20" fillId="3" borderId="0"/>
    <xf numFmtId="0" fontId="27" fillId="0" borderId="0"/>
    <xf numFmtId="0" fontId="29" fillId="0" borderId="0"/>
    <xf numFmtId="0" fontId="26" fillId="0" borderId="0">
      <alignment horizontal="left"/>
    </xf>
    <xf numFmtId="0" fontId="26" fillId="0" borderId="0"/>
    <xf numFmtId="0" fontId="30" fillId="0" borderId="0"/>
    <xf numFmtId="0" fontId="20" fillId="0" borderId="0"/>
    <xf numFmtId="0" fontId="20" fillId="3" borderId="4"/>
    <xf numFmtId="49" fontId="26" fillId="0" borderId="1">
      <alignment horizontal="center" vertical="center" wrapText="1"/>
    </xf>
    <xf numFmtId="49" fontId="26" fillId="0" borderId="1">
      <alignment horizontal="center" vertical="center" wrapText="1"/>
    </xf>
    <xf numFmtId="0" fontId="20" fillId="3" borderId="2"/>
    <xf numFmtId="0" fontId="26" fillId="0" borderId="37">
      <alignment horizontal="left" wrapText="1"/>
    </xf>
    <xf numFmtId="0" fontId="26" fillId="0" borderId="17">
      <alignment horizontal="left" wrapText="1" indent="1"/>
    </xf>
    <xf numFmtId="0" fontId="26" fillId="0" borderId="23">
      <alignment horizontal="left" wrapText="1" indent="2"/>
    </xf>
    <xf numFmtId="0" fontId="20" fillId="3" borderId="38"/>
    <xf numFmtId="0" fontId="31" fillId="0" borderId="0">
      <alignment horizontal="center" wrapText="1"/>
    </xf>
    <xf numFmtId="0" fontId="32" fillId="0" borderId="0">
      <alignment horizontal="center" vertical="top"/>
    </xf>
    <xf numFmtId="0" fontId="26" fillId="0" borderId="4">
      <alignment wrapText="1"/>
    </xf>
    <xf numFmtId="0" fontId="26" fillId="0" borderId="2">
      <alignment wrapText="1"/>
    </xf>
    <xf numFmtId="0" fontId="26" fillId="0" borderId="21">
      <alignment horizontal="left"/>
    </xf>
    <xf numFmtId="0" fontId="20" fillId="3" borderId="39"/>
    <xf numFmtId="49" fontId="26" fillId="0" borderId="29">
      <alignment horizontal="center" wrapText="1"/>
    </xf>
    <xf numFmtId="49" fontId="26" fillId="0" borderId="31">
      <alignment horizontal="center" wrapText="1"/>
    </xf>
    <xf numFmtId="49" fontId="26" fillId="0" borderId="30">
      <alignment horizontal="center"/>
    </xf>
    <xf numFmtId="0" fontId="20" fillId="3" borderId="21"/>
    <xf numFmtId="0" fontId="20" fillId="3" borderId="40"/>
    <xf numFmtId="0" fontId="26" fillId="0" borderId="33"/>
    <xf numFmtId="0" fontId="26" fillId="0" borderId="0">
      <alignment horizontal="left"/>
    </xf>
    <xf numFmtId="49" fontId="26" fillId="0" borderId="21"/>
    <xf numFmtId="49" fontId="26" fillId="0" borderId="0"/>
    <xf numFmtId="49" fontId="26" fillId="0" borderId="11">
      <alignment horizontal="center"/>
    </xf>
    <xf numFmtId="49" fontId="26" fillId="0" borderId="9">
      <alignment horizontal="center"/>
    </xf>
    <xf numFmtId="49" fontId="26" fillId="0" borderId="1">
      <alignment horizontal="center"/>
    </xf>
    <xf numFmtId="49" fontId="26" fillId="0" borderId="1">
      <alignment horizontal="center" vertical="center" wrapText="1"/>
    </xf>
    <xf numFmtId="49" fontId="26" fillId="0" borderId="34">
      <alignment horizontal="center" vertical="center" wrapText="1"/>
    </xf>
    <xf numFmtId="0" fontId="20" fillId="3" borderId="41"/>
    <xf numFmtId="4" fontId="26" fillId="0" borderId="1">
      <alignment horizontal="right"/>
    </xf>
    <xf numFmtId="0" fontId="26" fillId="2" borderId="33"/>
    <xf numFmtId="0" fontId="31" fillId="0" borderId="0">
      <alignment horizontal="center" wrapText="1"/>
    </xf>
    <xf numFmtId="0" fontId="33" fillId="0" borderId="22"/>
    <xf numFmtId="49" fontId="34" fillId="0" borderId="42">
      <alignment horizontal="right"/>
    </xf>
    <xf numFmtId="0" fontId="26" fillId="0" borderId="42">
      <alignment horizontal="right"/>
    </xf>
    <xf numFmtId="0" fontId="33" fillId="0" borderId="4"/>
    <xf numFmtId="0" fontId="26" fillId="0" borderId="34">
      <alignment horizontal="center"/>
    </xf>
    <xf numFmtId="49" fontId="20" fillId="0" borderId="43">
      <alignment horizontal="center"/>
    </xf>
    <xf numFmtId="14" fontId="26" fillId="0" borderId="44">
      <alignment horizontal="center"/>
    </xf>
    <xf numFmtId="0" fontId="26" fillId="0" borderId="45">
      <alignment horizontal="center"/>
    </xf>
    <xf numFmtId="49" fontId="26" fillId="0" borderId="46">
      <alignment horizontal="center"/>
    </xf>
    <xf numFmtId="49" fontId="26" fillId="0" borderId="44">
      <alignment horizontal="center"/>
    </xf>
    <xf numFmtId="0" fontId="26" fillId="0" borderId="44">
      <alignment horizontal="center"/>
    </xf>
    <xf numFmtId="49" fontId="26" fillId="0" borderId="47">
      <alignment horizontal="center"/>
    </xf>
    <xf numFmtId="0" fontId="30" fillId="0" borderId="33"/>
    <xf numFmtId="0" fontId="33" fillId="0" borderId="0"/>
    <xf numFmtId="0" fontId="20" fillId="0" borderId="48"/>
    <xf numFmtId="0" fontId="20" fillId="0" borderId="49"/>
    <xf numFmtId="0" fontId="26" fillId="0" borderId="14">
      <alignment horizontal="left" wrapText="1"/>
    </xf>
    <xf numFmtId="49" fontId="26" fillId="0" borderId="35">
      <alignment horizontal="center"/>
    </xf>
    <xf numFmtId="0" fontId="31" fillId="0" borderId="0">
      <alignment horizontal="left" wrapText="1"/>
    </xf>
    <xf numFmtId="49" fontId="20" fillId="0" borderId="0"/>
    <xf numFmtId="0" fontId="26" fillId="0" borderId="0">
      <alignment horizontal="right"/>
    </xf>
    <xf numFmtId="49" fontId="26" fillId="0" borderId="0">
      <alignment horizontal="right"/>
    </xf>
    <xf numFmtId="4" fontId="26" fillId="0" borderId="14">
      <alignment horizontal="right"/>
    </xf>
    <xf numFmtId="0" fontId="26" fillId="0" borderId="0">
      <alignment horizontal="left" wrapText="1"/>
    </xf>
    <xf numFmtId="0" fontId="26" fillId="0" borderId="4">
      <alignment horizontal="left"/>
    </xf>
    <xf numFmtId="0" fontId="26" fillId="0" borderId="18">
      <alignment horizontal="left" wrapText="1"/>
    </xf>
    <xf numFmtId="0" fontId="26" fillId="0" borderId="2"/>
    <xf numFmtId="0" fontId="27" fillId="0" borderId="50">
      <alignment horizontal="left" wrapText="1"/>
    </xf>
    <xf numFmtId="0" fontId="26" fillId="0" borderId="15">
      <alignment horizontal="left" wrapText="1" indent="2"/>
    </xf>
    <xf numFmtId="49" fontId="26" fillId="0" borderId="0">
      <alignment horizontal="center" wrapText="1"/>
    </xf>
    <xf numFmtId="49" fontId="26" fillId="0" borderId="30">
      <alignment horizontal="center" wrapText="1"/>
    </xf>
    <xf numFmtId="0" fontId="26" fillId="0" borderId="51"/>
    <xf numFmtId="0" fontId="26" fillId="0" borderId="52">
      <alignment horizontal="center" wrapText="1"/>
    </xf>
    <xf numFmtId="0" fontId="20" fillId="3" borderId="33"/>
    <xf numFmtId="49" fontId="26" fillId="0" borderId="19">
      <alignment horizontal="center"/>
    </xf>
    <xf numFmtId="49" fontId="26" fillId="0" borderId="0">
      <alignment horizontal="center"/>
    </xf>
    <xf numFmtId="49" fontId="26" fillId="0" borderId="10">
      <alignment horizontal="center" wrapText="1"/>
    </xf>
    <xf numFmtId="49" fontId="26" fillId="0" borderId="53">
      <alignment horizontal="center" wrapText="1"/>
    </xf>
    <xf numFmtId="49" fontId="26" fillId="0" borderId="10">
      <alignment horizontal="center"/>
    </xf>
    <xf numFmtId="49" fontId="26" fillId="0" borderId="4"/>
    <xf numFmtId="171" fontId="20" fillId="0" borderId="0" applyFont="0" applyFill="0" applyBorder="0" applyAlignment="0" applyProtection="0"/>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 fillId="0" borderId="0"/>
    <xf numFmtId="165" fontId="37" fillId="0" borderId="0">
      <alignment vertical="top" wrapText="1"/>
    </xf>
    <xf numFmtId="164" fontId="9" fillId="0" borderId="0" applyFont="0" applyFill="0" applyBorder="0" applyAlignment="0" applyProtection="0"/>
    <xf numFmtId="0" fontId="2" fillId="0" borderId="0"/>
    <xf numFmtId="0" fontId="2" fillId="0" borderId="0"/>
    <xf numFmtId="0" fontId="20" fillId="0" borderId="0"/>
    <xf numFmtId="0" fontId="1" fillId="0" borderId="0"/>
    <xf numFmtId="0" fontId="49" fillId="0" borderId="0"/>
    <xf numFmtId="0" fontId="51" fillId="0" borderId="0"/>
    <xf numFmtId="0" fontId="58" fillId="0" borderId="12">
      <alignment horizontal="left" wrapText="1" indent="2"/>
    </xf>
    <xf numFmtId="49" fontId="58" fillId="0" borderId="10">
      <alignment horizontal="center" shrinkToFit="1"/>
    </xf>
    <xf numFmtId="0" fontId="58" fillId="0" borderId="14">
      <alignment horizontal="left" wrapText="1" indent="2"/>
    </xf>
    <xf numFmtId="0" fontId="55" fillId="0" borderId="60">
      <alignment horizontal="left" wrapText="1" indent="2"/>
    </xf>
    <xf numFmtId="0" fontId="57" fillId="0" borderId="60">
      <alignment horizontal="left" wrapText="1" indent="2"/>
    </xf>
    <xf numFmtId="49" fontId="58" fillId="0" borderId="1">
      <alignment horizontal="center"/>
    </xf>
    <xf numFmtId="49" fontId="57" fillId="0" borderId="54">
      <alignment horizontal="center"/>
    </xf>
    <xf numFmtId="49" fontId="55" fillId="0" borderId="54">
      <alignment horizontal="center"/>
    </xf>
    <xf numFmtId="0" fontId="50" fillId="6" borderId="0" applyNumberFormat="0" applyBorder="0" applyAlignment="0" applyProtection="0"/>
    <xf numFmtId="0" fontId="50" fillId="7" borderId="0" applyNumberFormat="0" applyBorder="0" applyAlignment="0" applyProtection="0"/>
    <xf numFmtId="0" fontId="50" fillId="8"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9" fillId="4" borderId="55" applyNumberFormat="0" applyAlignment="0" applyProtection="0"/>
    <xf numFmtId="0" fontId="60" fillId="12" borderId="56" applyNumberFormat="0" applyAlignment="0" applyProtection="0"/>
    <xf numFmtId="0" fontId="61" fillId="12" borderId="55" applyNumberFormat="0" applyAlignment="0" applyProtection="0"/>
    <xf numFmtId="0" fontId="62" fillId="0" borderId="61" applyNumberFormat="0" applyFill="0" applyAlignment="0" applyProtection="0"/>
    <xf numFmtId="0" fontId="63" fillId="0" borderId="62" applyNumberFormat="0" applyFill="0" applyAlignment="0" applyProtection="0"/>
    <xf numFmtId="0" fontId="64" fillId="0" borderId="63" applyNumberFormat="0" applyFill="0" applyAlignment="0" applyProtection="0"/>
    <xf numFmtId="0" fontId="64" fillId="0" borderId="0" applyNumberFormat="0" applyFill="0" applyBorder="0" applyAlignment="0" applyProtection="0"/>
    <xf numFmtId="0" fontId="52" fillId="0" borderId="64" applyNumberFormat="0" applyFill="0" applyAlignment="0" applyProtection="0"/>
    <xf numFmtId="0" fontId="53" fillId="13" borderId="58" applyNumberFormat="0" applyAlignment="0" applyProtection="0"/>
    <xf numFmtId="0" fontId="65" fillId="0" borderId="0" applyNumberFormat="0" applyFill="0" applyBorder="0" applyAlignment="0" applyProtection="0"/>
    <xf numFmtId="0" fontId="66" fillId="14" borderId="0" applyNumberFormat="0" applyBorder="0" applyAlignment="0" applyProtection="0"/>
    <xf numFmtId="0" fontId="10" fillId="0" borderId="0"/>
    <xf numFmtId="0" fontId="10" fillId="0" borderId="0"/>
    <xf numFmtId="0" fontId="20" fillId="0" borderId="0"/>
    <xf numFmtId="0" fontId="19" fillId="0" borderId="0"/>
    <xf numFmtId="0" fontId="10" fillId="0" borderId="0"/>
    <xf numFmtId="0" fontId="56" fillId="0" borderId="0"/>
    <xf numFmtId="0" fontId="56" fillId="0" borderId="0"/>
    <xf numFmtId="0" fontId="20" fillId="0" borderId="0" applyNumberFormat="0" applyFont="0" applyFill="0" applyBorder="0" applyAlignment="0" applyProtection="0">
      <alignment vertical="top"/>
    </xf>
    <xf numFmtId="165" fontId="9" fillId="0" borderId="0">
      <alignment vertical="top" wrapText="1"/>
    </xf>
    <xf numFmtId="0" fontId="56" fillId="0" borderId="0" applyNumberFormat="0" applyFont="0" applyFill="0" applyBorder="0" applyAlignment="0" applyProtection="0">
      <alignment vertical="top"/>
    </xf>
    <xf numFmtId="0" fontId="20" fillId="0" borderId="0" applyNumberFormat="0" applyFont="0" applyFill="0" applyBorder="0" applyAlignment="0" applyProtection="0">
      <alignment vertical="top"/>
    </xf>
    <xf numFmtId="0" fontId="56" fillId="0" borderId="0" applyNumberFormat="0" applyFont="0" applyFill="0" applyBorder="0" applyAlignment="0" applyProtection="0">
      <alignment vertical="top"/>
    </xf>
    <xf numFmtId="0" fontId="10" fillId="0" borderId="0"/>
    <xf numFmtId="165" fontId="48" fillId="0" borderId="0">
      <alignment vertical="top" wrapText="1"/>
    </xf>
    <xf numFmtId="0" fontId="67" fillId="15" borderId="0" applyNumberFormat="0" applyBorder="0" applyAlignment="0" applyProtection="0"/>
    <xf numFmtId="0" fontId="68" fillId="0" borderId="0" applyNumberFormat="0" applyFill="0" applyBorder="0" applyAlignment="0" applyProtection="0"/>
    <xf numFmtId="0" fontId="49" fillId="5" borderId="59" applyNumberFormat="0" applyFont="0" applyAlignment="0" applyProtection="0"/>
    <xf numFmtId="0" fontId="69" fillId="0" borderId="57" applyNumberFormat="0" applyFill="0" applyAlignment="0" applyProtection="0"/>
    <xf numFmtId="0" fontId="54" fillId="0" borderId="0" applyNumberFormat="0" applyFill="0" applyBorder="0" applyAlignment="0" applyProtection="0"/>
    <xf numFmtId="170" fontId="20" fillId="0" borderId="0" applyFont="0" applyFill="0" applyBorder="0" applyAlignment="0" applyProtection="0"/>
    <xf numFmtId="0" fontId="20" fillId="0" borderId="0" applyFont="0" applyFill="0" applyBorder="0" applyAlignment="0" applyProtection="0"/>
    <xf numFmtId="0" fontId="56" fillId="0" borderId="0" applyFont="0" applyFill="0" applyBorder="0" applyAlignment="0" applyProtection="0"/>
    <xf numFmtId="166" fontId="20" fillId="0" borderId="0" applyFont="0" applyFill="0" applyBorder="0" applyAlignment="0" applyProtection="0"/>
    <xf numFmtId="0" fontId="70" fillId="16" borderId="0" applyNumberFormat="0" applyBorder="0" applyAlignment="0" applyProtection="0"/>
    <xf numFmtId="0" fontId="55" fillId="0" borderId="60">
      <alignment horizontal="left" wrapText="1" indent="2"/>
    </xf>
    <xf numFmtId="49" fontId="55" fillId="0" borderId="54">
      <alignment horizontal="center"/>
    </xf>
    <xf numFmtId="165" fontId="9" fillId="0" borderId="0">
      <alignment vertical="top" wrapText="1"/>
    </xf>
    <xf numFmtId="0" fontId="20" fillId="0" borderId="0" applyNumberFormat="0" applyFont="0" applyFill="0" applyBorder="0" applyAlignment="0" applyProtection="0">
      <alignment vertical="top"/>
    </xf>
    <xf numFmtId="0" fontId="72" fillId="0" borderId="0"/>
    <xf numFmtId="164" fontId="82" fillId="0" borderId="0" applyFont="0" applyFill="0" applyBorder="0" applyAlignment="0" applyProtection="0"/>
  </cellStyleXfs>
  <cellXfs count="434">
    <xf numFmtId="165" fontId="0" fillId="0" borderId="0" xfId="0">
      <alignment vertical="top" wrapText="1"/>
    </xf>
    <xf numFmtId="0" fontId="7" fillId="0" borderId="1" xfId="0" applyNumberFormat="1" applyFont="1" applyBorder="1" applyAlignment="1">
      <alignment horizontal="left" wrapText="1"/>
    </xf>
    <xf numFmtId="0" fontId="8" fillId="0" borderId="1" xfId="0" applyNumberFormat="1" applyFont="1" applyBorder="1" applyAlignment="1">
      <alignment horizontal="left" wrapText="1"/>
    </xf>
    <xf numFmtId="165" fontId="13" fillId="0" borderId="0" xfId="0" applyFont="1" applyAlignment="1">
      <alignment horizontal="left"/>
    </xf>
    <xf numFmtId="166" fontId="13" fillId="0" borderId="0" xfId="0" applyNumberFormat="1" applyFont="1" applyAlignment="1"/>
    <xf numFmtId="167" fontId="13" fillId="0" borderId="0" xfId="0" applyNumberFormat="1" applyFont="1" applyAlignment="1"/>
    <xf numFmtId="165" fontId="13" fillId="0" borderId="0" xfId="0" applyFont="1" applyAlignment="1"/>
    <xf numFmtId="165" fontId="14" fillId="0" borderId="0" xfId="0" applyFont="1" applyAlignment="1">
      <alignment horizontal="left" wrapText="1"/>
    </xf>
    <xf numFmtId="165" fontId="14" fillId="0" borderId="0" xfId="0" applyFont="1" applyAlignment="1">
      <alignment horizontal="center"/>
    </xf>
    <xf numFmtId="166" fontId="13" fillId="0" borderId="0" xfId="0" applyNumberFormat="1" applyFont="1" applyAlignment="1">
      <alignment horizontal="right"/>
    </xf>
    <xf numFmtId="49" fontId="14" fillId="0" borderId="5" xfId="0" applyNumberFormat="1" applyFont="1" applyBorder="1" applyAlignment="1">
      <alignment horizontal="center"/>
    </xf>
    <xf numFmtId="49" fontId="13" fillId="0" borderId="0" xfId="0" applyNumberFormat="1" applyFont="1" applyAlignment="1"/>
    <xf numFmtId="0" fontId="6" fillId="0" borderId="1" xfId="0" applyNumberFormat="1" applyFont="1" applyBorder="1" applyAlignment="1">
      <alignment horizontal="center" wrapText="1"/>
    </xf>
    <xf numFmtId="49" fontId="8" fillId="0" borderId="1" xfId="0" applyNumberFormat="1" applyFont="1" applyBorder="1" applyAlignment="1">
      <alignment horizontal="left" wrapText="1"/>
    </xf>
    <xf numFmtId="49" fontId="7" fillId="0" borderId="1" xfId="0" applyNumberFormat="1" applyFont="1" applyBorder="1" applyAlignment="1">
      <alignment horizontal="left" wrapText="1"/>
    </xf>
    <xf numFmtId="49" fontId="0" fillId="0" borderId="0" xfId="0" applyNumberFormat="1">
      <alignment vertical="top" wrapText="1"/>
    </xf>
    <xf numFmtId="0" fontId="6" fillId="0" borderId="9" xfId="0" applyNumberFormat="1" applyFont="1" applyBorder="1" applyAlignment="1">
      <alignment horizontal="center" vertical="top" wrapText="1"/>
    </xf>
    <xf numFmtId="169" fontId="16" fillId="0" borderId="5" xfId="0" applyNumberFormat="1" applyFont="1" applyBorder="1" applyAlignment="1">
      <alignment horizontal="center"/>
    </xf>
    <xf numFmtId="165" fontId="15" fillId="0" borderId="0" xfId="0" applyFont="1" applyAlignment="1">
      <alignment horizontal="left" vertical="center" wrapText="1"/>
    </xf>
    <xf numFmtId="166" fontId="15" fillId="0" borderId="0" xfId="0" applyNumberFormat="1" applyFont="1" applyAlignment="1">
      <alignment horizontal="left" vertical="center" wrapText="1"/>
    </xf>
    <xf numFmtId="165" fontId="35" fillId="0" borderId="0" xfId="0" applyFont="1" applyAlignment="1">
      <alignment horizontal="left" vertical="center" wrapText="1"/>
    </xf>
    <xf numFmtId="165" fontId="5" fillId="0" borderId="0" xfId="0" applyFont="1" applyAlignment="1">
      <alignment horizontal="left" vertical="center" wrapText="1"/>
    </xf>
    <xf numFmtId="165" fontId="36" fillId="0" borderId="0" xfId="0" applyFont="1" applyAlignment="1">
      <alignment horizontal="left" vertical="center" wrapText="1"/>
    </xf>
    <xf numFmtId="49" fontId="14" fillId="0" borderId="5" xfId="4" applyNumberFormat="1" applyFont="1" applyBorder="1" applyAlignment="1">
      <alignment horizontal="center"/>
    </xf>
    <xf numFmtId="0" fontId="9" fillId="0" borderId="1" xfId="0" applyNumberFormat="1" applyFont="1" applyBorder="1" applyAlignment="1">
      <alignment horizontal="left" wrapText="1"/>
    </xf>
    <xf numFmtId="166" fontId="14" fillId="0" borderId="5" xfId="4" applyNumberFormat="1" applyFont="1" applyBorder="1" applyAlignment="1">
      <alignment horizontal="center"/>
    </xf>
    <xf numFmtId="49" fontId="14" fillId="0" borderId="5" xfId="4" applyNumberFormat="1" applyFont="1" applyBorder="1" applyAlignment="1">
      <alignment horizontal="left"/>
    </xf>
    <xf numFmtId="49" fontId="13" fillId="0" borderId="5" xfId="4" applyNumberFormat="1" applyFont="1" applyBorder="1" applyAlignment="1">
      <alignment horizontal="left"/>
    </xf>
    <xf numFmtId="49" fontId="6" fillId="0" borderId="1" xfId="0" applyNumberFormat="1" applyFont="1" applyBorder="1" applyAlignment="1">
      <alignment horizontal="left" wrapText="1"/>
    </xf>
    <xf numFmtId="49" fontId="13" fillId="0" borderId="5" xfId="4" applyNumberFormat="1" applyFont="1" applyBorder="1"/>
    <xf numFmtId="166" fontId="13" fillId="0" borderId="5" xfId="4" applyNumberFormat="1" applyFont="1" applyBorder="1" applyAlignment="1">
      <alignment horizontal="center"/>
    </xf>
    <xf numFmtId="1" fontId="13" fillId="0" borderId="5" xfId="4" applyNumberFormat="1" applyFont="1" applyBorder="1" applyAlignment="1">
      <alignment horizontal="left" vertical="top" wrapText="1"/>
    </xf>
    <xf numFmtId="49" fontId="9" fillId="0" borderId="1" xfId="0" applyNumberFormat="1" applyFont="1" applyBorder="1" applyAlignment="1">
      <alignment horizontal="left" wrapText="1"/>
    </xf>
    <xf numFmtId="49" fontId="13" fillId="0" borderId="5" xfId="4" applyNumberFormat="1" applyFont="1" applyBorder="1" applyAlignment="1">
      <alignment horizontal="left" wrapText="1"/>
    </xf>
    <xf numFmtId="168" fontId="13" fillId="0" borderId="5" xfId="4" applyNumberFormat="1" applyFont="1" applyBorder="1" applyAlignment="1">
      <alignment horizontal="center"/>
    </xf>
    <xf numFmtId="0" fontId="13" fillId="0" borderId="5" xfId="4" applyFont="1" applyBorder="1" applyAlignment="1">
      <alignment horizontal="left" vertical="top" wrapText="1"/>
    </xf>
    <xf numFmtId="49" fontId="40" fillId="0" borderId="5" xfId="4" applyNumberFormat="1" applyFont="1" applyBorder="1"/>
    <xf numFmtId="49" fontId="13" fillId="0" borderId="5" xfId="4" applyNumberFormat="1" applyFont="1" applyBorder="1" applyAlignment="1">
      <alignment vertical="center"/>
    </xf>
    <xf numFmtId="166" fontId="13" fillId="0" borderId="5" xfId="4" applyNumberFormat="1" applyFont="1" applyBorder="1" applyAlignment="1">
      <alignment horizontal="center" vertical="center"/>
    </xf>
    <xf numFmtId="0" fontId="22" fillId="0" borderId="5" xfId="4" applyFont="1" applyBorder="1" applyAlignment="1">
      <alignment horizontal="left" vertical="top" wrapText="1"/>
    </xf>
    <xf numFmtId="49" fontId="13" fillId="0" borderId="6" xfId="4" applyNumberFormat="1" applyFont="1" applyBorder="1" applyAlignment="1">
      <alignment horizontal="left"/>
    </xf>
    <xf numFmtId="49" fontId="22" fillId="0" borderId="6" xfId="4" applyNumberFormat="1" applyFont="1" applyBorder="1" applyAlignment="1">
      <alignment horizontal="left"/>
    </xf>
    <xf numFmtId="49" fontId="22" fillId="0" borderId="5" xfId="4" applyNumberFormat="1" applyFont="1" applyBorder="1" applyAlignment="1">
      <alignment horizontal="left"/>
    </xf>
    <xf numFmtId="49" fontId="13" fillId="0" borderId="5" xfId="4" applyNumberFormat="1" applyFont="1" applyBorder="1" applyAlignment="1">
      <alignment horizontal="center"/>
    </xf>
    <xf numFmtId="0" fontId="13" fillId="0" borderId="5" xfId="4" applyFont="1" applyBorder="1" applyAlignment="1">
      <alignment horizontal="left"/>
    </xf>
    <xf numFmtId="4" fontId="13" fillId="0" borderId="5" xfId="4" applyNumberFormat="1" applyFont="1" applyBorder="1" applyAlignment="1">
      <alignment horizontal="center"/>
    </xf>
    <xf numFmtId="1" fontId="38" fillId="0" borderId="5" xfId="4" applyNumberFormat="1" applyFont="1" applyBorder="1" applyAlignment="1">
      <alignment horizontal="left" vertical="top" wrapText="1"/>
    </xf>
    <xf numFmtId="0" fontId="38" fillId="0" borderId="0" xfId="5" applyFont="1" applyAlignment="1">
      <alignment horizontal="left" vertical="top" wrapText="1"/>
    </xf>
    <xf numFmtId="49" fontId="38" fillId="0" borderId="5" xfId="4" applyNumberFormat="1" applyFont="1" applyBorder="1" applyAlignment="1">
      <alignment horizontal="left"/>
    </xf>
    <xf numFmtId="49" fontId="38" fillId="0" borderId="5" xfId="4" applyNumberFormat="1" applyFont="1" applyBorder="1"/>
    <xf numFmtId="0" fontId="38" fillId="0" borderId="5" xfId="4" applyFont="1" applyBorder="1" applyAlignment="1">
      <alignment horizontal="left" vertical="top" wrapText="1"/>
    </xf>
    <xf numFmtId="166" fontId="38" fillId="0" borderId="5" xfId="4" applyNumberFormat="1" applyFont="1" applyBorder="1" applyAlignment="1">
      <alignment horizontal="center"/>
    </xf>
    <xf numFmtId="1" fontId="42" fillId="0" borderId="5" xfId="4" applyNumberFormat="1" applyFont="1" applyBorder="1" applyAlignment="1">
      <alignment horizontal="left" vertical="top" wrapText="1"/>
    </xf>
    <xf numFmtId="49" fontId="38" fillId="0" borderId="5" xfId="3" applyNumberFormat="1" applyFont="1" applyBorder="1" applyAlignment="1">
      <alignment vertical="center" wrapText="1"/>
    </xf>
    <xf numFmtId="0" fontId="42" fillId="0" borderId="5" xfId="224" applyFont="1" applyBorder="1" applyAlignment="1">
      <alignment horizontal="left" vertical="top" wrapText="1"/>
    </xf>
    <xf numFmtId="0" fontId="42" fillId="0" borderId="5" xfId="5" applyFont="1" applyBorder="1" applyAlignment="1">
      <alignment horizontal="left" vertical="top" wrapText="1"/>
    </xf>
    <xf numFmtId="0" fontId="45" fillId="0" borderId="5" xfId="0" applyNumberFormat="1" applyFont="1" applyBorder="1" applyAlignment="1">
      <alignment horizontal="left" wrapText="1"/>
    </xf>
    <xf numFmtId="0" fontId="46" fillId="0" borderId="5" xfId="0" applyNumberFormat="1" applyFont="1" applyBorder="1" applyAlignment="1">
      <alignment horizontal="left" wrapText="1"/>
    </xf>
    <xf numFmtId="166" fontId="45" fillId="0" borderId="5" xfId="0" applyNumberFormat="1" applyFont="1" applyBorder="1" applyAlignment="1">
      <alignment horizontal="right" wrapText="1"/>
    </xf>
    <xf numFmtId="49" fontId="46" fillId="0" borderId="5" xfId="0" applyNumberFormat="1" applyFont="1" applyBorder="1" applyAlignment="1"/>
    <xf numFmtId="49" fontId="46" fillId="0" borderId="5" xfId="196" applyNumberFormat="1" applyFont="1" applyBorder="1" applyAlignment="1">
      <alignment horizontal="left" wrapText="1"/>
    </xf>
    <xf numFmtId="166" fontId="46" fillId="0" borderId="5" xfId="0" applyNumberFormat="1" applyFont="1" applyBorder="1" applyAlignment="1">
      <alignment horizontal="right" wrapText="1"/>
    </xf>
    <xf numFmtId="49" fontId="46" fillId="0" borderId="5" xfId="198" applyNumberFormat="1" applyFont="1" applyBorder="1" applyAlignment="1">
      <alignment horizontal="left" wrapText="1"/>
    </xf>
    <xf numFmtId="49" fontId="47" fillId="0" borderId="5" xfId="197" applyNumberFormat="1" applyFont="1" applyBorder="1"/>
    <xf numFmtId="49" fontId="46" fillId="0" borderId="5" xfId="200" applyNumberFormat="1" applyFont="1" applyBorder="1" applyAlignment="1">
      <alignment horizontal="left" wrapText="1"/>
    </xf>
    <xf numFmtId="49" fontId="46" fillId="0" borderId="5" xfId="204" applyNumberFormat="1" applyFont="1" applyBorder="1" applyAlignment="1">
      <alignment horizontal="left" wrapText="1"/>
    </xf>
    <xf numFmtId="49" fontId="46" fillId="0" borderId="5" xfId="206" applyNumberFormat="1" applyFont="1" applyBorder="1" applyAlignment="1">
      <alignment horizontal="left" wrapText="1"/>
    </xf>
    <xf numFmtId="49" fontId="46" fillId="0" borderId="5" xfId="210" applyNumberFormat="1" applyFont="1" applyBorder="1" applyAlignment="1">
      <alignment horizontal="left" wrapText="1"/>
    </xf>
    <xf numFmtId="49" fontId="46" fillId="0" borderId="5" xfId="212" applyNumberFormat="1" applyFont="1" applyBorder="1" applyAlignment="1">
      <alignment horizontal="left" wrapText="1"/>
    </xf>
    <xf numFmtId="49" fontId="46" fillId="0" borderId="5" xfId="214" applyNumberFormat="1" applyFont="1" applyBorder="1" applyAlignment="1">
      <alignment horizontal="left" wrapText="1"/>
    </xf>
    <xf numFmtId="49" fontId="46" fillId="0" borderId="5" xfId="216" applyNumberFormat="1" applyFont="1" applyBorder="1" applyAlignment="1">
      <alignment horizontal="left" wrapText="1"/>
    </xf>
    <xf numFmtId="49" fontId="46" fillId="0" borderId="5" xfId="218" applyNumberFormat="1" applyFont="1" applyBorder="1" applyAlignment="1">
      <alignment horizontal="left" wrapText="1"/>
    </xf>
    <xf numFmtId="49" fontId="45" fillId="0" borderId="5" xfId="218" applyNumberFormat="1" applyFont="1" applyBorder="1" applyAlignment="1">
      <alignment horizontal="left" wrapText="1"/>
    </xf>
    <xf numFmtId="49" fontId="46" fillId="0" borderId="5" xfId="226" applyNumberFormat="1" applyFont="1" applyBorder="1" applyAlignment="1">
      <alignment horizontal="left" wrapText="1"/>
    </xf>
    <xf numFmtId="49" fontId="46" fillId="0" borderId="5" xfId="229" applyNumberFormat="1" applyFont="1" applyBorder="1" applyAlignment="1">
      <alignment horizontal="left" wrapText="1"/>
    </xf>
    <xf numFmtId="49" fontId="47" fillId="0" borderId="5" xfId="228" applyNumberFormat="1" applyFont="1" applyBorder="1"/>
    <xf numFmtId="49" fontId="46" fillId="0" borderId="5" xfId="233" applyNumberFormat="1" applyFont="1" applyBorder="1" applyAlignment="1">
      <alignment horizontal="left" wrapText="1"/>
    </xf>
    <xf numFmtId="49" fontId="46" fillId="0" borderId="5" xfId="236" applyNumberFormat="1" applyFont="1" applyBorder="1" applyAlignment="1">
      <alignment horizontal="left" wrapText="1"/>
    </xf>
    <xf numFmtId="49" fontId="46" fillId="0" borderId="5" xfId="241" applyNumberFormat="1" applyFont="1" applyBorder="1" applyAlignment="1">
      <alignment horizontal="left" wrapText="1"/>
    </xf>
    <xf numFmtId="49" fontId="46" fillId="0" borderId="5" xfId="243" applyNumberFormat="1" applyFont="1" applyBorder="1" applyAlignment="1">
      <alignment horizontal="left" wrapText="1"/>
    </xf>
    <xf numFmtId="49" fontId="46" fillId="0" borderId="5" xfId="245" applyNumberFormat="1" applyFont="1" applyBorder="1" applyAlignment="1">
      <alignment horizontal="left" wrapText="1"/>
    </xf>
    <xf numFmtId="49" fontId="46" fillId="0" borderId="5" xfId="249" applyNumberFormat="1" applyFont="1" applyBorder="1" applyAlignment="1">
      <alignment horizontal="left" wrapText="1"/>
    </xf>
    <xf numFmtId="49" fontId="47" fillId="0" borderId="5" xfId="248" applyNumberFormat="1" applyFont="1" applyBorder="1"/>
    <xf numFmtId="2" fontId="46" fillId="0" borderId="5" xfId="0" applyNumberFormat="1" applyFont="1" applyBorder="1" applyAlignment="1">
      <alignment horizontal="right" wrapText="1"/>
    </xf>
    <xf numFmtId="49" fontId="46" fillId="0" borderId="5" xfId="254" applyNumberFormat="1" applyFont="1" applyBorder="1" applyAlignment="1">
      <alignment horizontal="left" wrapText="1"/>
    </xf>
    <xf numFmtId="49" fontId="46" fillId="0" borderId="5" xfId="256" applyNumberFormat="1" applyFont="1" applyBorder="1" applyAlignment="1">
      <alignment horizontal="left" wrapText="1"/>
    </xf>
    <xf numFmtId="49" fontId="46" fillId="0" borderId="5" xfId="258" applyNumberFormat="1" applyFont="1" applyBorder="1" applyAlignment="1">
      <alignment horizontal="left" wrapText="1"/>
    </xf>
    <xf numFmtId="49" fontId="46" fillId="0" borderId="5" xfId="260" applyNumberFormat="1" applyFont="1" applyBorder="1" applyAlignment="1">
      <alignment horizontal="left" wrapText="1"/>
    </xf>
    <xf numFmtId="49" fontId="45" fillId="0" borderId="5" xfId="260" applyNumberFormat="1" applyFont="1" applyBorder="1" applyAlignment="1">
      <alignment horizontal="left" wrapText="1"/>
    </xf>
    <xf numFmtId="49" fontId="46" fillId="0" borderId="5" xfId="262" applyNumberFormat="1" applyFont="1" applyBorder="1" applyAlignment="1">
      <alignment horizontal="left" wrapText="1"/>
    </xf>
    <xf numFmtId="49" fontId="46" fillId="0" borderId="5" xfId="264" applyNumberFormat="1" applyFont="1" applyBorder="1" applyAlignment="1">
      <alignment horizontal="left" wrapText="1"/>
    </xf>
    <xf numFmtId="49" fontId="47" fillId="0" borderId="5" xfId="263" applyNumberFormat="1" applyFont="1" applyBorder="1"/>
    <xf numFmtId="49" fontId="46" fillId="0" borderId="5" xfId="266" applyNumberFormat="1" applyFont="1" applyBorder="1" applyAlignment="1">
      <alignment horizontal="left" wrapText="1"/>
    </xf>
    <xf numFmtId="49" fontId="46" fillId="0" borderId="5" xfId="267" applyNumberFormat="1" applyFont="1" applyBorder="1" applyAlignment="1">
      <alignment horizontal="left" wrapText="1"/>
    </xf>
    <xf numFmtId="49" fontId="46" fillId="0" borderId="5" xfId="271" applyNumberFormat="1" applyFont="1" applyBorder="1" applyAlignment="1">
      <alignment horizontal="left" wrapText="1"/>
    </xf>
    <xf numFmtId="49" fontId="46" fillId="0" borderId="1" xfId="0" applyNumberFormat="1" applyFont="1" applyBorder="1" applyAlignment="1">
      <alignment horizontal="left" wrapText="1"/>
    </xf>
    <xf numFmtId="49" fontId="46" fillId="0" borderId="5" xfId="275" applyNumberFormat="1" applyFont="1" applyBorder="1" applyAlignment="1">
      <alignment horizontal="left" wrapText="1"/>
    </xf>
    <xf numFmtId="49" fontId="46" fillId="0" borderId="5" xfId="281" applyNumberFormat="1" applyFont="1" applyBorder="1" applyAlignment="1">
      <alignment horizontal="left" wrapText="1"/>
    </xf>
    <xf numFmtId="49" fontId="47" fillId="0" borderId="5" xfId="280" applyNumberFormat="1" applyFont="1" applyBorder="1"/>
    <xf numFmtId="168" fontId="46" fillId="0" borderId="5" xfId="0" applyNumberFormat="1" applyFont="1" applyBorder="1" applyAlignment="1">
      <alignment horizontal="right" wrapText="1"/>
    </xf>
    <xf numFmtId="49" fontId="46" fillId="0" borderId="5" xfId="285" applyNumberFormat="1" applyFont="1" applyBorder="1" applyAlignment="1">
      <alignment horizontal="left" wrapText="1"/>
    </xf>
    <xf numFmtId="49" fontId="46" fillId="0" borderId="5" xfId="287" applyNumberFormat="1" applyFont="1" applyBorder="1" applyAlignment="1">
      <alignment horizontal="left" wrapText="1"/>
    </xf>
    <xf numFmtId="49" fontId="46" fillId="0" borderId="5" xfId="289" applyNumberFormat="1" applyFont="1" applyBorder="1" applyAlignment="1">
      <alignment horizontal="left" wrapText="1"/>
    </xf>
    <xf numFmtId="1" fontId="47" fillId="0" borderId="5" xfId="4" applyNumberFormat="1" applyFont="1" applyBorder="1" applyAlignment="1">
      <alignment horizontal="left" vertical="top" wrapText="1"/>
    </xf>
    <xf numFmtId="49" fontId="46" fillId="0" borderId="5" xfId="292" applyNumberFormat="1" applyFont="1" applyBorder="1" applyAlignment="1">
      <alignment horizontal="left" wrapText="1"/>
    </xf>
    <xf numFmtId="49" fontId="47" fillId="0" borderId="5" xfId="290" applyNumberFormat="1" applyFont="1" applyBorder="1"/>
    <xf numFmtId="49" fontId="46" fillId="0" borderId="5" xfId="296" applyNumberFormat="1" applyFont="1" applyBorder="1" applyAlignment="1"/>
    <xf numFmtId="168" fontId="46" fillId="0" borderId="5" xfId="296" applyNumberFormat="1" applyFont="1" applyBorder="1" applyAlignment="1">
      <alignment horizontal="right" wrapText="1"/>
    </xf>
    <xf numFmtId="49" fontId="46" fillId="0" borderId="5" xfId="294" applyNumberFormat="1" applyFont="1" applyBorder="1" applyAlignment="1">
      <alignment horizontal="left" wrapText="1"/>
    </xf>
    <xf numFmtId="49" fontId="47" fillId="0" borderId="5" xfId="293" applyNumberFormat="1" applyFont="1" applyBorder="1"/>
    <xf numFmtId="49" fontId="47" fillId="0" borderId="5" xfId="290" applyNumberFormat="1" applyFont="1" applyBorder="1" applyAlignment="1">
      <alignment horizontal="left"/>
    </xf>
    <xf numFmtId="49" fontId="47" fillId="0" borderId="5" xfId="290" applyNumberFormat="1" applyFont="1" applyBorder="1" applyAlignment="1">
      <alignment horizontal="center"/>
    </xf>
    <xf numFmtId="166" fontId="38" fillId="0" borderId="7" xfId="4" applyNumberFormat="1" applyFont="1" applyBorder="1" applyAlignment="1">
      <alignment horizontal="center"/>
    </xf>
    <xf numFmtId="49" fontId="47" fillId="0" borderId="5" xfId="4" applyNumberFormat="1" applyFont="1" applyBorder="1"/>
    <xf numFmtId="49" fontId="46" fillId="0" borderId="5" xfId="238" applyNumberFormat="1" applyFont="1" applyBorder="1" applyAlignment="1">
      <alignment horizontal="left" wrapText="1"/>
    </xf>
    <xf numFmtId="49" fontId="47" fillId="0" borderId="5" xfId="237" applyNumberFormat="1" applyFont="1" applyBorder="1"/>
    <xf numFmtId="49" fontId="47" fillId="0" borderId="5" xfId="274" applyNumberFormat="1" applyFont="1" applyBorder="1"/>
    <xf numFmtId="49" fontId="46" fillId="0" borderId="5" xfId="222" applyNumberFormat="1" applyFont="1" applyBorder="1" applyAlignment="1">
      <alignment horizontal="left" wrapText="1"/>
    </xf>
    <xf numFmtId="165" fontId="9" fillId="0" borderId="0" xfId="0" applyFont="1">
      <alignment vertical="top" wrapText="1"/>
    </xf>
    <xf numFmtId="49" fontId="39" fillId="0" borderId="5" xfId="4" applyNumberFormat="1" applyFont="1" applyBorder="1" applyAlignment="1">
      <alignment horizontal="center"/>
    </xf>
    <xf numFmtId="166" fontId="39" fillId="0" borderId="5" xfId="4" applyNumberFormat="1" applyFont="1" applyBorder="1" applyAlignment="1">
      <alignment horizontal="center"/>
    </xf>
    <xf numFmtId="1" fontId="39" fillId="0" borderId="5" xfId="4" applyNumberFormat="1" applyFont="1" applyBorder="1" applyAlignment="1">
      <alignment horizontal="left" vertical="top" wrapText="1"/>
    </xf>
    <xf numFmtId="49" fontId="39" fillId="0" borderId="5" xfId="4" applyNumberFormat="1" applyFont="1" applyBorder="1" applyAlignment="1">
      <alignment horizontal="left"/>
    </xf>
    <xf numFmtId="49" fontId="8" fillId="0" borderId="5" xfId="3" applyNumberFormat="1" applyFont="1" applyBorder="1" applyAlignment="1">
      <alignment horizontal="left" vertical="top" wrapText="1"/>
    </xf>
    <xf numFmtId="49" fontId="42" fillId="0" borderId="5" xfId="4" applyNumberFormat="1" applyFont="1" applyBorder="1" applyAlignment="1">
      <alignment horizontal="left"/>
    </xf>
    <xf numFmtId="0" fontId="42" fillId="0" borderId="5" xfId="4" applyFont="1" applyBorder="1" applyAlignment="1">
      <alignment horizontal="left" vertical="top" wrapText="1"/>
    </xf>
    <xf numFmtId="2" fontId="8" fillId="0" borderId="5" xfId="3" applyNumberFormat="1" applyFont="1" applyBorder="1" applyAlignment="1">
      <alignment horizontal="left" vertical="top" wrapText="1"/>
    </xf>
    <xf numFmtId="49" fontId="38" fillId="0" borderId="5" xfId="4" applyNumberFormat="1" applyFont="1" applyBorder="1" applyAlignment="1">
      <alignment horizontal="left" wrapText="1"/>
    </xf>
    <xf numFmtId="168" fontId="38" fillId="0" borderId="5" xfId="4" applyNumberFormat="1" applyFont="1" applyBorder="1" applyAlignment="1">
      <alignment horizontal="center"/>
    </xf>
    <xf numFmtId="49" fontId="34" fillId="0" borderId="5" xfId="4" applyNumberFormat="1" applyFont="1" applyBorder="1" applyAlignment="1">
      <alignment horizontal="center"/>
    </xf>
    <xf numFmtId="49" fontId="43" fillId="0" borderId="5" xfId="4" applyNumberFormat="1" applyFont="1" applyBorder="1"/>
    <xf numFmtId="0" fontId="8" fillId="0" borderId="5" xfId="4" applyFont="1" applyBorder="1" applyAlignment="1">
      <alignment horizontal="left" vertical="top" wrapText="1"/>
    </xf>
    <xf numFmtId="2" fontId="38" fillId="0" borderId="5" xfId="3" applyNumberFormat="1" applyFont="1" applyBorder="1" applyAlignment="1">
      <alignment horizontal="left" vertical="top" wrapText="1"/>
    </xf>
    <xf numFmtId="49" fontId="38" fillId="0" borderId="5" xfId="4" applyNumberFormat="1" applyFont="1" applyBorder="1" applyAlignment="1">
      <alignment horizontal="left" vertical="center"/>
    </xf>
    <xf numFmtId="49" fontId="38" fillId="0" borderId="5" xfId="4" applyNumberFormat="1" applyFont="1" applyBorder="1" applyAlignment="1">
      <alignment vertical="center"/>
    </xf>
    <xf numFmtId="166" fontId="38" fillId="0" borderId="5" xfId="4" applyNumberFormat="1" applyFont="1" applyBorder="1" applyAlignment="1">
      <alignment horizontal="center" vertical="center"/>
    </xf>
    <xf numFmtId="0" fontId="39" fillId="0" borderId="5" xfId="4" applyFont="1" applyBorder="1" applyAlignment="1">
      <alignment horizontal="left" vertical="top" wrapText="1"/>
    </xf>
    <xf numFmtId="0" fontId="42" fillId="0" borderId="0" xfId="5" applyFont="1" applyAlignment="1">
      <alignment horizontal="left" vertical="top" wrapText="1"/>
    </xf>
    <xf numFmtId="0" fontId="38" fillId="0" borderId="5" xfId="4" applyFont="1" applyBorder="1" applyAlignment="1">
      <alignment horizontal="left"/>
    </xf>
    <xf numFmtId="1" fontId="8" fillId="0" borderId="5" xfId="4" applyNumberFormat="1" applyFont="1" applyBorder="1" applyAlignment="1">
      <alignment horizontal="left" vertical="top" wrapText="1"/>
    </xf>
    <xf numFmtId="0" fontId="44" fillId="0" borderId="5" xfId="4" applyFont="1" applyBorder="1" applyAlignment="1">
      <alignment horizontal="left" vertical="top" wrapText="1"/>
    </xf>
    <xf numFmtId="1" fontId="47" fillId="0" borderId="5" xfId="194" applyNumberFormat="1" applyFont="1" applyBorder="1" applyAlignment="1">
      <alignment horizontal="left" vertical="top" wrapText="1"/>
    </xf>
    <xf numFmtId="49" fontId="47" fillId="0" borderId="5" xfId="195" applyNumberFormat="1" applyFont="1" applyBorder="1"/>
    <xf numFmtId="49" fontId="47" fillId="0" borderId="5" xfId="197" applyNumberFormat="1" applyFont="1" applyBorder="1" applyAlignment="1">
      <alignment horizontal="left"/>
    </xf>
    <xf numFmtId="49" fontId="47" fillId="0" borderId="5" xfId="199" applyNumberFormat="1" applyFont="1" applyBorder="1"/>
    <xf numFmtId="49" fontId="47" fillId="0" borderId="5" xfId="203" applyNumberFormat="1" applyFont="1" applyBorder="1"/>
    <xf numFmtId="49" fontId="47" fillId="0" borderId="5" xfId="203" applyNumberFormat="1" applyFont="1" applyBorder="1" applyAlignment="1">
      <alignment horizontal="left"/>
    </xf>
    <xf numFmtId="49" fontId="47" fillId="0" borderId="5" xfId="205" applyNumberFormat="1" applyFont="1" applyBorder="1"/>
    <xf numFmtId="49" fontId="47" fillId="0" borderId="5" xfId="205" applyNumberFormat="1" applyFont="1" applyBorder="1" applyAlignment="1">
      <alignment horizontal="left"/>
    </xf>
    <xf numFmtId="49" fontId="47" fillId="0" borderId="5" xfId="209" applyNumberFormat="1" applyFont="1" applyBorder="1"/>
    <xf numFmtId="49" fontId="47" fillId="0" borderId="5" xfId="211" applyNumberFormat="1" applyFont="1" applyBorder="1"/>
    <xf numFmtId="49" fontId="47" fillId="0" borderId="5" xfId="213" applyNumberFormat="1" applyFont="1" applyBorder="1"/>
    <xf numFmtId="49" fontId="47" fillId="0" borderId="5" xfId="215" applyNumberFormat="1" applyFont="1" applyBorder="1"/>
    <xf numFmtId="49" fontId="47" fillId="0" borderId="5" xfId="217" applyNumberFormat="1" applyFont="1" applyBorder="1"/>
    <xf numFmtId="49" fontId="47" fillId="0" borderId="5" xfId="221" applyNumberFormat="1" applyFont="1" applyBorder="1"/>
    <xf numFmtId="49" fontId="47" fillId="0" borderId="5" xfId="225" applyNumberFormat="1" applyFont="1" applyBorder="1"/>
    <xf numFmtId="49" fontId="47" fillId="0" borderId="5" xfId="232" applyNumberFormat="1" applyFont="1" applyBorder="1"/>
    <xf numFmtId="49" fontId="47" fillId="0" borderId="5" xfId="235" applyNumberFormat="1" applyFont="1" applyBorder="1"/>
    <xf numFmtId="49" fontId="47" fillId="0" borderId="5" xfId="240" applyNumberFormat="1" applyFont="1" applyBorder="1"/>
    <xf numFmtId="49" fontId="47" fillId="0" borderId="5" xfId="242" applyNumberFormat="1" applyFont="1" applyBorder="1"/>
    <xf numFmtId="49" fontId="47" fillId="0" borderId="5" xfId="244" applyNumberFormat="1" applyFont="1" applyBorder="1"/>
    <xf numFmtId="49" fontId="47" fillId="0" borderId="5" xfId="248" applyNumberFormat="1" applyFont="1" applyBorder="1" applyAlignment="1">
      <alignment horizontal="left"/>
    </xf>
    <xf numFmtId="49" fontId="47" fillId="0" borderId="5" xfId="253" applyNumberFormat="1" applyFont="1" applyBorder="1"/>
    <xf numFmtId="49" fontId="47" fillId="0" borderId="5" xfId="255" applyNumberFormat="1" applyFont="1" applyBorder="1"/>
    <xf numFmtId="49" fontId="47" fillId="0" borderId="5" xfId="257" applyNumberFormat="1" applyFont="1" applyBorder="1"/>
    <xf numFmtId="49" fontId="47" fillId="0" borderId="5" xfId="259" applyNumberFormat="1" applyFont="1" applyBorder="1"/>
    <xf numFmtId="49" fontId="47" fillId="0" borderId="5" xfId="261" applyNumberFormat="1" applyFont="1" applyBorder="1"/>
    <xf numFmtId="49" fontId="47" fillId="0" borderId="5" xfId="265" applyNumberFormat="1" applyFont="1" applyBorder="1"/>
    <xf numFmtId="49" fontId="47" fillId="0" borderId="5" xfId="268" applyNumberFormat="1" applyFont="1" applyBorder="1"/>
    <xf numFmtId="49" fontId="47" fillId="0" borderId="5" xfId="270" applyNumberFormat="1" applyFont="1" applyBorder="1"/>
    <xf numFmtId="49" fontId="47" fillId="0" borderId="5" xfId="284" applyNumberFormat="1" applyFont="1" applyBorder="1" applyAlignment="1">
      <alignment horizontal="left"/>
    </xf>
    <xf numFmtId="49" fontId="47" fillId="0" borderId="5" xfId="286" applyNumberFormat="1" applyFont="1" applyBorder="1"/>
    <xf numFmtId="49" fontId="47" fillId="0" borderId="5" xfId="288" applyNumberFormat="1" applyFont="1" applyBorder="1"/>
    <xf numFmtId="0" fontId="9" fillId="0" borderId="0" xfId="0" applyNumberFormat="1" applyFont="1" applyAlignment="1">
      <alignment horizontal="right" vertical="top" wrapText="1"/>
    </xf>
    <xf numFmtId="1" fontId="14" fillId="0" borderId="5" xfId="0" applyNumberFormat="1" applyFont="1" applyBorder="1" applyAlignment="1">
      <alignment horizontal="left" vertical="top" wrapText="1"/>
    </xf>
    <xf numFmtId="1" fontId="13" fillId="0" borderId="5" xfId="0" applyNumberFormat="1" applyFont="1" applyBorder="1" applyAlignment="1">
      <alignment horizontal="left" vertical="top" wrapText="1"/>
    </xf>
    <xf numFmtId="1" fontId="22" fillId="0" borderId="5" xfId="0" applyNumberFormat="1" applyFont="1" applyBorder="1" applyAlignment="1">
      <alignment horizontal="left" vertical="top" wrapText="1"/>
    </xf>
    <xf numFmtId="1" fontId="38" fillId="0" borderId="5" xfId="0" applyNumberFormat="1" applyFont="1" applyBorder="1" applyAlignment="1">
      <alignment horizontal="left" vertical="top" wrapText="1"/>
    </xf>
    <xf numFmtId="49" fontId="9" fillId="0" borderId="5" xfId="0" applyNumberFormat="1" applyFont="1" applyBorder="1" applyAlignment="1">
      <alignment horizontal="left" vertical="top" wrapText="1"/>
    </xf>
    <xf numFmtId="0" fontId="13" fillId="0" borderId="0" xfId="0" applyNumberFormat="1" applyFont="1" applyAlignment="1">
      <alignment horizontal="left" vertical="top" wrapText="1"/>
    </xf>
    <xf numFmtId="0" fontId="13" fillId="0" borderId="5" xfId="0" applyNumberFormat="1" applyFont="1" applyBorder="1" applyAlignment="1">
      <alignment horizontal="left" vertical="top" wrapText="1"/>
    </xf>
    <xf numFmtId="2" fontId="9" fillId="0" borderId="5" xfId="0" applyNumberFormat="1" applyFont="1" applyBorder="1" applyAlignment="1">
      <alignment horizontal="left" vertical="top" wrapText="1"/>
    </xf>
    <xf numFmtId="0" fontId="9" fillId="0" borderId="5" xfId="0" applyNumberFormat="1" applyFont="1" applyBorder="1" applyAlignment="1">
      <alignment horizontal="left" vertical="top" wrapText="1"/>
    </xf>
    <xf numFmtId="2" fontId="13" fillId="0" borderId="5" xfId="0" applyNumberFormat="1" applyFont="1" applyBorder="1" applyAlignment="1">
      <alignment horizontal="left" vertical="top" wrapText="1"/>
    </xf>
    <xf numFmtId="0" fontId="22" fillId="0" borderId="5" xfId="0" applyNumberFormat="1" applyFont="1" applyBorder="1" applyAlignment="1">
      <alignment horizontal="left" vertical="top" wrapText="1"/>
    </xf>
    <xf numFmtId="49" fontId="13" fillId="0" borderId="5" xfId="0" applyNumberFormat="1" applyFont="1" applyBorder="1" applyAlignment="1">
      <alignment horizontal="left" vertical="top" wrapText="1"/>
    </xf>
    <xf numFmtId="1" fontId="42" fillId="0" borderId="5" xfId="0" applyNumberFormat="1" applyFont="1" applyBorder="1" applyAlignment="1">
      <alignment horizontal="left" vertical="top" wrapText="1"/>
    </xf>
    <xf numFmtId="0" fontId="14" fillId="0" borderId="5" xfId="0" applyNumberFormat="1" applyFont="1" applyBorder="1" applyAlignment="1">
      <alignment horizontal="left" vertical="top" wrapText="1"/>
    </xf>
    <xf numFmtId="0" fontId="22" fillId="0" borderId="0" xfId="0" applyNumberFormat="1" applyFont="1" applyAlignment="1">
      <alignment horizontal="left" vertical="top" wrapText="1"/>
    </xf>
    <xf numFmtId="1" fontId="9" fillId="0" borderId="5" xfId="0" applyNumberFormat="1" applyFont="1" applyBorder="1" applyAlignment="1">
      <alignment horizontal="left" vertical="top" wrapText="1"/>
    </xf>
    <xf numFmtId="0" fontId="41" fillId="0" borderId="5" xfId="0" applyNumberFormat="1" applyFont="1" applyBorder="1" applyAlignment="1">
      <alignment horizontal="left" vertical="top" wrapText="1"/>
    </xf>
    <xf numFmtId="166" fontId="8" fillId="0" borderId="5" xfId="0" applyNumberFormat="1" applyFont="1" applyBorder="1" applyAlignment="1">
      <alignment horizontal="right" wrapText="1"/>
    </xf>
    <xf numFmtId="49" fontId="8" fillId="0" borderId="5" xfId="216" applyNumberFormat="1" applyFont="1" applyBorder="1" applyAlignment="1">
      <alignment horizontal="left" wrapText="1"/>
    </xf>
    <xf numFmtId="49" fontId="0" fillId="0" borderId="5" xfId="0" applyNumberFormat="1" applyBorder="1" applyAlignment="1"/>
    <xf numFmtId="49" fontId="8" fillId="0" borderId="5" xfId="218" applyNumberFormat="1" applyFont="1" applyBorder="1" applyAlignment="1">
      <alignment horizontal="left" wrapText="1"/>
    </xf>
    <xf numFmtId="2" fontId="21" fillId="0" borderId="5" xfId="3" applyNumberFormat="1" applyFont="1" applyBorder="1" applyAlignment="1">
      <alignment horizontal="left" vertical="top" wrapText="1"/>
    </xf>
    <xf numFmtId="0" fontId="7" fillId="0" borderId="5" xfId="0" applyNumberFormat="1" applyFont="1" applyBorder="1" applyAlignment="1">
      <alignment horizontal="left" wrapText="1"/>
    </xf>
    <xf numFmtId="166" fontId="7" fillId="0" borderId="9" xfId="0" applyNumberFormat="1" applyFont="1" applyBorder="1" applyAlignment="1">
      <alignment horizontal="right" wrapText="1"/>
    </xf>
    <xf numFmtId="0" fontId="7" fillId="0" borderId="9" xfId="0" applyNumberFormat="1" applyFont="1" applyBorder="1" applyAlignment="1">
      <alignment horizontal="left" wrapText="1"/>
    </xf>
    <xf numFmtId="168" fontId="13" fillId="0" borderId="5" xfId="0" applyNumberFormat="1" applyFont="1" applyBorder="1" applyAlignment="1"/>
    <xf numFmtId="165" fontId="13" fillId="0" borderId="5" xfId="0" applyFont="1" applyBorder="1" applyAlignment="1"/>
    <xf numFmtId="0" fontId="16" fillId="0" borderId="5" xfId="0" applyNumberFormat="1" applyFont="1" applyBorder="1" applyAlignment="1">
      <alignment horizontal="left" vertical="center"/>
    </xf>
    <xf numFmtId="166" fontId="36" fillId="0" borderId="0" xfId="0" applyNumberFormat="1" applyFont="1" applyAlignment="1">
      <alignment horizontal="left" vertical="center" wrapText="1"/>
    </xf>
    <xf numFmtId="0" fontId="13" fillId="0" borderId="0" xfId="357" applyFont="1"/>
    <xf numFmtId="0" fontId="13" fillId="0" borderId="0" xfId="357" applyFont="1" applyAlignment="1">
      <alignment horizontal="left"/>
    </xf>
    <xf numFmtId="168" fontId="73" fillId="0" borderId="5" xfId="357" applyNumberFormat="1" applyFont="1" applyBorder="1" applyAlignment="1">
      <alignment horizontal="center"/>
    </xf>
    <xf numFmtId="166" fontId="73" fillId="0" borderId="5" xfId="357" applyNumberFormat="1" applyFont="1" applyBorder="1" applyAlignment="1">
      <alignment horizontal="center"/>
    </xf>
    <xf numFmtId="0" fontId="74" fillId="0" borderId="66" xfId="357" applyFont="1" applyBorder="1" applyAlignment="1">
      <alignment horizontal="left" wrapText="1"/>
    </xf>
    <xf numFmtId="49" fontId="75" fillId="0" borderId="68" xfId="357" applyNumberFormat="1" applyFont="1" applyBorder="1" applyAlignment="1">
      <alignment horizontal="center" vertical="justify"/>
    </xf>
    <xf numFmtId="0" fontId="73" fillId="0" borderId="0" xfId="357" applyFont="1"/>
    <xf numFmtId="0" fontId="73" fillId="0" borderId="0" xfId="357" applyFont="1" applyAlignment="1">
      <alignment horizontal="left"/>
    </xf>
    <xf numFmtId="49" fontId="74" fillId="0" borderId="69" xfId="357" applyNumberFormat="1" applyFont="1" applyBorder="1" applyAlignment="1">
      <alignment horizontal="left" wrapText="1"/>
    </xf>
    <xf numFmtId="49" fontId="74" fillId="0" borderId="68" xfId="357" applyNumberFormat="1" applyFont="1" applyBorder="1" applyAlignment="1">
      <alignment horizontal="center" vertical="center"/>
    </xf>
    <xf numFmtId="0" fontId="74" fillId="0" borderId="67" xfId="357" applyFont="1" applyBorder="1" applyAlignment="1">
      <alignment horizontal="left" vertical="top" wrapText="1"/>
    </xf>
    <xf numFmtId="49" fontId="74" fillId="0" borderId="5" xfId="357" applyNumberFormat="1" applyFont="1" applyBorder="1" applyAlignment="1">
      <alignment horizontal="center" vertical="center"/>
    </xf>
    <xf numFmtId="0" fontId="74" fillId="0" borderId="70" xfId="357" applyFont="1" applyBorder="1" applyAlignment="1">
      <alignment horizontal="left" vertical="top" wrapText="1"/>
    </xf>
    <xf numFmtId="49" fontId="74" fillId="0" borderId="71" xfId="357" applyNumberFormat="1" applyFont="1" applyBorder="1" applyAlignment="1">
      <alignment horizontal="center" vertical="center"/>
    </xf>
    <xf numFmtId="0" fontId="76" fillId="0" borderId="0" xfId="357" applyFont="1"/>
    <xf numFmtId="0" fontId="76" fillId="0" borderId="0" xfId="357" applyFont="1" applyAlignment="1">
      <alignment horizontal="left"/>
    </xf>
    <xf numFmtId="168" fontId="76" fillId="0" borderId="5" xfId="357" applyNumberFormat="1" applyFont="1" applyBorder="1" applyAlignment="1">
      <alignment horizontal="center"/>
    </xf>
    <xf numFmtId="0" fontId="75" fillId="0" borderId="72" xfId="357" applyFont="1" applyBorder="1" applyAlignment="1">
      <alignment horizontal="left" vertical="top" wrapText="1"/>
    </xf>
    <xf numFmtId="49" fontId="75" fillId="0" borderId="54" xfId="357" applyNumberFormat="1" applyFont="1" applyBorder="1" applyAlignment="1">
      <alignment horizontal="center" vertical="center"/>
    </xf>
    <xf numFmtId="0" fontId="74" fillId="0" borderId="72" xfId="357" applyFont="1" applyBorder="1" applyAlignment="1">
      <alignment horizontal="left" vertical="top" wrapText="1"/>
    </xf>
    <xf numFmtId="49" fontId="74" fillId="0" borderId="54" xfId="357" applyNumberFormat="1" applyFont="1" applyBorder="1" applyAlignment="1">
      <alignment horizontal="center" vertical="center"/>
    </xf>
    <xf numFmtId="0" fontId="75" fillId="0" borderId="73" xfId="357" applyFont="1" applyBorder="1" applyAlignment="1">
      <alignment horizontal="left" vertical="top" wrapText="1"/>
    </xf>
    <xf numFmtId="0" fontId="77" fillId="0" borderId="0" xfId="357" applyFont="1"/>
    <xf numFmtId="0" fontId="77" fillId="0" borderId="0" xfId="357" applyFont="1" applyAlignment="1">
      <alignment horizontal="left"/>
    </xf>
    <xf numFmtId="168" fontId="76" fillId="0" borderId="6" xfId="357" applyNumberFormat="1" applyFont="1" applyBorder="1" applyAlignment="1">
      <alignment horizontal="center"/>
    </xf>
    <xf numFmtId="49" fontId="75" fillId="0" borderId="5" xfId="357" applyNumberFormat="1" applyFont="1" applyBorder="1" applyAlignment="1">
      <alignment horizontal="left" vertical="center" wrapText="1"/>
    </xf>
    <xf numFmtId="49" fontId="74" fillId="0" borderId="72" xfId="357" applyNumberFormat="1" applyFont="1" applyBorder="1" applyAlignment="1">
      <alignment horizontal="center" vertical="center"/>
    </xf>
    <xf numFmtId="49" fontId="74" fillId="0" borderId="5" xfId="357" applyNumberFormat="1" applyFont="1" applyBorder="1" applyAlignment="1">
      <alignment horizontal="left" wrapText="1"/>
    </xf>
    <xf numFmtId="168" fontId="76" fillId="0" borderId="7" xfId="357" applyNumberFormat="1" applyFont="1" applyBorder="1" applyAlignment="1">
      <alignment horizontal="center"/>
    </xf>
    <xf numFmtId="49" fontId="74" fillId="0" borderId="71" xfId="357" applyNumberFormat="1" applyFont="1" applyBorder="1" applyAlignment="1">
      <alignment horizontal="left" wrapText="1"/>
    </xf>
    <xf numFmtId="168" fontId="76" fillId="0" borderId="72" xfId="357" applyNumberFormat="1" applyFont="1" applyBorder="1" applyAlignment="1">
      <alignment horizontal="center"/>
    </xf>
    <xf numFmtId="49" fontId="74" fillId="0" borderId="54" xfId="357" applyNumberFormat="1" applyFont="1" applyBorder="1" applyAlignment="1">
      <alignment horizontal="left" wrapText="1"/>
    </xf>
    <xf numFmtId="49" fontId="74" fillId="0" borderId="72" xfId="357" applyNumberFormat="1" applyFont="1" applyBorder="1" applyAlignment="1">
      <alignment horizontal="left" wrapText="1"/>
    </xf>
    <xf numFmtId="0" fontId="74" fillId="0" borderId="6" xfId="357" applyFont="1" applyBorder="1" applyAlignment="1">
      <alignment horizontal="left" wrapText="1"/>
    </xf>
    <xf numFmtId="0" fontId="74" fillId="0" borderId="68" xfId="357" applyFont="1" applyBorder="1" applyAlignment="1">
      <alignment horizontal="center" vertical="justify"/>
    </xf>
    <xf numFmtId="0" fontId="74" fillId="0" borderId="6" xfId="357" applyFont="1" applyBorder="1" applyAlignment="1">
      <alignment horizontal="left" vertical="top" wrapText="1"/>
    </xf>
    <xf numFmtId="168" fontId="76" fillId="0" borderId="73" xfId="357" applyNumberFormat="1" applyFont="1" applyBorder="1" applyAlignment="1">
      <alignment horizontal="center"/>
    </xf>
    <xf numFmtId="49" fontId="77" fillId="0" borderId="69" xfId="357" applyNumberFormat="1" applyFont="1" applyBorder="1" applyAlignment="1">
      <alignment horizontal="left" wrapText="1"/>
    </xf>
    <xf numFmtId="1" fontId="78" fillId="0" borderId="5" xfId="357" applyNumberFormat="1" applyFont="1" applyBorder="1" applyAlignment="1">
      <alignment horizontal="center"/>
    </xf>
    <xf numFmtId="49" fontId="78" fillId="0" borderId="5" xfId="357" applyNumberFormat="1" applyFont="1" applyBorder="1" applyAlignment="1">
      <alignment horizontal="center"/>
    </xf>
    <xf numFmtId="49" fontId="78" fillId="0" borderId="5" xfId="357" applyNumberFormat="1" applyFont="1" applyBorder="1" applyAlignment="1">
      <alignment horizontal="center" vertical="top"/>
    </xf>
    <xf numFmtId="0" fontId="79" fillId="0" borderId="7" xfId="300" applyFont="1" applyBorder="1" applyAlignment="1">
      <alignment horizontal="center" vertical="center" wrapText="1"/>
    </xf>
    <xf numFmtId="0" fontId="16" fillId="0" borderId="74" xfId="357" applyFont="1" applyBorder="1"/>
    <xf numFmtId="0" fontId="16" fillId="0" borderId="0" xfId="357" applyFont="1"/>
    <xf numFmtId="0" fontId="79" fillId="0" borderId="0" xfId="357" applyFont="1" applyAlignment="1">
      <alignment horizontal="left" wrapText="1"/>
    </xf>
    <xf numFmtId="0" fontId="16" fillId="0" borderId="0" xfId="300" applyFont="1" applyAlignment="1">
      <alignment vertical="center" wrapText="1"/>
    </xf>
    <xf numFmtId="0" fontId="72" fillId="0" borderId="0" xfId="357"/>
    <xf numFmtId="0" fontId="80" fillId="0" borderId="0" xfId="357" applyFont="1" applyAlignment="1">
      <alignment horizontal="left"/>
    </xf>
    <xf numFmtId="166" fontId="13" fillId="0" borderId="0" xfId="0" applyNumberFormat="1" applyFont="1" applyAlignment="1">
      <alignment horizontal="left" vertical="top"/>
    </xf>
    <xf numFmtId="0" fontId="6" fillId="0" borderId="0" xfId="0" applyNumberFormat="1" applyFont="1" applyAlignment="1">
      <alignment horizontal="center" vertical="top" wrapText="1"/>
    </xf>
    <xf numFmtId="165" fontId="15" fillId="0" borderId="65" xfId="0" applyFont="1" applyBorder="1" applyAlignment="1">
      <alignment horizontal="left" vertical="center" wrapText="1"/>
    </xf>
    <xf numFmtId="1" fontId="71" fillId="0" borderId="5" xfId="4" applyNumberFormat="1" applyFont="1" applyBorder="1" applyAlignment="1">
      <alignment horizontal="left" vertical="top" wrapText="1"/>
    </xf>
    <xf numFmtId="1" fontId="11" fillId="0" borderId="5" xfId="4" applyNumberFormat="1" applyFont="1" applyBorder="1" applyAlignment="1">
      <alignment horizontal="left" vertical="top" wrapText="1"/>
    </xf>
    <xf numFmtId="0" fontId="9" fillId="0" borderId="5" xfId="1" applyFont="1" applyBorder="1" applyAlignment="1">
      <alignment wrapText="1"/>
    </xf>
    <xf numFmtId="166" fontId="13" fillId="0" borderId="5" xfId="1" applyNumberFormat="1" applyFont="1" applyBorder="1"/>
    <xf numFmtId="0" fontId="6" fillId="0" borderId="5" xfId="1" applyFont="1" applyBorder="1" applyAlignment="1">
      <alignment wrapText="1"/>
    </xf>
    <xf numFmtId="166" fontId="14" fillId="0" borderId="5" xfId="1" applyNumberFormat="1" applyFont="1" applyBorder="1"/>
    <xf numFmtId="168" fontId="13" fillId="0" borderId="5" xfId="1" applyNumberFormat="1" applyFont="1" applyBorder="1"/>
    <xf numFmtId="49" fontId="15" fillId="0" borderId="0" xfId="0" applyNumberFormat="1" applyFont="1" applyAlignment="1">
      <alignment horizontal="left" vertical="center" wrapText="1"/>
    </xf>
    <xf numFmtId="0" fontId="11" fillId="0" borderId="5" xfId="0" applyNumberFormat="1" applyFont="1" applyBorder="1">
      <alignment vertical="top" wrapText="1"/>
    </xf>
    <xf numFmtId="0" fontId="42" fillId="0" borderId="5" xfId="0" applyNumberFormat="1" applyFont="1" applyBorder="1" applyAlignment="1">
      <alignment horizontal="left" vertical="top" wrapText="1"/>
    </xf>
    <xf numFmtId="0" fontId="13" fillId="0" borderId="5" xfId="0" applyNumberFormat="1" applyFont="1" applyBorder="1" applyAlignment="1">
      <alignment horizontal="left" wrapText="1"/>
    </xf>
    <xf numFmtId="165" fontId="81" fillId="0" borderId="0" xfId="0" applyFont="1" applyAlignment="1">
      <alignment horizontal="center" vertical="top" wrapText="1"/>
    </xf>
    <xf numFmtId="170" fontId="46" fillId="0" borderId="5" xfId="0" applyNumberFormat="1" applyFont="1" applyBorder="1" applyAlignment="1">
      <alignment wrapText="1"/>
    </xf>
    <xf numFmtId="49" fontId="17" fillId="0" borderId="5" xfId="297" applyNumberFormat="1" applyFont="1" applyFill="1" applyBorder="1" applyAlignment="1">
      <alignment vertical="top" wrapText="1"/>
    </xf>
    <xf numFmtId="169" fontId="17" fillId="0" borderId="5" xfId="297" applyNumberFormat="1" applyFont="1" applyFill="1" applyBorder="1" applyAlignment="1">
      <alignment vertical="justify" wrapText="1"/>
    </xf>
    <xf numFmtId="168" fontId="13" fillId="0" borderId="0" xfId="0" applyNumberFormat="1" applyFont="1" applyAlignment="1"/>
    <xf numFmtId="0" fontId="11" fillId="0" borderId="5" xfId="0" applyNumberFormat="1" applyFont="1" applyBorder="1" applyAlignment="1">
      <alignment vertical="top"/>
    </xf>
    <xf numFmtId="0" fontId="11" fillId="0" borderId="5" xfId="0" applyNumberFormat="1" applyFont="1" applyBorder="1" applyAlignment="1">
      <alignment horizontal="left" vertical="top" wrapText="1"/>
    </xf>
    <xf numFmtId="0" fontId="11" fillId="0" borderId="5" xfId="0" applyNumberFormat="1" applyFont="1" applyBorder="1" applyAlignment="1">
      <alignment wrapText="1"/>
    </xf>
    <xf numFmtId="2" fontId="11" fillId="0" borderId="5" xfId="3" applyNumberFormat="1" applyFont="1" applyBorder="1" applyAlignment="1">
      <alignment horizontal="left" vertical="top" wrapText="1"/>
    </xf>
    <xf numFmtId="0" fontId="11" fillId="0" borderId="5" xfId="1" applyFont="1" applyBorder="1" applyAlignment="1">
      <alignment vertical="top"/>
    </xf>
    <xf numFmtId="0" fontId="11" fillId="0" borderId="5" xfId="1" applyFont="1" applyBorder="1" applyAlignment="1">
      <alignment horizontal="left" vertical="top" wrapText="1"/>
    </xf>
    <xf numFmtId="0" fontId="13" fillId="0" borderId="7" xfId="0" applyNumberFormat="1" applyFont="1" applyBorder="1" applyAlignment="1">
      <alignment horizontal="left" vertical="top" wrapText="1"/>
    </xf>
    <xf numFmtId="0" fontId="22" fillId="0" borderId="8" xfId="0" applyNumberFormat="1" applyFont="1" applyBorder="1" applyAlignment="1">
      <alignment horizontal="left" vertical="top" wrapText="1"/>
    </xf>
    <xf numFmtId="165" fontId="9" fillId="0" borderId="5" xfId="0" applyFont="1" applyBorder="1" applyAlignment="1">
      <alignment horizontal="left" vertical="top" wrapText="1"/>
    </xf>
    <xf numFmtId="49" fontId="46" fillId="0" borderId="6" xfId="275" applyNumberFormat="1" applyFont="1" applyBorder="1" applyAlignment="1">
      <alignment horizontal="left" wrapText="1"/>
    </xf>
    <xf numFmtId="166" fontId="13" fillId="17" borderId="5" xfId="4" applyNumberFormat="1" applyFont="1" applyFill="1" applyBorder="1" applyAlignment="1">
      <alignment horizontal="center"/>
    </xf>
    <xf numFmtId="1" fontId="13" fillId="17" borderId="5" xfId="0" applyNumberFormat="1" applyFont="1" applyFill="1" applyBorder="1" applyAlignment="1">
      <alignment horizontal="left" vertical="top" wrapText="1"/>
    </xf>
    <xf numFmtId="49" fontId="13" fillId="17" borderId="5" xfId="4" applyNumberFormat="1" applyFont="1" applyFill="1" applyBorder="1" applyAlignment="1">
      <alignment horizontal="left"/>
    </xf>
    <xf numFmtId="49" fontId="9" fillId="17" borderId="1" xfId="0" applyNumberFormat="1" applyFont="1" applyFill="1" applyBorder="1" applyAlignment="1">
      <alignment horizontal="left" wrapText="1"/>
    </xf>
    <xf numFmtId="49" fontId="13" fillId="17" borderId="5" xfId="4" applyNumberFormat="1" applyFont="1" applyFill="1" applyBorder="1"/>
    <xf numFmtId="166" fontId="38" fillId="17" borderId="5" xfId="4" applyNumberFormat="1" applyFont="1" applyFill="1" applyBorder="1" applyAlignment="1">
      <alignment horizontal="center"/>
    </xf>
    <xf numFmtId="1" fontId="47" fillId="17" borderId="5" xfId="194" applyNumberFormat="1" applyFont="1" applyFill="1" applyBorder="1" applyAlignment="1">
      <alignment horizontal="left" vertical="top" wrapText="1"/>
    </xf>
    <xf numFmtId="49" fontId="46" fillId="17" borderId="5" xfId="0" applyNumberFormat="1" applyFont="1" applyFill="1" applyBorder="1" applyAlignment="1"/>
    <xf numFmtId="166" fontId="13" fillId="0" borderId="0" xfId="0" applyNumberFormat="1" applyFont="1" applyAlignment="1">
      <alignment horizontal="left" vertical="top" wrapText="1"/>
    </xf>
    <xf numFmtId="0" fontId="0" fillId="0" borderId="0" xfId="0" applyNumberFormat="1" applyAlignment="1">
      <alignment horizontal="right" vertical="top" wrapText="1"/>
    </xf>
    <xf numFmtId="0" fontId="0" fillId="0" borderId="0" xfId="0" applyNumberFormat="1" applyAlignment="1">
      <alignment horizontal="left" vertical="top" wrapText="1"/>
    </xf>
    <xf numFmtId="165" fontId="0" fillId="17" borderId="0" xfId="0" applyFill="1">
      <alignment vertical="top" wrapText="1"/>
    </xf>
    <xf numFmtId="49" fontId="46" fillId="0" borderId="9" xfId="0" applyNumberFormat="1" applyFont="1" applyBorder="1" applyAlignment="1">
      <alignment horizontal="left" wrapText="1"/>
    </xf>
    <xf numFmtId="49" fontId="46" fillId="17" borderId="5" xfId="296" applyNumberFormat="1" applyFont="1" applyFill="1" applyBorder="1" applyAlignment="1"/>
    <xf numFmtId="168" fontId="16" fillId="0" borderId="5" xfId="0" applyNumberFormat="1" applyFont="1" applyBorder="1" applyAlignment="1">
      <alignment horizontal="center"/>
    </xf>
    <xf numFmtId="49" fontId="17" fillId="0" borderId="5" xfId="0" applyNumberFormat="1" applyFont="1" applyBorder="1" applyAlignment="1">
      <alignment vertical="top"/>
    </xf>
    <xf numFmtId="0" fontId="17" fillId="0" borderId="5" xfId="0" applyNumberFormat="1" applyFont="1" applyBorder="1" applyAlignment="1">
      <alignment horizontal="left" vertical="top" wrapText="1"/>
    </xf>
    <xf numFmtId="0" fontId="13" fillId="17" borderId="5" xfId="0" applyNumberFormat="1" applyFont="1" applyFill="1" applyBorder="1" applyAlignment="1">
      <alignment horizontal="left" vertical="top" wrapText="1"/>
    </xf>
    <xf numFmtId="49" fontId="9" fillId="0" borderId="10" xfId="0" applyNumberFormat="1" applyFont="1" applyBorder="1" applyAlignment="1">
      <alignment horizontal="left" wrapText="1"/>
    </xf>
    <xf numFmtId="168" fontId="46" fillId="0" borderId="5" xfId="296" applyNumberFormat="1" applyFont="1" applyBorder="1" applyAlignment="1">
      <alignment wrapText="1"/>
    </xf>
    <xf numFmtId="168" fontId="46" fillId="0" borderId="5" xfId="0" applyNumberFormat="1" applyFont="1" applyBorder="1" applyAlignment="1">
      <alignment wrapText="1"/>
    </xf>
    <xf numFmtId="170" fontId="46" fillId="17" borderId="5" xfId="0" applyNumberFormat="1" applyFont="1" applyFill="1" applyBorder="1" applyAlignment="1">
      <alignment wrapText="1"/>
    </xf>
    <xf numFmtId="168" fontId="46" fillId="17" borderId="5" xfId="296" applyNumberFormat="1" applyFont="1" applyFill="1" applyBorder="1" applyAlignment="1">
      <alignment wrapText="1"/>
    </xf>
    <xf numFmtId="4" fontId="46" fillId="0" borderId="5" xfId="0" applyNumberFormat="1" applyFont="1" applyBorder="1" applyAlignment="1">
      <alignment horizontal="right" wrapText="1"/>
    </xf>
    <xf numFmtId="168" fontId="16" fillId="0" borderId="5" xfId="297" applyNumberFormat="1" applyFont="1" applyFill="1" applyBorder="1" applyAlignment="1">
      <alignment horizontal="center" wrapText="1"/>
    </xf>
    <xf numFmtId="0" fontId="11" fillId="0" borderId="5" xfId="297" applyNumberFormat="1" applyFont="1" applyFill="1" applyBorder="1" applyAlignment="1">
      <alignment horizontal="left" vertical="justify" wrapText="1"/>
    </xf>
    <xf numFmtId="169" fontId="11" fillId="0" borderId="5" xfId="297" applyNumberFormat="1" applyFont="1" applyFill="1" applyBorder="1" applyAlignment="1">
      <alignment horizontal="left" vertical="justify" wrapText="1"/>
    </xf>
    <xf numFmtId="170" fontId="11" fillId="0" borderId="5" xfId="297" applyNumberFormat="1" applyFont="1" applyFill="1" applyBorder="1" applyAlignment="1">
      <alignment horizontal="left" vertical="justify" wrapText="1"/>
    </xf>
    <xf numFmtId="49" fontId="11" fillId="0" borderId="5" xfId="297" applyNumberFormat="1" applyFont="1" applyFill="1" applyBorder="1" applyAlignment="1">
      <alignment vertical="top" wrapText="1"/>
    </xf>
    <xf numFmtId="170" fontId="16" fillId="0" borderId="8" xfId="0" applyNumberFormat="1" applyFont="1" applyBorder="1" applyAlignment="1">
      <alignment horizontal="center" vertical="center"/>
    </xf>
    <xf numFmtId="169" fontId="16" fillId="0" borderId="5" xfId="0" applyNumberFormat="1" applyFont="1" applyBorder="1" applyAlignment="1">
      <alignment horizontal="left" vertical="center"/>
    </xf>
    <xf numFmtId="0" fontId="11" fillId="0" borderId="5" xfId="297" applyNumberFormat="1" applyFont="1" applyFill="1" applyBorder="1" applyAlignment="1">
      <alignment horizontal="left" vertical="top" wrapText="1"/>
    </xf>
    <xf numFmtId="170" fontId="16" fillId="0" borderId="5" xfId="0" applyNumberFormat="1" applyFont="1" applyBorder="1" applyAlignment="1">
      <alignment horizontal="center" vertical="center"/>
    </xf>
    <xf numFmtId="169" fontId="16" fillId="0" borderId="5" xfId="0" applyNumberFormat="1" applyFont="1" applyBorder="1" applyAlignment="1">
      <alignment horizontal="center" vertical="center"/>
    </xf>
    <xf numFmtId="169" fontId="17" fillId="0" borderId="5" xfId="297" applyNumberFormat="1" applyFont="1" applyFill="1" applyBorder="1" applyAlignment="1">
      <alignment horizontal="left" vertical="justify" wrapText="1"/>
    </xf>
    <xf numFmtId="169" fontId="16" fillId="0" borderId="5" xfId="297" applyNumberFormat="1" applyFont="1" applyFill="1" applyBorder="1" applyAlignment="1">
      <alignment horizontal="center" vertical="center" wrapText="1"/>
    </xf>
    <xf numFmtId="169" fontId="18" fillId="0" borderId="5" xfId="297" applyNumberFormat="1" applyFont="1" applyFill="1" applyBorder="1" applyAlignment="1">
      <alignment horizontal="left" vertical="justify" wrapText="1"/>
    </xf>
    <xf numFmtId="0" fontId="6" fillId="0" borderId="1" xfId="0" applyNumberFormat="1" applyFont="1" applyBorder="1" applyAlignment="1">
      <alignment horizontal="center" vertical="center" wrapText="1"/>
    </xf>
    <xf numFmtId="168" fontId="13" fillId="17" borderId="5" xfId="4" applyNumberFormat="1" applyFont="1" applyFill="1" applyBorder="1" applyAlignment="1">
      <alignment horizontal="center"/>
    </xf>
    <xf numFmtId="1" fontId="13" fillId="0" borderId="7" xfId="0" applyNumberFormat="1" applyFont="1" applyBorder="1" applyAlignment="1">
      <alignment horizontal="left" vertical="top" wrapText="1"/>
    </xf>
    <xf numFmtId="49" fontId="13" fillId="0" borderId="7" xfId="4" applyNumberFormat="1" applyFont="1" applyBorder="1" applyAlignment="1">
      <alignment horizontal="left"/>
    </xf>
    <xf numFmtId="49" fontId="9" fillId="0" borderId="9" xfId="0" applyNumberFormat="1" applyFont="1" applyBorder="1" applyAlignment="1">
      <alignment horizontal="left" wrapText="1"/>
    </xf>
    <xf numFmtId="49" fontId="13" fillId="0" borderId="7" xfId="4" applyNumberFormat="1" applyFont="1" applyBorder="1"/>
    <xf numFmtId="166" fontId="13" fillId="0" borderId="7" xfId="4" applyNumberFormat="1" applyFont="1" applyBorder="1" applyAlignment="1">
      <alignment horizontal="center"/>
    </xf>
    <xf numFmtId="1" fontId="13" fillId="0" borderId="8" xfId="0" applyNumberFormat="1" applyFont="1" applyBorder="1" applyAlignment="1">
      <alignment horizontal="left" vertical="top" wrapText="1"/>
    </xf>
    <xf numFmtId="49" fontId="13" fillId="0" borderId="8" xfId="4" applyNumberFormat="1" applyFont="1" applyBorder="1" applyAlignment="1">
      <alignment horizontal="left"/>
    </xf>
    <xf numFmtId="49" fontId="13" fillId="0" borderId="8" xfId="4" applyNumberFormat="1" applyFont="1" applyBorder="1" applyAlignment="1">
      <alignment horizontal="left" wrapText="1"/>
    </xf>
    <xf numFmtId="49" fontId="13" fillId="0" borderId="8" xfId="4" applyNumberFormat="1" applyFont="1" applyBorder="1"/>
    <xf numFmtId="168" fontId="13" fillId="0" borderId="8" xfId="4" applyNumberFormat="1" applyFont="1" applyBorder="1" applyAlignment="1">
      <alignment horizontal="center"/>
    </xf>
    <xf numFmtId="166" fontId="13" fillId="0" borderId="0" xfId="4" applyNumberFormat="1" applyFont="1" applyAlignment="1">
      <alignment horizontal="center"/>
    </xf>
    <xf numFmtId="49" fontId="9" fillId="0" borderId="5" xfId="0" applyNumberFormat="1" applyFont="1" applyBorder="1" applyAlignment="1">
      <alignment horizontal="left" wrapText="1"/>
    </xf>
    <xf numFmtId="166" fontId="38" fillId="0" borderId="5" xfId="358" applyNumberFormat="1" applyFont="1" applyFill="1" applyBorder="1" applyAlignment="1">
      <alignment horizontal="center" wrapText="1"/>
    </xf>
    <xf numFmtId="49" fontId="13" fillId="0" borderId="1" xfId="0" applyNumberFormat="1" applyFont="1" applyBorder="1" applyAlignment="1">
      <alignment horizontal="left" wrapText="1"/>
    </xf>
    <xf numFmtId="166" fontId="14" fillId="0" borderId="5" xfId="0" applyNumberFormat="1" applyFont="1" applyBorder="1" applyAlignment="1">
      <alignment horizontal="center" vertical="center"/>
    </xf>
    <xf numFmtId="49" fontId="46" fillId="17" borderId="5" xfId="292" applyNumberFormat="1" applyFont="1" applyFill="1" applyBorder="1" applyAlignment="1">
      <alignment horizontal="left" wrapText="1"/>
    </xf>
    <xf numFmtId="49" fontId="47" fillId="17" borderId="5" xfId="290" applyNumberFormat="1" applyFont="1" applyFill="1" applyBorder="1"/>
    <xf numFmtId="0" fontId="42" fillId="0" borderId="7" xfId="5" applyFont="1" applyBorder="1" applyAlignment="1">
      <alignment horizontal="left" vertical="top" wrapText="1"/>
    </xf>
    <xf numFmtId="0" fontId="22" fillId="0" borderId="8" xfId="4" applyFont="1" applyBorder="1" applyAlignment="1">
      <alignment horizontal="left" vertical="top" wrapText="1"/>
    </xf>
    <xf numFmtId="0" fontId="17" fillId="0" borderId="5" xfId="297" applyNumberFormat="1" applyFont="1" applyFill="1" applyBorder="1" applyAlignment="1">
      <alignment horizontal="left" vertical="top" wrapText="1"/>
    </xf>
    <xf numFmtId="169" fontId="16" fillId="18" borderId="5" xfId="0" applyNumberFormat="1" applyFont="1" applyFill="1" applyBorder="1" applyAlignment="1">
      <alignment horizontal="center"/>
    </xf>
    <xf numFmtId="168" fontId="16" fillId="18" borderId="5" xfId="0" applyNumberFormat="1" applyFont="1" applyFill="1" applyBorder="1" applyAlignment="1">
      <alignment horizontal="center"/>
    </xf>
    <xf numFmtId="49" fontId="38" fillId="17" borderId="5" xfId="4" applyNumberFormat="1" applyFont="1" applyFill="1" applyBorder="1" applyAlignment="1">
      <alignment horizontal="left"/>
    </xf>
    <xf numFmtId="49" fontId="8" fillId="17" borderId="1" xfId="0" applyNumberFormat="1" applyFont="1" applyFill="1" applyBorder="1" applyAlignment="1">
      <alignment horizontal="left" wrapText="1"/>
    </xf>
    <xf numFmtId="49" fontId="38" fillId="17" borderId="5" xfId="4" applyNumberFormat="1" applyFont="1" applyFill="1" applyBorder="1"/>
    <xf numFmtId="1" fontId="47" fillId="17" borderId="5" xfId="0" applyNumberFormat="1" applyFont="1" applyFill="1" applyBorder="1" applyAlignment="1">
      <alignment horizontal="left" vertical="top" wrapText="1"/>
    </xf>
    <xf numFmtId="49" fontId="47" fillId="17" borderId="5" xfId="274" applyNumberFormat="1" applyFont="1" applyFill="1" applyBorder="1"/>
    <xf numFmtId="49" fontId="46" fillId="17" borderId="5" xfId="275" applyNumberFormat="1" applyFont="1" applyFill="1" applyBorder="1" applyAlignment="1">
      <alignment horizontal="left" wrapText="1"/>
    </xf>
    <xf numFmtId="1" fontId="38" fillId="17" borderId="5" xfId="0" applyNumberFormat="1" applyFont="1" applyFill="1" applyBorder="1" applyAlignment="1">
      <alignment horizontal="left" vertical="top" wrapText="1"/>
    </xf>
    <xf numFmtId="166" fontId="8" fillId="0" borderId="8" xfId="0" applyNumberFormat="1" applyFont="1" applyBorder="1" applyAlignment="1">
      <alignment horizontal="right" wrapText="1"/>
    </xf>
    <xf numFmtId="49" fontId="9" fillId="0" borderId="5" xfId="0" applyNumberFormat="1" applyFont="1" applyBorder="1" applyAlignment="1"/>
    <xf numFmtId="1" fontId="22" fillId="17" borderId="5" xfId="0" applyNumberFormat="1" applyFont="1" applyFill="1" applyBorder="1" applyAlignment="1">
      <alignment horizontal="left" vertical="top" wrapText="1"/>
    </xf>
    <xf numFmtId="0" fontId="83" fillId="0" borderId="5" xfId="0" applyNumberFormat="1" applyFont="1" applyBorder="1" applyAlignment="1">
      <alignment horizontal="left" vertical="top" wrapText="1"/>
    </xf>
    <xf numFmtId="49" fontId="11" fillId="0" borderId="5" xfId="0" applyNumberFormat="1" applyFont="1" applyBorder="1">
      <alignment vertical="top" wrapText="1"/>
    </xf>
    <xf numFmtId="0" fontId="16" fillId="0" borderId="8" xfId="0" applyNumberFormat="1" applyFont="1" applyBorder="1" applyAlignment="1">
      <alignment horizontal="center"/>
    </xf>
    <xf numFmtId="49" fontId="17" fillId="0" borderId="0" xfId="0" applyNumberFormat="1" applyFont="1" applyAlignment="1">
      <alignment vertical="top"/>
    </xf>
    <xf numFmtId="0" fontId="17" fillId="0" borderId="0" xfId="0" applyNumberFormat="1" applyFont="1" applyAlignment="1">
      <alignment horizontal="left" vertical="top" wrapText="1"/>
    </xf>
    <xf numFmtId="168" fontId="11" fillId="17" borderId="0" xfId="0" applyNumberFormat="1" applyFont="1" applyFill="1" applyAlignment="1">
      <alignment horizontal="center"/>
    </xf>
    <xf numFmtId="0" fontId="11" fillId="17" borderId="0" xfId="0" applyNumberFormat="1" applyFont="1" applyFill="1" applyAlignment="1">
      <alignment horizontal="center"/>
    </xf>
    <xf numFmtId="168" fontId="17" fillId="0" borderId="5" xfId="0" applyNumberFormat="1" applyFont="1" applyBorder="1" applyAlignment="1">
      <alignment horizontal="center"/>
    </xf>
    <xf numFmtId="168" fontId="11" fillId="0" borderId="5" xfId="0" applyNumberFormat="1" applyFont="1" applyBorder="1" applyAlignment="1">
      <alignment horizontal="center"/>
    </xf>
    <xf numFmtId="0" fontId="11" fillId="0" borderId="5" xfId="0" applyNumberFormat="1" applyFont="1" applyBorder="1" applyAlignment="1">
      <alignment horizontal="center"/>
    </xf>
    <xf numFmtId="49" fontId="11" fillId="18" borderId="5" xfId="297" applyNumberFormat="1" applyFont="1" applyFill="1" applyBorder="1" applyAlignment="1">
      <alignment vertical="top" wrapText="1"/>
    </xf>
    <xf numFmtId="0" fontId="11" fillId="18" borderId="5" xfId="297" applyNumberFormat="1" applyFont="1" applyFill="1" applyBorder="1" applyAlignment="1">
      <alignment horizontal="left" vertical="top" wrapText="1"/>
    </xf>
    <xf numFmtId="167" fontId="13" fillId="18" borderId="0" xfId="0" applyNumberFormat="1" applyFont="1" applyFill="1" applyAlignment="1"/>
    <xf numFmtId="165" fontId="13" fillId="18" borderId="0" xfId="0" applyFont="1" applyFill="1" applyAlignment="1"/>
    <xf numFmtId="49" fontId="17" fillId="18" borderId="5" xfId="297" applyNumberFormat="1" applyFont="1" applyFill="1" applyBorder="1" applyAlignment="1">
      <alignment vertical="top" wrapText="1"/>
    </xf>
    <xf numFmtId="169" fontId="17" fillId="18" borderId="5" xfId="297" applyNumberFormat="1" applyFont="1" applyFill="1" applyBorder="1" applyAlignment="1">
      <alignment horizontal="left" vertical="justify" wrapText="1"/>
    </xf>
    <xf numFmtId="169" fontId="16" fillId="18" borderId="5" xfId="297" applyNumberFormat="1" applyFont="1" applyFill="1" applyBorder="1" applyAlignment="1">
      <alignment horizontal="left" vertical="center" wrapText="1"/>
    </xf>
    <xf numFmtId="0" fontId="11" fillId="17" borderId="5" xfId="0" applyNumberFormat="1" applyFont="1" applyFill="1" applyBorder="1">
      <alignment vertical="top" wrapText="1"/>
    </xf>
    <xf numFmtId="0" fontId="11" fillId="17" borderId="5" xfId="0" applyNumberFormat="1" applyFont="1" applyFill="1" applyBorder="1" applyAlignment="1">
      <alignment wrapText="1"/>
    </xf>
    <xf numFmtId="0" fontId="11" fillId="18" borderId="5" xfId="1" applyFont="1" applyFill="1" applyBorder="1" applyAlignment="1">
      <alignment vertical="top"/>
    </xf>
    <xf numFmtId="169" fontId="17" fillId="18" borderId="5" xfId="297" applyNumberFormat="1" applyFont="1" applyFill="1" applyBorder="1" applyAlignment="1">
      <alignment horizontal="left" vertical="top" wrapText="1"/>
    </xf>
    <xf numFmtId="1" fontId="14" fillId="17" borderId="5" xfId="0" applyNumberFormat="1" applyFont="1" applyFill="1" applyBorder="1" applyAlignment="1">
      <alignment horizontal="left" vertical="top" wrapText="1"/>
    </xf>
    <xf numFmtId="49" fontId="9" fillId="17" borderId="5" xfId="0" applyNumberFormat="1" applyFont="1" applyFill="1" applyBorder="1" applyAlignment="1">
      <alignment horizontal="left" vertical="top" wrapText="1"/>
    </xf>
    <xf numFmtId="1" fontId="42" fillId="17" borderId="5" xfId="4" applyNumberFormat="1" applyFont="1" applyFill="1" applyBorder="1" applyAlignment="1">
      <alignment horizontal="left" vertical="top" wrapText="1"/>
    </xf>
    <xf numFmtId="49" fontId="46" fillId="17" borderId="5" xfId="229" applyNumberFormat="1" applyFont="1" applyFill="1" applyBorder="1" applyAlignment="1">
      <alignment horizontal="left" wrapText="1"/>
    </xf>
    <xf numFmtId="166" fontId="46" fillId="17" borderId="5" xfId="0" applyNumberFormat="1" applyFont="1" applyFill="1" applyBorder="1" applyAlignment="1">
      <alignment horizontal="right" wrapText="1"/>
    </xf>
    <xf numFmtId="49" fontId="47" fillId="17" borderId="5" xfId="255" applyNumberFormat="1" applyFont="1" applyFill="1" applyBorder="1"/>
    <xf numFmtId="168" fontId="46" fillId="17" borderId="5" xfId="0" applyNumberFormat="1" applyFont="1" applyFill="1" applyBorder="1" applyAlignment="1">
      <alignment wrapText="1"/>
    </xf>
    <xf numFmtId="49" fontId="46" fillId="17" borderId="5" xfId="256" applyNumberFormat="1" applyFont="1" applyFill="1" applyBorder="1" applyAlignment="1">
      <alignment horizontal="left" wrapText="1"/>
    </xf>
    <xf numFmtId="49" fontId="46" fillId="17" borderId="0" xfId="260" applyNumberFormat="1" applyFont="1" applyFill="1" applyAlignment="1">
      <alignment horizontal="left" wrapText="1"/>
    </xf>
    <xf numFmtId="49" fontId="47" fillId="17" borderId="5" xfId="259" applyNumberFormat="1" applyFont="1" applyFill="1" applyBorder="1"/>
    <xf numFmtId="49" fontId="47" fillId="17" borderId="5" xfId="286" applyNumberFormat="1" applyFont="1" applyFill="1" applyBorder="1"/>
    <xf numFmtId="1" fontId="47" fillId="0" borderId="5" xfId="0" applyNumberFormat="1" applyFont="1" applyBorder="1" applyAlignment="1">
      <alignment horizontal="left" vertical="top" wrapText="1"/>
    </xf>
    <xf numFmtId="49" fontId="47" fillId="17" borderId="5" xfId="4" applyNumberFormat="1" applyFont="1" applyFill="1" applyBorder="1"/>
    <xf numFmtId="49" fontId="13" fillId="17" borderId="1" xfId="0" applyNumberFormat="1" applyFont="1" applyFill="1" applyBorder="1" applyAlignment="1">
      <alignment horizontal="left" wrapText="1"/>
    </xf>
    <xf numFmtId="49" fontId="45" fillId="17" borderId="5" xfId="218" applyNumberFormat="1" applyFont="1" applyFill="1" applyBorder="1" applyAlignment="1">
      <alignment horizontal="left" wrapText="1"/>
    </xf>
    <xf numFmtId="49" fontId="46" fillId="17" borderId="5" xfId="218" applyNumberFormat="1" applyFont="1" applyFill="1" applyBorder="1" applyAlignment="1">
      <alignment horizontal="left" wrapText="1"/>
    </xf>
    <xf numFmtId="49" fontId="47" fillId="17" borderId="5" xfId="217" applyNumberFormat="1" applyFont="1" applyFill="1" applyBorder="1"/>
    <xf numFmtId="49" fontId="46" fillId="17" borderId="5" xfId="254" applyNumberFormat="1" applyFont="1" applyFill="1" applyBorder="1" applyAlignment="1">
      <alignment horizontal="left" wrapText="1"/>
    </xf>
    <xf numFmtId="49" fontId="47" fillId="17" borderId="5" xfId="253" applyNumberFormat="1" applyFont="1" applyFill="1" applyBorder="1"/>
    <xf numFmtId="49" fontId="46" fillId="17" borderId="5" xfId="206" applyNumberFormat="1" applyFont="1" applyFill="1" applyBorder="1" applyAlignment="1">
      <alignment horizontal="left" wrapText="1"/>
    </xf>
    <xf numFmtId="49" fontId="47" fillId="17" borderId="5" xfId="205" applyNumberFormat="1" applyFont="1" applyFill="1" applyBorder="1"/>
    <xf numFmtId="49" fontId="47" fillId="17" borderId="5" xfId="205" applyNumberFormat="1" applyFont="1" applyFill="1" applyBorder="1" applyAlignment="1">
      <alignment horizontal="left"/>
    </xf>
    <xf numFmtId="165" fontId="13" fillId="17" borderId="5" xfId="0" applyFont="1" applyFill="1" applyBorder="1" applyAlignment="1">
      <alignment horizontal="left" vertical="top" wrapText="1"/>
    </xf>
    <xf numFmtId="49" fontId="46" fillId="17" borderId="5" xfId="264" applyNumberFormat="1" applyFont="1" applyFill="1" applyBorder="1" applyAlignment="1">
      <alignment horizontal="left" wrapText="1"/>
    </xf>
    <xf numFmtId="49" fontId="47" fillId="17" borderId="5" xfId="263" applyNumberFormat="1" applyFont="1" applyFill="1" applyBorder="1"/>
    <xf numFmtId="1" fontId="42" fillId="17" borderId="5" xfId="0" applyNumberFormat="1" applyFont="1" applyFill="1" applyBorder="1" applyAlignment="1">
      <alignment horizontal="left" vertical="top" wrapText="1"/>
    </xf>
    <xf numFmtId="49" fontId="46" fillId="17" borderId="5" xfId="216" applyNumberFormat="1" applyFont="1" applyFill="1" applyBorder="1" applyAlignment="1">
      <alignment horizontal="left" wrapText="1"/>
    </xf>
    <xf numFmtId="49" fontId="47" fillId="17" borderId="5" xfId="215" applyNumberFormat="1" applyFont="1" applyFill="1" applyBorder="1"/>
    <xf numFmtId="49" fontId="7" fillId="0" borderId="5" xfId="216" applyNumberFormat="1" applyFont="1" applyBorder="1" applyAlignment="1">
      <alignment horizontal="left" wrapText="1"/>
    </xf>
    <xf numFmtId="49" fontId="6" fillId="0" borderId="5" xfId="0" applyNumberFormat="1" applyFont="1" applyBorder="1" applyAlignment="1"/>
    <xf numFmtId="166" fontId="7" fillId="0" borderId="5" xfId="0" applyNumberFormat="1" applyFont="1" applyBorder="1" applyAlignment="1">
      <alignment horizontal="right" wrapText="1"/>
    </xf>
    <xf numFmtId="49" fontId="7" fillId="0" borderId="5" xfId="0" applyNumberFormat="1" applyFont="1" applyBorder="1" applyAlignment="1">
      <alignment horizontal="left" wrapText="1"/>
    </xf>
    <xf numFmtId="170" fontId="16" fillId="17" borderId="8" xfId="0" applyNumberFormat="1" applyFont="1" applyFill="1" applyBorder="1" applyAlignment="1">
      <alignment horizontal="center"/>
    </xf>
    <xf numFmtId="168" fontId="16" fillId="0" borderId="8" xfId="0" applyNumberFormat="1" applyFont="1" applyBorder="1" applyAlignment="1">
      <alignment horizontal="center"/>
    </xf>
    <xf numFmtId="49" fontId="46" fillId="17" borderId="9" xfId="0" applyNumberFormat="1" applyFont="1" applyFill="1" applyBorder="1" applyAlignment="1">
      <alignment horizontal="left" wrapText="1"/>
    </xf>
    <xf numFmtId="49" fontId="46" fillId="17" borderId="1" xfId="0" applyNumberFormat="1" applyFont="1" applyFill="1" applyBorder="1" applyAlignment="1">
      <alignment horizontal="left" wrapText="1"/>
    </xf>
    <xf numFmtId="49" fontId="13" fillId="0" borderId="0" xfId="0" applyNumberFormat="1" applyFont="1" applyAlignment="1">
      <alignment horizontal="left" vertical="top" wrapText="1"/>
    </xf>
    <xf numFmtId="166" fontId="13" fillId="0" borderId="0" xfId="0" applyNumberFormat="1" applyFont="1" applyAlignment="1">
      <alignment horizontal="left" vertical="top" wrapText="1"/>
    </xf>
    <xf numFmtId="165" fontId="15" fillId="0" borderId="0" xfId="0" applyFont="1" applyAlignment="1">
      <alignment horizontal="center" vertical="top" wrapText="1"/>
    </xf>
    <xf numFmtId="165" fontId="14" fillId="0" borderId="5" xfId="0" applyFont="1" applyBorder="1" applyAlignment="1">
      <alignment horizontal="center" vertical="center"/>
    </xf>
    <xf numFmtId="166" fontId="14" fillId="0" borderId="5" xfId="0" applyNumberFormat="1" applyFont="1" applyBorder="1" applyAlignment="1">
      <alignment horizontal="center" vertical="center"/>
    </xf>
    <xf numFmtId="165" fontId="0" fillId="0" borderId="0" xfId="0">
      <alignment vertical="top" wrapText="1"/>
    </xf>
    <xf numFmtId="0" fontId="9" fillId="0" borderId="0" xfId="0" applyNumberFormat="1" applyFont="1" applyAlignment="1">
      <alignment horizontal="left" vertical="top" wrapText="1"/>
    </xf>
    <xf numFmtId="165" fontId="0" fillId="0" borderId="0" xfId="0" applyAlignment="1">
      <alignment horizontal="left" vertical="top" wrapText="1"/>
    </xf>
    <xf numFmtId="0" fontId="9" fillId="0" borderId="0" xfId="0" applyNumberFormat="1" applyFont="1" applyAlignment="1">
      <alignment horizontal="center" vertical="top" wrapText="1"/>
    </xf>
    <xf numFmtId="0" fontId="5" fillId="0" borderId="0" xfId="0" applyNumberFormat="1" applyFont="1" applyAlignment="1">
      <alignment horizontal="center" vertical="top" wrapText="1"/>
    </xf>
    <xf numFmtId="0" fontId="0" fillId="0" borderId="0" xfId="0" applyNumberFormat="1" applyAlignment="1">
      <alignment horizontal="right" vertical="top" wrapText="1"/>
    </xf>
    <xf numFmtId="0" fontId="6" fillId="0" borderId="1" xfId="0" applyNumberFormat="1" applyFont="1" applyBorder="1" applyAlignment="1">
      <alignment horizontal="center" vertical="center" wrapText="1"/>
    </xf>
    <xf numFmtId="0" fontId="0" fillId="0" borderId="0" xfId="0" applyNumberFormat="1" applyAlignment="1">
      <alignment horizontal="left" vertical="top" wrapText="1"/>
    </xf>
    <xf numFmtId="0" fontId="15" fillId="0" borderId="0" xfId="0" applyNumberFormat="1" applyFont="1" applyAlignment="1">
      <alignment horizontal="center" vertical="top" wrapText="1"/>
    </xf>
    <xf numFmtId="0" fontId="14" fillId="0" borderId="0" xfId="0" applyNumberFormat="1" applyFont="1" applyAlignment="1">
      <alignment horizontal="center" vertical="top" wrapText="1"/>
    </xf>
    <xf numFmtId="0" fontId="6" fillId="0" borderId="9"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0" fontId="15" fillId="0" borderId="0" xfId="356" applyNumberFormat="1" applyFont="1" applyFill="1" applyBorder="1" applyAlignment="1" applyProtection="1">
      <alignment horizontal="center" vertical="center" wrapText="1"/>
    </xf>
    <xf numFmtId="166" fontId="14" fillId="0" borderId="67" xfId="0" applyNumberFormat="1" applyFont="1" applyBorder="1" applyAlignment="1">
      <alignment horizontal="center" vertical="center"/>
    </xf>
    <xf numFmtId="166" fontId="14" fillId="0" borderId="66" xfId="0" applyNumberFormat="1" applyFont="1" applyBorder="1" applyAlignment="1">
      <alignment horizontal="center" vertical="center"/>
    </xf>
    <xf numFmtId="166" fontId="14" fillId="0" borderId="6" xfId="0" applyNumberFormat="1" applyFont="1" applyBorder="1" applyAlignment="1">
      <alignment horizontal="center" vertical="center"/>
    </xf>
    <xf numFmtId="0" fontId="77" fillId="0" borderId="0" xfId="300" applyFont="1" applyAlignment="1">
      <alignment horizontal="left" vertical="top" wrapText="1"/>
    </xf>
    <xf numFmtId="0" fontId="76" fillId="0" borderId="0" xfId="357" applyFont="1" applyAlignment="1">
      <alignment horizontal="center" vertical="center" wrapText="1"/>
    </xf>
    <xf numFmtId="0" fontId="76" fillId="0" borderId="5" xfId="357" applyFont="1" applyBorder="1" applyAlignment="1">
      <alignment horizontal="center" vertical="center"/>
    </xf>
    <xf numFmtId="0" fontId="75" fillId="0" borderId="5" xfId="357" applyFont="1" applyBorder="1" applyAlignment="1">
      <alignment horizontal="center" vertical="center" wrapText="1"/>
    </xf>
    <xf numFmtId="0" fontId="78" fillId="0" borderId="5" xfId="8" applyFont="1" applyBorder="1" applyAlignment="1">
      <alignment horizontal="center" vertical="center"/>
    </xf>
  </cellXfs>
  <cellStyles count="359">
    <cellStyle name="br" xfId="9" xr:uid="{00000000-0005-0000-0000-000000000000}"/>
    <cellStyle name="col" xfId="10" xr:uid="{00000000-0005-0000-0000-000001000000}"/>
    <cellStyle name="Normal" xfId="11" xr:uid="{00000000-0005-0000-0000-000002000000}"/>
    <cellStyle name="Normal 2" xfId="303" xr:uid="{00000000-0005-0000-0000-000003000000}"/>
    <cellStyle name="style0" xfId="12" xr:uid="{00000000-0005-0000-0000-000004000000}"/>
    <cellStyle name="td" xfId="13" xr:uid="{00000000-0005-0000-0000-000005000000}"/>
    <cellStyle name="tr" xfId="14" xr:uid="{00000000-0005-0000-0000-000006000000}"/>
    <cellStyle name="xl100" xfId="15" xr:uid="{00000000-0005-0000-0000-000007000000}"/>
    <cellStyle name="xl101" xfId="16" xr:uid="{00000000-0005-0000-0000-000008000000}"/>
    <cellStyle name="xl102" xfId="17" xr:uid="{00000000-0005-0000-0000-000009000000}"/>
    <cellStyle name="xl103" xfId="18" xr:uid="{00000000-0005-0000-0000-00000A000000}"/>
    <cellStyle name="xl104" xfId="19" xr:uid="{00000000-0005-0000-0000-00000B000000}"/>
    <cellStyle name="xl105" xfId="20" xr:uid="{00000000-0005-0000-0000-00000C000000}"/>
    <cellStyle name="xl106" xfId="21" xr:uid="{00000000-0005-0000-0000-00000D000000}"/>
    <cellStyle name="xl107" xfId="22" xr:uid="{00000000-0005-0000-0000-00000E000000}"/>
    <cellStyle name="xl108" xfId="23" xr:uid="{00000000-0005-0000-0000-00000F000000}"/>
    <cellStyle name="xl109" xfId="24" xr:uid="{00000000-0005-0000-0000-000010000000}"/>
    <cellStyle name="xl110" xfId="25" xr:uid="{00000000-0005-0000-0000-000011000000}"/>
    <cellStyle name="xl111" xfId="26" xr:uid="{00000000-0005-0000-0000-000012000000}"/>
    <cellStyle name="xl112" xfId="27" xr:uid="{00000000-0005-0000-0000-000013000000}"/>
    <cellStyle name="xl113" xfId="28" xr:uid="{00000000-0005-0000-0000-000014000000}"/>
    <cellStyle name="xl114" xfId="29" xr:uid="{00000000-0005-0000-0000-000015000000}"/>
    <cellStyle name="xl115" xfId="30" xr:uid="{00000000-0005-0000-0000-000016000000}"/>
    <cellStyle name="xl116" xfId="31" xr:uid="{00000000-0005-0000-0000-000017000000}"/>
    <cellStyle name="xl117" xfId="32" xr:uid="{00000000-0005-0000-0000-000018000000}"/>
    <cellStyle name="xl118" xfId="33" xr:uid="{00000000-0005-0000-0000-000019000000}"/>
    <cellStyle name="xl119" xfId="34" xr:uid="{00000000-0005-0000-0000-00001A000000}"/>
    <cellStyle name="xl120" xfId="35" xr:uid="{00000000-0005-0000-0000-00001B000000}"/>
    <cellStyle name="xl121" xfId="36" xr:uid="{00000000-0005-0000-0000-00001C000000}"/>
    <cellStyle name="xl121 2" xfId="304" xr:uid="{00000000-0005-0000-0000-00001D000000}"/>
    <cellStyle name="xl122" xfId="37" xr:uid="{00000000-0005-0000-0000-00001E000000}"/>
    <cellStyle name="xl123" xfId="38" xr:uid="{00000000-0005-0000-0000-00001F000000}"/>
    <cellStyle name="xl124" xfId="39" xr:uid="{00000000-0005-0000-0000-000020000000}"/>
    <cellStyle name="xl125" xfId="40" xr:uid="{00000000-0005-0000-0000-000021000000}"/>
    <cellStyle name="xl126" xfId="41" xr:uid="{00000000-0005-0000-0000-000022000000}"/>
    <cellStyle name="xl126 2" xfId="305" xr:uid="{00000000-0005-0000-0000-000023000000}"/>
    <cellStyle name="xl127" xfId="42" xr:uid="{00000000-0005-0000-0000-000024000000}"/>
    <cellStyle name="xl128" xfId="43" xr:uid="{00000000-0005-0000-0000-000025000000}"/>
    <cellStyle name="xl129" xfId="44" xr:uid="{00000000-0005-0000-0000-000026000000}"/>
    <cellStyle name="xl130" xfId="45" xr:uid="{00000000-0005-0000-0000-000027000000}"/>
    <cellStyle name="xl131" xfId="46" xr:uid="{00000000-0005-0000-0000-000028000000}"/>
    <cellStyle name="xl132" xfId="47" xr:uid="{00000000-0005-0000-0000-000029000000}"/>
    <cellStyle name="xl133" xfId="48" xr:uid="{00000000-0005-0000-0000-00002A000000}"/>
    <cellStyle name="xl134" xfId="49" xr:uid="{00000000-0005-0000-0000-00002B000000}"/>
    <cellStyle name="xl135" xfId="50" xr:uid="{00000000-0005-0000-0000-00002C000000}"/>
    <cellStyle name="xl136" xfId="51" xr:uid="{00000000-0005-0000-0000-00002D000000}"/>
    <cellStyle name="xl137" xfId="52" xr:uid="{00000000-0005-0000-0000-00002E000000}"/>
    <cellStyle name="xl138" xfId="53" xr:uid="{00000000-0005-0000-0000-00002F000000}"/>
    <cellStyle name="xl139" xfId="54" xr:uid="{00000000-0005-0000-0000-000030000000}"/>
    <cellStyle name="xl140" xfId="55" xr:uid="{00000000-0005-0000-0000-000031000000}"/>
    <cellStyle name="xl141" xfId="56" xr:uid="{00000000-0005-0000-0000-000032000000}"/>
    <cellStyle name="xl142" xfId="57" xr:uid="{00000000-0005-0000-0000-000033000000}"/>
    <cellStyle name="xl143" xfId="58" xr:uid="{00000000-0005-0000-0000-000034000000}"/>
    <cellStyle name="xl144" xfId="59" xr:uid="{00000000-0005-0000-0000-000035000000}"/>
    <cellStyle name="xl145" xfId="60" xr:uid="{00000000-0005-0000-0000-000036000000}"/>
    <cellStyle name="xl146" xfId="61" xr:uid="{00000000-0005-0000-0000-000037000000}"/>
    <cellStyle name="xl147" xfId="62" xr:uid="{00000000-0005-0000-0000-000038000000}"/>
    <cellStyle name="xl148" xfId="63" xr:uid="{00000000-0005-0000-0000-000039000000}"/>
    <cellStyle name="xl149" xfId="64" xr:uid="{00000000-0005-0000-0000-00003A000000}"/>
    <cellStyle name="xl150" xfId="65" xr:uid="{00000000-0005-0000-0000-00003B000000}"/>
    <cellStyle name="xl151" xfId="66" xr:uid="{00000000-0005-0000-0000-00003C000000}"/>
    <cellStyle name="xl152" xfId="67" xr:uid="{00000000-0005-0000-0000-00003D000000}"/>
    <cellStyle name="xl153" xfId="68" xr:uid="{00000000-0005-0000-0000-00003E000000}"/>
    <cellStyle name="xl154" xfId="69" xr:uid="{00000000-0005-0000-0000-00003F000000}"/>
    <cellStyle name="xl155" xfId="70" xr:uid="{00000000-0005-0000-0000-000040000000}"/>
    <cellStyle name="xl156" xfId="71" xr:uid="{00000000-0005-0000-0000-000041000000}"/>
    <cellStyle name="xl157" xfId="72" xr:uid="{00000000-0005-0000-0000-000042000000}"/>
    <cellStyle name="xl158" xfId="73" xr:uid="{00000000-0005-0000-0000-000043000000}"/>
    <cellStyle name="xl159" xfId="74" xr:uid="{00000000-0005-0000-0000-000044000000}"/>
    <cellStyle name="xl160" xfId="75" xr:uid="{00000000-0005-0000-0000-000045000000}"/>
    <cellStyle name="xl161" xfId="76" xr:uid="{00000000-0005-0000-0000-000046000000}"/>
    <cellStyle name="xl162" xfId="77" xr:uid="{00000000-0005-0000-0000-000047000000}"/>
    <cellStyle name="xl163" xfId="78" xr:uid="{00000000-0005-0000-0000-000048000000}"/>
    <cellStyle name="xl164" xfId="79" xr:uid="{00000000-0005-0000-0000-000049000000}"/>
    <cellStyle name="xl165" xfId="80" xr:uid="{00000000-0005-0000-0000-00004A000000}"/>
    <cellStyle name="xl166" xfId="81" xr:uid="{00000000-0005-0000-0000-00004B000000}"/>
    <cellStyle name="xl167" xfId="82" xr:uid="{00000000-0005-0000-0000-00004C000000}"/>
    <cellStyle name="xl168" xfId="83" xr:uid="{00000000-0005-0000-0000-00004D000000}"/>
    <cellStyle name="xl169" xfId="84" xr:uid="{00000000-0005-0000-0000-00004E000000}"/>
    <cellStyle name="xl170" xfId="85" xr:uid="{00000000-0005-0000-0000-00004F000000}"/>
    <cellStyle name="xl171" xfId="86" xr:uid="{00000000-0005-0000-0000-000050000000}"/>
    <cellStyle name="xl172" xfId="87" xr:uid="{00000000-0005-0000-0000-000051000000}"/>
    <cellStyle name="xl173" xfId="88" xr:uid="{00000000-0005-0000-0000-000052000000}"/>
    <cellStyle name="xl174" xfId="89" xr:uid="{00000000-0005-0000-0000-000053000000}"/>
    <cellStyle name="xl175" xfId="90" xr:uid="{00000000-0005-0000-0000-000054000000}"/>
    <cellStyle name="xl176" xfId="91" xr:uid="{00000000-0005-0000-0000-000055000000}"/>
    <cellStyle name="xl177" xfId="92" xr:uid="{00000000-0005-0000-0000-000056000000}"/>
    <cellStyle name="xl178" xfId="93" xr:uid="{00000000-0005-0000-0000-000057000000}"/>
    <cellStyle name="xl179" xfId="94" xr:uid="{00000000-0005-0000-0000-000058000000}"/>
    <cellStyle name="xl180" xfId="95" xr:uid="{00000000-0005-0000-0000-000059000000}"/>
    <cellStyle name="xl181" xfId="96" xr:uid="{00000000-0005-0000-0000-00005A000000}"/>
    <cellStyle name="xl182" xfId="97" xr:uid="{00000000-0005-0000-0000-00005B000000}"/>
    <cellStyle name="xl183" xfId="98" xr:uid="{00000000-0005-0000-0000-00005C000000}"/>
    <cellStyle name="xl184" xfId="99" xr:uid="{00000000-0005-0000-0000-00005D000000}"/>
    <cellStyle name="xl185" xfId="100" xr:uid="{00000000-0005-0000-0000-00005E000000}"/>
    <cellStyle name="xl186" xfId="101" xr:uid="{00000000-0005-0000-0000-00005F000000}"/>
    <cellStyle name="xl187" xfId="102" xr:uid="{00000000-0005-0000-0000-000060000000}"/>
    <cellStyle name="xl188" xfId="103" xr:uid="{00000000-0005-0000-0000-000061000000}"/>
    <cellStyle name="xl189" xfId="104" xr:uid="{00000000-0005-0000-0000-000062000000}"/>
    <cellStyle name="xl190" xfId="105" xr:uid="{00000000-0005-0000-0000-000063000000}"/>
    <cellStyle name="xl191" xfId="106" xr:uid="{00000000-0005-0000-0000-000064000000}"/>
    <cellStyle name="xl192" xfId="107" xr:uid="{00000000-0005-0000-0000-000065000000}"/>
    <cellStyle name="xl193" xfId="108" xr:uid="{00000000-0005-0000-0000-000066000000}"/>
    <cellStyle name="xl194" xfId="109" xr:uid="{00000000-0005-0000-0000-000067000000}"/>
    <cellStyle name="xl195" xfId="110" xr:uid="{00000000-0005-0000-0000-000068000000}"/>
    <cellStyle name="xl196" xfId="111" xr:uid="{00000000-0005-0000-0000-000069000000}"/>
    <cellStyle name="xl197" xfId="112" xr:uid="{00000000-0005-0000-0000-00006A000000}"/>
    <cellStyle name="xl198" xfId="113" xr:uid="{00000000-0005-0000-0000-00006B000000}"/>
    <cellStyle name="xl21" xfId="114" xr:uid="{00000000-0005-0000-0000-00006C000000}"/>
    <cellStyle name="xl22" xfId="115" xr:uid="{00000000-0005-0000-0000-00006D000000}"/>
    <cellStyle name="xl23" xfId="116" xr:uid="{00000000-0005-0000-0000-00006E000000}"/>
    <cellStyle name="xl24" xfId="117" xr:uid="{00000000-0005-0000-0000-00006F000000}"/>
    <cellStyle name="xl25" xfId="118" xr:uid="{00000000-0005-0000-0000-000070000000}"/>
    <cellStyle name="xl26" xfId="119" xr:uid="{00000000-0005-0000-0000-000071000000}"/>
    <cellStyle name="xl27" xfId="120" xr:uid="{00000000-0005-0000-0000-000072000000}"/>
    <cellStyle name="xl28" xfId="121" xr:uid="{00000000-0005-0000-0000-000073000000}"/>
    <cellStyle name="xl29" xfId="122" xr:uid="{00000000-0005-0000-0000-000074000000}"/>
    <cellStyle name="xl30" xfId="123" xr:uid="{00000000-0005-0000-0000-000075000000}"/>
    <cellStyle name="xl31" xfId="124" xr:uid="{00000000-0005-0000-0000-000076000000}"/>
    <cellStyle name="xl31 2" xfId="307" xr:uid="{00000000-0005-0000-0000-000077000000}"/>
    <cellStyle name="xl31 3" xfId="308" xr:uid="{00000000-0005-0000-0000-000078000000}"/>
    <cellStyle name="xl31 3 2" xfId="353" xr:uid="{00000000-0005-0000-0000-000079000000}"/>
    <cellStyle name="xl31 4" xfId="306" xr:uid="{00000000-0005-0000-0000-00007A000000}"/>
    <cellStyle name="xl32" xfId="125" xr:uid="{00000000-0005-0000-0000-00007B000000}"/>
    <cellStyle name="xl33" xfId="126" xr:uid="{00000000-0005-0000-0000-00007C000000}"/>
    <cellStyle name="xl34" xfId="127" xr:uid="{00000000-0005-0000-0000-00007D000000}"/>
    <cellStyle name="xl35" xfId="128" xr:uid="{00000000-0005-0000-0000-00007E000000}"/>
    <cellStyle name="xl36" xfId="129" xr:uid="{00000000-0005-0000-0000-00007F000000}"/>
    <cellStyle name="xl37" xfId="130" xr:uid="{00000000-0005-0000-0000-000080000000}"/>
    <cellStyle name="xl38" xfId="131" xr:uid="{00000000-0005-0000-0000-000081000000}"/>
    <cellStyle name="xl39" xfId="132" xr:uid="{00000000-0005-0000-0000-000082000000}"/>
    <cellStyle name="xl40" xfId="133" xr:uid="{00000000-0005-0000-0000-000083000000}"/>
    <cellStyle name="xl41" xfId="134" xr:uid="{00000000-0005-0000-0000-000084000000}"/>
    <cellStyle name="xl42" xfId="135" xr:uid="{00000000-0005-0000-0000-000085000000}"/>
    <cellStyle name="xl43" xfId="136" xr:uid="{00000000-0005-0000-0000-000086000000}"/>
    <cellStyle name="xl43 2" xfId="310" xr:uid="{00000000-0005-0000-0000-000087000000}"/>
    <cellStyle name="xl43 2 2" xfId="354" xr:uid="{00000000-0005-0000-0000-000088000000}"/>
    <cellStyle name="xl43 3" xfId="309" xr:uid="{00000000-0005-0000-0000-000089000000}"/>
    <cellStyle name="xl44" xfId="137" xr:uid="{00000000-0005-0000-0000-00008A000000}"/>
    <cellStyle name="xl44 2" xfId="311" xr:uid="{00000000-0005-0000-0000-00008B000000}"/>
    <cellStyle name="xl45" xfId="138" xr:uid="{00000000-0005-0000-0000-00008C000000}"/>
    <cellStyle name="xl46" xfId="139" xr:uid="{00000000-0005-0000-0000-00008D000000}"/>
    <cellStyle name="xl47" xfId="140" xr:uid="{00000000-0005-0000-0000-00008E000000}"/>
    <cellStyle name="xl48" xfId="141" xr:uid="{00000000-0005-0000-0000-00008F000000}"/>
    <cellStyle name="xl49" xfId="142" xr:uid="{00000000-0005-0000-0000-000090000000}"/>
    <cellStyle name="xl50" xfId="143" xr:uid="{00000000-0005-0000-0000-000091000000}"/>
    <cellStyle name="xl51" xfId="144" xr:uid="{00000000-0005-0000-0000-000092000000}"/>
    <cellStyle name="xl52" xfId="145" xr:uid="{00000000-0005-0000-0000-000093000000}"/>
    <cellStyle name="xl53" xfId="146" xr:uid="{00000000-0005-0000-0000-000094000000}"/>
    <cellStyle name="xl54" xfId="147" xr:uid="{00000000-0005-0000-0000-000095000000}"/>
    <cellStyle name="xl55" xfId="148" xr:uid="{00000000-0005-0000-0000-000096000000}"/>
    <cellStyle name="xl56" xfId="149" xr:uid="{00000000-0005-0000-0000-000097000000}"/>
    <cellStyle name="xl57" xfId="150" xr:uid="{00000000-0005-0000-0000-000098000000}"/>
    <cellStyle name="xl58" xfId="151" xr:uid="{00000000-0005-0000-0000-000099000000}"/>
    <cellStyle name="xl59" xfId="152" xr:uid="{00000000-0005-0000-0000-00009A000000}"/>
    <cellStyle name="xl60" xfId="153" xr:uid="{00000000-0005-0000-0000-00009B000000}"/>
    <cellStyle name="xl61" xfId="154" xr:uid="{00000000-0005-0000-0000-00009C000000}"/>
    <cellStyle name="xl62" xfId="155" xr:uid="{00000000-0005-0000-0000-00009D000000}"/>
    <cellStyle name="xl63" xfId="156" xr:uid="{00000000-0005-0000-0000-00009E000000}"/>
    <cellStyle name="xl64" xfId="157" xr:uid="{00000000-0005-0000-0000-00009F000000}"/>
    <cellStyle name="xl65" xfId="158" xr:uid="{00000000-0005-0000-0000-0000A0000000}"/>
    <cellStyle name="xl66" xfId="159" xr:uid="{00000000-0005-0000-0000-0000A1000000}"/>
    <cellStyle name="xl67" xfId="160" xr:uid="{00000000-0005-0000-0000-0000A2000000}"/>
    <cellStyle name="xl68" xfId="161" xr:uid="{00000000-0005-0000-0000-0000A3000000}"/>
    <cellStyle name="xl69" xfId="162" xr:uid="{00000000-0005-0000-0000-0000A4000000}"/>
    <cellStyle name="xl70" xfId="163" xr:uid="{00000000-0005-0000-0000-0000A5000000}"/>
    <cellStyle name="xl71" xfId="164" xr:uid="{00000000-0005-0000-0000-0000A6000000}"/>
    <cellStyle name="xl72" xfId="165" xr:uid="{00000000-0005-0000-0000-0000A7000000}"/>
    <cellStyle name="xl73" xfId="166" xr:uid="{00000000-0005-0000-0000-0000A8000000}"/>
    <cellStyle name="xl74" xfId="167" xr:uid="{00000000-0005-0000-0000-0000A9000000}"/>
    <cellStyle name="xl75" xfId="168" xr:uid="{00000000-0005-0000-0000-0000AA000000}"/>
    <cellStyle name="xl76" xfId="169" xr:uid="{00000000-0005-0000-0000-0000AB000000}"/>
    <cellStyle name="xl77" xfId="170" xr:uid="{00000000-0005-0000-0000-0000AC000000}"/>
    <cellStyle name="xl78" xfId="171" xr:uid="{00000000-0005-0000-0000-0000AD000000}"/>
    <cellStyle name="xl79" xfId="172" xr:uid="{00000000-0005-0000-0000-0000AE000000}"/>
    <cellStyle name="xl80" xfId="173" xr:uid="{00000000-0005-0000-0000-0000AF000000}"/>
    <cellStyle name="xl81" xfId="174" xr:uid="{00000000-0005-0000-0000-0000B0000000}"/>
    <cellStyle name="xl82" xfId="175" xr:uid="{00000000-0005-0000-0000-0000B1000000}"/>
    <cellStyle name="xl83" xfId="176" xr:uid="{00000000-0005-0000-0000-0000B2000000}"/>
    <cellStyle name="xl84" xfId="177" xr:uid="{00000000-0005-0000-0000-0000B3000000}"/>
    <cellStyle name="xl85" xfId="178" xr:uid="{00000000-0005-0000-0000-0000B4000000}"/>
    <cellStyle name="xl86" xfId="179" xr:uid="{00000000-0005-0000-0000-0000B5000000}"/>
    <cellStyle name="xl87" xfId="180" xr:uid="{00000000-0005-0000-0000-0000B6000000}"/>
    <cellStyle name="xl88" xfId="181" xr:uid="{00000000-0005-0000-0000-0000B7000000}"/>
    <cellStyle name="xl89" xfId="182" xr:uid="{00000000-0005-0000-0000-0000B8000000}"/>
    <cellStyle name="xl90" xfId="183" xr:uid="{00000000-0005-0000-0000-0000B9000000}"/>
    <cellStyle name="xl91" xfId="184" xr:uid="{00000000-0005-0000-0000-0000BA000000}"/>
    <cellStyle name="xl92" xfId="185" xr:uid="{00000000-0005-0000-0000-0000BB000000}"/>
    <cellStyle name="xl93" xfId="186" xr:uid="{00000000-0005-0000-0000-0000BC000000}"/>
    <cellStyle name="xl94" xfId="187" xr:uid="{00000000-0005-0000-0000-0000BD000000}"/>
    <cellStyle name="xl95" xfId="188" xr:uid="{00000000-0005-0000-0000-0000BE000000}"/>
    <cellStyle name="xl96" xfId="189" xr:uid="{00000000-0005-0000-0000-0000BF000000}"/>
    <cellStyle name="xl97" xfId="190" xr:uid="{00000000-0005-0000-0000-0000C0000000}"/>
    <cellStyle name="xl98" xfId="191" xr:uid="{00000000-0005-0000-0000-0000C1000000}"/>
    <cellStyle name="xl99" xfId="192" xr:uid="{00000000-0005-0000-0000-0000C2000000}"/>
    <cellStyle name="Акцент1 2" xfId="312" xr:uid="{00000000-0005-0000-0000-0000C3000000}"/>
    <cellStyle name="Акцент2 2" xfId="313" xr:uid="{00000000-0005-0000-0000-0000C4000000}"/>
    <cellStyle name="Акцент3 2" xfId="314" xr:uid="{00000000-0005-0000-0000-0000C5000000}"/>
    <cellStyle name="Акцент4 2" xfId="315" xr:uid="{00000000-0005-0000-0000-0000C6000000}"/>
    <cellStyle name="Акцент5 2" xfId="316" xr:uid="{00000000-0005-0000-0000-0000C7000000}"/>
    <cellStyle name="Акцент6 2" xfId="317" xr:uid="{00000000-0005-0000-0000-0000C8000000}"/>
    <cellStyle name="Ввод  2" xfId="318" xr:uid="{00000000-0005-0000-0000-0000C9000000}"/>
    <cellStyle name="Вывод 2" xfId="319" xr:uid="{00000000-0005-0000-0000-0000CA000000}"/>
    <cellStyle name="Вычисление 2" xfId="320" xr:uid="{00000000-0005-0000-0000-0000CB000000}"/>
    <cellStyle name="Заголовок 1 2" xfId="321" xr:uid="{00000000-0005-0000-0000-0000CC000000}"/>
    <cellStyle name="Заголовок 2 2" xfId="322" xr:uid="{00000000-0005-0000-0000-0000CD000000}"/>
    <cellStyle name="Заголовок 3 2" xfId="323" xr:uid="{00000000-0005-0000-0000-0000CE000000}"/>
    <cellStyle name="Заголовок 4 2" xfId="324" xr:uid="{00000000-0005-0000-0000-0000CF000000}"/>
    <cellStyle name="Итог 2" xfId="325" xr:uid="{00000000-0005-0000-0000-0000D0000000}"/>
    <cellStyle name="Контрольная ячейка 2" xfId="326" xr:uid="{00000000-0005-0000-0000-0000D1000000}"/>
    <cellStyle name="Название 2" xfId="327" xr:uid="{00000000-0005-0000-0000-0000D2000000}"/>
    <cellStyle name="Нейтральный 2" xfId="328" xr:uid="{00000000-0005-0000-0000-0000D3000000}"/>
    <cellStyle name="Обычный" xfId="0" builtinId="0"/>
    <cellStyle name="Обычный 10" xfId="196" xr:uid="{00000000-0005-0000-0000-0000D5000000}"/>
    <cellStyle name="Обычный 11" xfId="200" xr:uid="{00000000-0005-0000-0000-0000D6000000}"/>
    <cellStyle name="Обычный 12" xfId="204" xr:uid="{00000000-0005-0000-0000-0000D7000000}"/>
    <cellStyle name="Обычный 13" xfId="206" xr:uid="{00000000-0005-0000-0000-0000D8000000}"/>
    <cellStyle name="Обычный 14" xfId="210" xr:uid="{00000000-0005-0000-0000-0000D9000000}"/>
    <cellStyle name="Обычный 15" xfId="212" xr:uid="{00000000-0005-0000-0000-0000DA000000}"/>
    <cellStyle name="Обычный 16" xfId="214" xr:uid="{00000000-0005-0000-0000-0000DB000000}"/>
    <cellStyle name="Обычный 17" xfId="216" xr:uid="{00000000-0005-0000-0000-0000DC000000}"/>
    <cellStyle name="Обычный 18" xfId="302" xr:uid="{00000000-0005-0000-0000-0000DD000000}"/>
    <cellStyle name="Обычный 2" xfId="2" xr:uid="{00000000-0005-0000-0000-0000DE000000}"/>
    <cellStyle name="Обычный 2 2" xfId="4" xr:uid="{00000000-0005-0000-0000-0000DF000000}"/>
    <cellStyle name="Обычный 2 2 10" xfId="209" xr:uid="{00000000-0005-0000-0000-0000E0000000}"/>
    <cellStyle name="Обычный 2 2 11" xfId="211" xr:uid="{00000000-0005-0000-0000-0000E1000000}"/>
    <cellStyle name="Обычный 2 2 12" xfId="213" xr:uid="{00000000-0005-0000-0000-0000E2000000}"/>
    <cellStyle name="Обычный 2 2 13" xfId="215" xr:uid="{00000000-0005-0000-0000-0000E3000000}"/>
    <cellStyle name="Обычный 2 2 15" xfId="223" xr:uid="{00000000-0005-0000-0000-0000E4000000}"/>
    <cellStyle name="Обычный 2 2 16" xfId="225" xr:uid="{00000000-0005-0000-0000-0000E5000000}"/>
    <cellStyle name="Обычный 2 2 17" xfId="201" xr:uid="{00000000-0005-0000-0000-0000E6000000}"/>
    <cellStyle name="Обычный 2 2 18" xfId="207" xr:uid="{00000000-0005-0000-0000-0000E7000000}"/>
    <cellStyle name="Обычный 2 2 19" xfId="217" xr:uid="{00000000-0005-0000-0000-0000E8000000}"/>
    <cellStyle name="Обычный 2 2 2" xfId="330" xr:uid="{00000000-0005-0000-0000-0000E9000000}"/>
    <cellStyle name="Обычный 2 2 20" xfId="219" xr:uid="{00000000-0005-0000-0000-0000EA000000}"/>
    <cellStyle name="Обычный 2 2 21" xfId="221" xr:uid="{00000000-0005-0000-0000-0000EB000000}"/>
    <cellStyle name="Обычный 2 2 22" xfId="228" xr:uid="{00000000-0005-0000-0000-0000EC000000}"/>
    <cellStyle name="Обычный 2 2 23" xfId="231" xr:uid="{00000000-0005-0000-0000-0000ED000000}"/>
    <cellStyle name="Обычный 2 2 24" xfId="232" xr:uid="{00000000-0005-0000-0000-0000EE000000}"/>
    <cellStyle name="Обычный 2 2 25" xfId="235" xr:uid="{00000000-0005-0000-0000-0000EF000000}"/>
    <cellStyle name="Обычный 2 2 26" xfId="237" xr:uid="{00000000-0005-0000-0000-0000F0000000}"/>
    <cellStyle name="Обычный 2 2 27" xfId="240" xr:uid="{00000000-0005-0000-0000-0000F1000000}"/>
    <cellStyle name="Обычный 2 2 28" xfId="242" xr:uid="{00000000-0005-0000-0000-0000F2000000}"/>
    <cellStyle name="Обычный 2 2 29" xfId="244" xr:uid="{00000000-0005-0000-0000-0000F3000000}"/>
    <cellStyle name="Обычный 2 2 3" xfId="329" xr:uid="{00000000-0005-0000-0000-0000F4000000}"/>
    <cellStyle name="Обычный 2 2 30" xfId="247" xr:uid="{00000000-0005-0000-0000-0000F5000000}"/>
    <cellStyle name="Обычный 2 2 31" xfId="248" xr:uid="{00000000-0005-0000-0000-0000F6000000}"/>
    <cellStyle name="Обычный 2 2 32" xfId="251" xr:uid="{00000000-0005-0000-0000-0000F7000000}"/>
    <cellStyle name="Обычный 2 2 33" xfId="253" xr:uid="{00000000-0005-0000-0000-0000F8000000}"/>
    <cellStyle name="Обычный 2 2 34" xfId="255" xr:uid="{00000000-0005-0000-0000-0000F9000000}"/>
    <cellStyle name="Обычный 2 2 35" xfId="257" xr:uid="{00000000-0005-0000-0000-0000FA000000}"/>
    <cellStyle name="Обычный 2 2 36" xfId="259" xr:uid="{00000000-0005-0000-0000-0000FB000000}"/>
    <cellStyle name="Обычный 2 2 37" xfId="261" xr:uid="{00000000-0005-0000-0000-0000FC000000}"/>
    <cellStyle name="Обычный 2 2 38" xfId="263" xr:uid="{00000000-0005-0000-0000-0000FD000000}"/>
    <cellStyle name="Обычный 2 2 39" xfId="265" xr:uid="{00000000-0005-0000-0000-0000FE000000}"/>
    <cellStyle name="Обычный 2 2 40" xfId="268" xr:uid="{00000000-0005-0000-0000-0000FF000000}"/>
    <cellStyle name="Обычный 2 2 41" xfId="270" xr:uid="{00000000-0005-0000-0000-000000010000}"/>
    <cellStyle name="Обычный 2 2 42" xfId="272" xr:uid="{00000000-0005-0000-0000-000001010000}"/>
    <cellStyle name="Обычный 2 2 43" xfId="274" xr:uid="{00000000-0005-0000-0000-000002010000}"/>
    <cellStyle name="Обычный 2 2 44" xfId="276" xr:uid="{00000000-0005-0000-0000-000003010000}"/>
    <cellStyle name="Обычный 2 2 45" xfId="278" xr:uid="{00000000-0005-0000-0000-000004010000}"/>
    <cellStyle name="Обычный 2 2 46" xfId="280" xr:uid="{00000000-0005-0000-0000-000005010000}"/>
    <cellStyle name="Обычный 2 2 47" xfId="283" xr:uid="{00000000-0005-0000-0000-000006010000}"/>
    <cellStyle name="Обычный 2 2 48" xfId="284" xr:uid="{00000000-0005-0000-0000-000007010000}"/>
    <cellStyle name="Обычный 2 2 49" xfId="286" xr:uid="{00000000-0005-0000-0000-000008010000}"/>
    <cellStyle name="Обычный 2 2 5" xfId="197" xr:uid="{00000000-0005-0000-0000-000009010000}"/>
    <cellStyle name="Обычный 2 2 50" xfId="288" xr:uid="{00000000-0005-0000-0000-00000A010000}"/>
    <cellStyle name="Обычный 2 2 51" xfId="290" xr:uid="{00000000-0005-0000-0000-00000B010000}"/>
    <cellStyle name="Обычный 2 2 52" xfId="293" xr:uid="{00000000-0005-0000-0000-00000C010000}"/>
    <cellStyle name="Обычный 2 2 53" xfId="194" xr:uid="{00000000-0005-0000-0000-00000D010000}"/>
    <cellStyle name="Обычный 2 2 55" xfId="224" xr:uid="{00000000-0005-0000-0000-00000E010000}"/>
    <cellStyle name="Обычный 2 2 56" xfId="227" xr:uid="{00000000-0005-0000-0000-00000F010000}"/>
    <cellStyle name="Обычный 2 2 57" xfId="234" xr:uid="{00000000-0005-0000-0000-000010010000}"/>
    <cellStyle name="Обычный 2 2 58" xfId="239" xr:uid="{00000000-0005-0000-0000-000011010000}"/>
    <cellStyle name="Обычный 2 2 6" xfId="195" xr:uid="{00000000-0005-0000-0000-000012010000}"/>
    <cellStyle name="Обычный 2 2 60" xfId="250" xr:uid="{00000000-0005-0000-0000-000013010000}"/>
    <cellStyle name="Обычный 2 2 61" xfId="269" xr:uid="{00000000-0005-0000-0000-000014010000}"/>
    <cellStyle name="Обычный 2 2 62" xfId="291" xr:uid="{00000000-0005-0000-0000-000015010000}"/>
    <cellStyle name="Обычный 2 2 7" xfId="199" xr:uid="{00000000-0005-0000-0000-000016010000}"/>
    <cellStyle name="Обычный 2 2 8" xfId="203" xr:uid="{00000000-0005-0000-0000-000017010000}"/>
    <cellStyle name="Обычный 2 2 9" xfId="205" xr:uid="{00000000-0005-0000-0000-000018010000}"/>
    <cellStyle name="Обычный 2 3" xfId="8" xr:uid="{00000000-0005-0000-0000-000019010000}"/>
    <cellStyle name="Обычный 20" xfId="226" xr:uid="{00000000-0005-0000-0000-00001A010000}"/>
    <cellStyle name="Обычный 21" xfId="202" xr:uid="{00000000-0005-0000-0000-00001B010000}"/>
    <cellStyle name="Обычный 22" xfId="208" xr:uid="{00000000-0005-0000-0000-00001C010000}"/>
    <cellStyle name="Обычный 23" xfId="218" xr:uid="{00000000-0005-0000-0000-00001D010000}"/>
    <cellStyle name="Обычный 24" xfId="220" xr:uid="{00000000-0005-0000-0000-00001E010000}"/>
    <cellStyle name="Обычный 25" xfId="222" xr:uid="{00000000-0005-0000-0000-00001F010000}"/>
    <cellStyle name="Обычный 26" xfId="229" xr:uid="{00000000-0005-0000-0000-000020010000}"/>
    <cellStyle name="Обычный 27" xfId="230" xr:uid="{00000000-0005-0000-0000-000021010000}"/>
    <cellStyle name="Обычный 28" xfId="233" xr:uid="{00000000-0005-0000-0000-000022010000}"/>
    <cellStyle name="Обычный 29" xfId="236" xr:uid="{00000000-0005-0000-0000-000023010000}"/>
    <cellStyle name="Обычный 3" xfId="3" xr:uid="{00000000-0005-0000-0000-000024010000}"/>
    <cellStyle name="Обычный 3 2" xfId="331" xr:uid="{00000000-0005-0000-0000-000025010000}"/>
    <cellStyle name="Обычный 3 3" xfId="332" xr:uid="{00000000-0005-0000-0000-000026010000}"/>
    <cellStyle name="Обычный 3 4" xfId="333" xr:uid="{00000000-0005-0000-0000-000027010000}"/>
    <cellStyle name="Обычный 3 5" xfId="334" xr:uid="{00000000-0005-0000-0000-000028010000}"/>
    <cellStyle name="Обычный 3_ОБМ Приложения к проекту бюджетаисправ" xfId="335" xr:uid="{00000000-0005-0000-0000-000029010000}"/>
    <cellStyle name="Обычный 30" xfId="238" xr:uid="{00000000-0005-0000-0000-00002A010000}"/>
    <cellStyle name="Обычный 31" xfId="241" xr:uid="{00000000-0005-0000-0000-00002B010000}"/>
    <cellStyle name="Обычный 32" xfId="243" xr:uid="{00000000-0005-0000-0000-00002C010000}"/>
    <cellStyle name="Обычный 33" xfId="245" xr:uid="{00000000-0005-0000-0000-00002D010000}"/>
    <cellStyle name="Обычный 34" xfId="246" xr:uid="{00000000-0005-0000-0000-00002E010000}"/>
    <cellStyle name="Обычный 35" xfId="249" xr:uid="{00000000-0005-0000-0000-00002F010000}"/>
    <cellStyle name="Обычный 36" xfId="252" xr:uid="{00000000-0005-0000-0000-000030010000}"/>
    <cellStyle name="Обычный 37" xfId="254" xr:uid="{00000000-0005-0000-0000-000031010000}"/>
    <cellStyle name="Обычный 38" xfId="256" xr:uid="{00000000-0005-0000-0000-000032010000}"/>
    <cellStyle name="Обычный 39" xfId="258" xr:uid="{00000000-0005-0000-0000-000033010000}"/>
    <cellStyle name="Обычный 4" xfId="6" xr:uid="{00000000-0005-0000-0000-000034010000}"/>
    <cellStyle name="Обычный 4 2" xfId="299" xr:uid="{00000000-0005-0000-0000-000035010000}"/>
    <cellStyle name="Обычный 4 2 2" xfId="337" xr:uid="{00000000-0005-0000-0000-000036010000}"/>
    <cellStyle name="Обычный 4 3" xfId="338" xr:uid="{00000000-0005-0000-0000-000037010000}"/>
    <cellStyle name="Обычный 4 4" xfId="336" xr:uid="{00000000-0005-0000-0000-000038010000}"/>
    <cellStyle name="Обычный 40" xfId="260" xr:uid="{00000000-0005-0000-0000-000039010000}"/>
    <cellStyle name="Обычный 41" xfId="262" xr:uid="{00000000-0005-0000-0000-00003A010000}"/>
    <cellStyle name="Обычный 42" xfId="264" xr:uid="{00000000-0005-0000-0000-00003B010000}"/>
    <cellStyle name="Обычный 43" xfId="266" xr:uid="{00000000-0005-0000-0000-00003C010000}"/>
    <cellStyle name="Обычный 44" xfId="267" xr:uid="{00000000-0005-0000-0000-00003D010000}"/>
    <cellStyle name="Обычный 45" xfId="271" xr:uid="{00000000-0005-0000-0000-00003E010000}"/>
    <cellStyle name="Обычный 46" xfId="273" xr:uid="{00000000-0005-0000-0000-00003F010000}"/>
    <cellStyle name="Обычный 47" xfId="275" xr:uid="{00000000-0005-0000-0000-000040010000}"/>
    <cellStyle name="Обычный 48" xfId="277" xr:uid="{00000000-0005-0000-0000-000041010000}"/>
    <cellStyle name="Обычный 49" xfId="279" xr:uid="{00000000-0005-0000-0000-000042010000}"/>
    <cellStyle name="Обычный 5" xfId="7" xr:uid="{00000000-0005-0000-0000-000043010000}"/>
    <cellStyle name="Обычный 5 2" xfId="300" xr:uid="{00000000-0005-0000-0000-000044010000}"/>
    <cellStyle name="Обычный 5 2 2" xfId="340" xr:uid="{00000000-0005-0000-0000-000045010000}"/>
    <cellStyle name="Обычный 5 3" xfId="339" xr:uid="{00000000-0005-0000-0000-000046010000}"/>
    <cellStyle name="Обычный 50" xfId="281" xr:uid="{00000000-0005-0000-0000-000047010000}"/>
    <cellStyle name="Обычный 51" xfId="282" xr:uid="{00000000-0005-0000-0000-000048010000}"/>
    <cellStyle name="Обычный 52" xfId="285" xr:uid="{00000000-0005-0000-0000-000049010000}"/>
    <cellStyle name="Обычный 53" xfId="287" xr:uid="{00000000-0005-0000-0000-00004A010000}"/>
    <cellStyle name="Обычный 54" xfId="289" xr:uid="{00000000-0005-0000-0000-00004B010000}"/>
    <cellStyle name="Обычный 55" xfId="292" xr:uid="{00000000-0005-0000-0000-00004C010000}"/>
    <cellStyle name="Обычный 56" xfId="294" xr:uid="{00000000-0005-0000-0000-00004D010000}"/>
    <cellStyle name="Обычный 6" xfId="296" xr:uid="{00000000-0005-0000-0000-00004E010000}"/>
    <cellStyle name="Обычный 6 2" xfId="341" xr:uid="{00000000-0005-0000-0000-00004F010000}"/>
    <cellStyle name="Обычный 7" xfId="5" xr:uid="{00000000-0005-0000-0000-000050010000}"/>
    <cellStyle name="Обычный 7 2" xfId="298" xr:uid="{00000000-0005-0000-0000-000051010000}"/>
    <cellStyle name="Обычный 7 3" xfId="301" xr:uid="{00000000-0005-0000-0000-000052010000}"/>
    <cellStyle name="Обычный 7 4" xfId="342" xr:uid="{00000000-0005-0000-0000-000053010000}"/>
    <cellStyle name="Обычный 7 5" xfId="355" xr:uid="{00000000-0005-0000-0000-000054010000}"/>
    <cellStyle name="Обычный 8" xfId="295" xr:uid="{00000000-0005-0000-0000-000055010000}"/>
    <cellStyle name="Обычный 9" xfId="198" xr:uid="{00000000-0005-0000-0000-000056010000}"/>
    <cellStyle name="Обычный_tmp305" xfId="356" xr:uid="{00000000-0005-0000-0000-000057010000}"/>
    <cellStyle name="Обычный_З_15_Приложение 16 - Источники дефицита" xfId="357" xr:uid="{00000000-0005-0000-0000-000058010000}"/>
    <cellStyle name="Плохой 2" xfId="343" xr:uid="{00000000-0005-0000-0000-000059010000}"/>
    <cellStyle name="Пояснение 2" xfId="344" xr:uid="{00000000-0005-0000-0000-00005A010000}"/>
    <cellStyle name="Примечание 2" xfId="345" xr:uid="{00000000-0005-0000-0000-00005B010000}"/>
    <cellStyle name="Связанная ячейка 2" xfId="346" xr:uid="{00000000-0005-0000-0000-00005C010000}"/>
    <cellStyle name="Стиль 1" xfId="1" xr:uid="{00000000-0005-0000-0000-00005D010000}"/>
    <cellStyle name="Текст предупреждения 2" xfId="347" xr:uid="{00000000-0005-0000-0000-00005E010000}"/>
    <cellStyle name="Финансовый" xfId="358" builtinId="3"/>
    <cellStyle name="Финансовый 2" xfId="193" xr:uid="{00000000-0005-0000-0000-000060010000}"/>
    <cellStyle name="Финансовый 2 2" xfId="348" xr:uid="{00000000-0005-0000-0000-000061010000}"/>
    <cellStyle name="Финансовый 3" xfId="297" xr:uid="{00000000-0005-0000-0000-000062010000}"/>
    <cellStyle name="Финансовый 3 2" xfId="350" xr:uid="{00000000-0005-0000-0000-000063010000}"/>
    <cellStyle name="Финансовый 3 3" xfId="349" xr:uid="{00000000-0005-0000-0000-000064010000}"/>
    <cellStyle name="Финансовый 4" xfId="351" xr:uid="{00000000-0005-0000-0000-000065010000}"/>
    <cellStyle name="Хороший 2" xfId="352" xr:uid="{00000000-0005-0000-0000-000066010000}"/>
  </cellStyles>
  <dxfs count="76">
    <dxf>
      <fill>
        <patternFill patternType="solid">
          <fgColor indexed="26"/>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10.bin"/><Relationship Id="rId5" Type="http://schemas.openxmlformats.org/officeDocument/2006/relationships/printerSettings" Target="../printerSettings/printerSettings9.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printerSettings" Target="../printerSettings/printerSettings21.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printerSettings" Target="../printerSettings/printerSettings2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4"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1"/>
  <sheetViews>
    <sheetView tabSelected="1" view="pageBreakPreview" topLeftCell="A46" zoomScale="80" zoomScaleSheetLayoutView="80" workbookViewId="0">
      <selection activeCell="B47" sqref="B47"/>
    </sheetView>
  </sheetViews>
  <sheetFormatPr defaultRowHeight="12.75"/>
  <cols>
    <col min="1" max="1" width="30.5" style="3" customWidth="1"/>
    <col min="2" max="2" width="63.83203125" style="6" customWidth="1"/>
    <col min="3" max="3" width="16.6640625" style="6" customWidth="1"/>
    <col min="4" max="4" width="16" style="6" customWidth="1"/>
    <col min="5" max="5" width="16.5" style="4" customWidth="1"/>
    <col min="6" max="6" width="17" style="5" customWidth="1"/>
    <col min="7" max="7" width="13.83203125" style="6" bestFit="1" customWidth="1"/>
    <col min="8" max="8" width="12.5" style="6" bestFit="1" customWidth="1"/>
    <col min="9" max="16384" width="9.33203125" style="6"/>
  </cols>
  <sheetData>
    <row r="1" spans="1:7" ht="141.75" customHeight="1">
      <c r="C1" s="409" t="s">
        <v>521</v>
      </c>
      <c r="D1" s="409"/>
      <c r="E1" s="409"/>
    </row>
    <row r="2" spans="1:7" ht="96" customHeight="1">
      <c r="C2" s="409" t="s">
        <v>434</v>
      </c>
      <c r="D2" s="409"/>
      <c r="E2" s="409"/>
    </row>
    <row r="3" spans="1:7" ht="49.5" customHeight="1">
      <c r="A3" s="410" t="s">
        <v>484</v>
      </c>
      <c r="B3" s="410"/>
      <c r="C3" s="410"/>
      <c r="D3" s="410"/>
      <c r="E3" s="410"/>
    </row>
    <row r="4" spans="1:7">
      <c r="A4" s="7"/>
      <c r="B4" s="8"/>
      <c r="C4" s="8"/>
      <c r="D4" s="8"/>
      <c r="E4" s="9" t="s">
        <v>1</v>
      </c>
    </row>
    <row r="5" spans="1:7">
      <c r="A5" s="411" t="s">
        <v>23</v>
      </c>
      <c r="B5" s="411" t="s">
        <v>2</v>
      </c>
      <c r="C5" s="412" t="s">
        <v>7</v>
      </c>
      <c r="D5" s="412"/>
      <c r="E5" s="412"/>
    </row>
    <row r="6" spans="1:7" ht="16.5" customHeight="1">
      <c r="A6" s="411"/>
      <c r="B6" s="411"/>
      <c r="C6" s="333" t="s">
        <v>24</v>
      </c>
      <c r="D6" s="333" t="s">
        <v>396</v>
      </c>
      <c r="E6" s="333" t="s">
        <v>441</v>
      </c>
      <c r="G6" s="4"/>
    </row>
    <row r="7" spans="1:7" s="11" customFormat="1">
      <c r="A7" s="10">
        <v>1</v>
      </c>
      <c r="B7" s="10">
        <v>2</v>
      </c>
      <c r="C7" s="10" t="s">
        <v>10</v>
      </c>
      <c r="D7" s="10" t="s">
        <v>11</v>
      </c>
      <c r="E7" s="10" t="s">
        <v>12</v>
      </c>
      <c r="F7" s="5"/>
    </row>
    <row r="8" spans="1:7" ht="15.75">
      <c r="A8" s="267" t="s">
        <v>25</v>
      </c>
      <c r="B8" s="316" t="s">
        <v>26</v>
      </c>
      <c r="C8" s="315">
        <f>C9</f>
        <v>421294.69999999995</v>
      </c>
      <c r="D8" s="315">
        <f>D9</f>
        <v>317232.5</v>
      </c>
      <c r="E8" s="315">
        <f>E9</f>
        <v>291375.79999999993</v>
      </c>
    </row>
    <row r="9" spans="1:7" ht="30">
      <c r="A9" s="267" t="s">
        <v>27</v>
      </c>
      <c r="B9" s="314" t="s">
        <v>28</v>
      </c>
      <c r="C9" s="315">
        <f>C10+C13+C30+C54</f>
        <v>421294.69999999995</v>
      </c>
      <c r="D9" s="315">
        <f>D10+D13+D30+D54</f>
        <v>317232.5</v>
      </c>
      <c r="E9" s="315">
        <f>E10+E13+E30+E54</f>
        <v>291375.79999999993</v>
      </c>
    </row>
    <row r="10" spans="1:7" s="364" customFormat="1" ht="30">
      <c r="A10" s="365" t="s">
        <v>29</v>
      </c>
      <c r="B10" s="366" t="s">
        <v>30</v>
      </c>
      <c r="C10" s="367">
        <f t="shared" ref="C10:E11" si="0">C11</f>
        <v>83473</v>
      </c>
      <c r="D10" s="367">
        <f t="shared" si="0"/>
        <v>84722.7</v>
      </c>
      <c r="E10" s="367">
        <f t="shared" si="0"/>
        <v>35677.800000000003</v>
      </c>
      <c r="F10" s="363"/>
    </row>
    <row r="11" spans="1:7" ht="22.5" customHeight="1">
      <c r="A11" s="267" t="s">
        <v>31</v>
      </c>
      <c r="B11" s="314" t="s">
        <v>32</v>
      </c>
      <c r="C11" s="17">
        <f t="shared" si="0"/>
        <v>83473</v>
      </c>
      <c r="D11" s="17">
        <f t="shared" si="0"/>
        <v>84722.7</v>
      </c>
      <c r="E11" s="17">
        <f t="shared" si="0"/>
        <v>35677.800000000003</v>
      </c>
    </row>
    <row r="12" spans="1:7" ht="45">
      <c r="A12" s="267" t="s">
        <v>33</v>
      </c>
      <c r="B12" s="268" t="s">
        <v>34</v>
      </c>
      <c r="C12" s="17">
        <v>83473</v>
      </c>
      <c r="D12" s="17">
        <v>84722.7</v>
      </c>
      <c r="E12" s="17">
        <v>35677.800000000003</v>
      </c>
    </row>
    <row r="13" spans="1:7" s="364" customFormat="1" ht="30">
      <c r="A13" s="361" t="s">
        <v>35</v>
      </c>
      <c r="B13" s="362" t="s">
        <v>36</v>
      </c>
      <c r="C13" s="339">
        <f>C14+C16+C20+C26+C22+C28+C18+C24</f>
        <v>82946.599999999991</v>
      </c>
      <c r="D13" s="339">
        <f t="shared" ref="D13:E13" si="1">D14+D16+D20+D26+D22+D28+D18</f>
        <v>8248.7999999999993</v>
      </c>
      <c r="E13" s="339">
        <f t="shared" si="1"/>
        <v>8248.7999999999993</v>
      </c>
      <c r="F13" s="363"/>
    </row>
    <row r="14" spans="1:7" ht="54.75" customHeight="1">
      <c r="A14" s="270" t="s">
        <v>37</v>
      </c>
      <c r="B14" s="271" t="s">
        <v>38</v>
      </c>
      <c r="C14" s="313">
        <f>C15</f>
        <v>63223.6</v>
      </c>
      <c r="D14" s="312">
        <f>D15</f>
        <v>0</v>
      </c>
      <c r="E14" s="312">
        <f>E15</f>
        <v>0</v>
      </c>
    </row>
    <row r="15" spans="1:7" ht="60">
      <c r="A15" s="270" t="s">
        <v>39</v>
      </c>
      <c r="B15" s="271" t="s">
        <v>40</v>
      </c>
      <c r="C15" s="313">
        <v>63223.6</v>
      </c>
      <c r="D15" s="312">
        <v>0</v>
      </c>
      <c r="E15" s="312">
        <v>0</v>
      </c>
    </row>
    <row r="16" spans="1:7" ht="60">
      <c r="A16" s="308" t="s">
        <v>41</v>
      </c>
      <c r="B16" s="311" t="s">
        <v>42</v>
      </c>
      <c r="C16" s="310">
        <f>C17</f>
        <v>8380.7000000000007</v>
      </c>
      <c r="D16" s="310">
        <f>D17</f>
        <v>8248.7999999999993</v>
      </c>
      <c r="E16" s="310">
        <f>E17</f>
        <v>8248.7999999999993</v>
      </c>
    </row>
    <row r="17" spans="1:6" ht="75">
      <c r="A17" s="308" t="s">
        <v>43</v>
      </c>
      <c r="B17" s="311" t="s">
        <v>44</v>
      </c>
      <c r="C17" s="310">
        <v>8380.7000000000007</v>
      </c>
      <c r="D17" s="310">
        <v>8248.7999999999993</v>
      </c>
      <c r="E17" s="310">
        <v>8248.7999999999993</v>
      </c>
    </row>
    <row r="18" spans="1:6" ht="60">
      <c r="A18" s="308" t="s">
        <v>517</v>
      </c>
      <c r="B18" s="311" t="s">
        <v>518</v>
      </c>
      <c r="C18" s="294">
        <f>C19</f>
        <v>427.9</v>
      </c>
      <c r="D18" s="294">
        <f t="shared" ref="D18:E18" si="2">D19</f>
        <v>0</v>
      </c>
      <c r="E18" s="294">
        <f t="shared" si="2"/>
        <v>0</v>
      </c>
    </row>
    <row r="19" spans="1:6" ht="60">
      <c r="A19" s="308" t="s">
        <v>519</v>
      </c>
      <c r="B19" s="311" t="s">
        <v>520</v>
      </c>
      <c r="C19" s="294">
        <v>427.9</v>
      </c>
      <c r="D19" s="405">
        <v>0</v>
      </c>
      <c r="E19" s="405">
        <v>0</v>
      </c>
    </row>
    <row r="20" spans="1:6" ht="30">
      <c r="A20" s="262" t="s">
        <v>403</v>
      </c>
      <c r="B20" s="271" t="s">
        <v>404</v>
      </c>
      <c r="C20" s="309">
        <f>C21</f>
        <v>2603.1999999999998</v>
      </c>
      <c r="D20" s="309">
        <f>D21</f>
        <v>0</v>
      </c>
      <c r="E20" s="309">
        <f>E21</f>
        <v>0</v>
      </c>
      <c r="F20" s="6"/>
    </row>
    <row r="21" spans="1:6" ht="45">
      <c r="A21" s="262" t="s">
        <v>405</v>
      </c>
      <c r="B21" s="272" t="s">
        <v>406</v>
      </c>
      <c r="C21" s="309">
        <v>2603.1999999999998</v>
      </c>
      <c r="D21" s="309">
        <v>0</v>
      </c>
      <c r="E21" s="309">
        <v>0</v>
      </c>
      <c r="F21" s="6"/>
    </row>
    <row r="22" spans="1:6" ht="30">
      <c r="A22" s="262" t="s">
        <v>498</v>
      </c>
      <c r="B22" s="272" t="s">
        <v>497</v>
      </c>
      <c r="C22" s="309">
        <f>C23</f>
        <v>113</v>
      </c>
      <c r="D22" s="309">
        <f t="shared" ref="D22:E22" si="3">D23</f>
        <v>0</v>
      </c>
      <c r="E22" s="309">
        <f t="shared" si="3"/>
        <v>0</v>
      </c>
      <c r="F22" s="6"/>
    </row>
    <row r="23" spans="1:6" ht="30">
      <c r="A23" s="262" t="s">
        <v>496</v>
      </c>
      <c r="B23" s="262" t="s">
        <v>495</v>
      </c>
      <c r="C23" s="309">
        <v>113</v>
      </c>
      <c r="D23" s="309">
        <v>0</v>
      </c>
      <c r="E23" s="309">
        <v>0</v>
      </c>
      <c r="F23" s="6"/>
    </row>
    <row r="24" spans="1:6" ht="15.75">
      <c r="A24" s="368" t="s">
        <v>513</v>
      </c>
      <c r="B24" s="369" t="s">
        <v>514</v>
      </c>
      <c r="C24" s="404">
        <f>C25</f>
        <v>153</v>
      </c>
      <c r="D24" s="404">
        <f t="shared" ref="D24:E24" si="4">D25</f>
        <v>0</v>
      </c>
      <c r="E24" s="404">
        <f t="shared" si="4"/>
        <v>0</v>
      </c>
      <c r="F24" s="6"/>
    </row>
    <row r="25" spans="1:6" ht="30">
      <c r="A25" s="368" t="s">
        <v>515</v>
      </c>
      <c r="B25" s="369" t="s">
        <v>516</v>
      </c>
      <c r="C25" s="404">
        <v>153</v>
      </c>
      <c r="D25" s="404">
        <v>0</v>
      </c>
      <c r="E25" s="404">
        <v>0</v>
      </c>
      <c r="F25" s="6"/>
    </row>
    <row r="26" spans="1:6" ht="60">
      <c r="A26" s="262" t="s">
        <v>491</v>
      </c>
      <c r="B26" s="262" t="s">
        <v>492</v>
      </c>
      <c r="C26" s="309">
        <f>C27</f>
        <v>3790</v>
      </c>
      <c r="D26" s="309">
        <f t="shared" ref="D26:E26" si="5">D27</f>
        <v>0</v>
      </c>
      <c r="E26" s="309">
        <f t="shared" si="5"/>
        <v>0</v>
      </c>
      <c r="F26" s="6"/>
    </row>
    <row r="27" spans="1:6" ht="75">
      <c r="A27" s="262" t="s">
        <v>493</v>
      </c>
      <c r="B27" s="262" t="s">
        <v>494</v>
      </c>
      <c r="C27" s="309">
        <v>3790</v>
      </c>
      <c r="D27" s="309">
        <v>0</v>
      </c>
      <c r="E27" s="309">
        <v>0</v>
      </c>
      <c r="F27" s="6"/>
    </row>
    <row r="28" spans="1:6" ht="15.75">
      <c r="A28" s="262" t="s">
        <v>505</v>
      </c>
      <c r="B28" s="352" t="s">
        <v>506</v>
      </c>
      <c r="C28" s="353">
        <f>C29</f>
        <v>4255.2</v>
      </c>
      <c r="D28" s="353">
        <f t="shared" ref="D28:E28" si="6">D29</f>
        <v>0</v>
      </c>
      <c r="E28" s="353">
        <f t="shared" si="6"/>
        <v>0</v>
      </c>
      <c r="F28" s="6"/>
    </row>
    <row r="29" spans="1:6" ht="15.75">
      <c r="A29" s="262" t="s">
        <v>507</v>
      </c>
      <c r="B29" s="352" t="s">
        <v>508</v>
      </c>
      <c r="C29" s="353">
        <v>4255.2</v>
      </c>
      <c r="D29" s="353">
        <v>0</v>
      </c>
      <c r="E29" s="353">
        <v>0</v>
      </c>
      <c r="F29" s="6"/>
    </row>
    <row r="30" spans="1:6" ht="30">
      <c r="A30" s="308" t="s">
        <v>45</v>
      </c>
      <c r="B30" s="306" t="s">
        <v>46</v>
      </c>
      <c r="C30" s="17">
        <f>C31+C44+C46+C48+C50+C52</f>
        <v>240141.39999999997</v>
      </c>
      <c r="D30" s="17">
        <f>D31+D44+D46+D48+D50+D52</f>
        <v>212573.59999999995</v>
      </c>
      <c r="E30" s="17">
        <f>E31+E44+E46+E48+E50+E52</f>
        <v>235476.59999999998</v>
      </c>
      <c r="F30" s="6"/>
    </row>
    <row r="31" spans="1:6" ht="45">
      <c r="A31" s="308" t="s">
        <v>47</v>
      </c>
      <c r="B31" s="306" t="s">
        <v>48</v>
      </c>
      <c r="C31" s="17">
        <f>C32</f>
        <v>225158.8</v>
      </c>
      <c r="D31" s="17">
        <f>D32</f>
        <v>196944.69999999995</v>
      </c>
      <c r="E31" s="17">
        <f>E32</f>
        <v>217405.3</v>
      </c>
      <c r="F31" s="6"/>
    </row>
    <row r="32" spans="1:6" ht="45">
      <c r="A32" s="308" t="s">
        <v>49</v>
      </c>
      <c r="B32" s="306" t="s">
        <v>50</v>
      </c>
      <c r="C32" s="17">
        <f>SUM(C33:C43)</f>
        <v>225158.8</v>
      </c>
      <c r="D32" s="17">
        <f>SUM(D33:D43)</f>
        <v>196944.69999999995</v>
      </c>
      <c r="E32" s="17">
        <f>SUM(E33:E43)</f>
        <v>217405.3</v>
      </c>
      <c r="F32" s="6"/>
    </row>
    <row r="33" spans="1:6" ht="90">
      <c r="A33" s="308" t="s">
        <v>49</v>
      </c>
      <c r="B33" s="305" t="s">
        <v>472</v>
      </c>
      <c r="C33" s="17">
        <v>4658.6000000000004</v>
      </c>
      <c r="D33" s="17">
        <v>4844.5</v>
      </c>
      <c r="E33" s="17">
        <v>5036.8999999999996</v>
      </c>
      <c r="F33" s="6"/>
    </row>
    <row r="34" spans="1:6" ht="105">
      <c r="A34" s="267" t="s">
        <v>49</v>
      </c>
      <c r="B34" s="305" t="s">
        <v>473</v>
      </c>
      <c r="C34" s="17">
        <v>4.3</v>
      </c>
      <c r="D34" s="17">
        <v>4.5999999999999996</v>
      </c>
      <c r="E34" s="17">
        <v>4.7</v>
      </c>
      <c r="F34" s="6"/>
    </row>
    <row r="35" spans="1:6" ht="181.5" customHeight="1">
      <c r="A35" s="267" t="s">
        <v>49</v>
      </c>
      <c r="B35" s="273" t="s">
        <v>474</v>
      </c>
      <c r="C35" s="17">
        <v>148959.5</v>
      </c>
      <c r="D35" s="17">
        <v>130950.7</v>
      </c>
      <c r="E35" s="17">
        <v>147501.79999999999</v>
      </c>
      <c r="F35" s="6"/>
    </row>
    <row r="36" spans="1:6" ht="151.5" customHeight="1">
      <c r="A36" s="267" t="s">
        <v>49</v>
      </c>
      <c r="B36" s="273" t="s">
        <v>475</v>
      </c>
      <c r="C36" s="17">
        <v>67297.3</v>
      </c>
      <c r="D36" s="17">
        <v>57151.8</v>
      </c>
      <c r="E36" s="17">
        <v>60512</v>
      </c>
      <c r="F36" s="6"/>
    </row>
    <row r="37" spans="1:6" ht="255">
      <c r="A37" s="267" t="s">
        <v>49</v>
      </c>
      <c r="B37" s="307" t="s">
        <v>477</v>
      </c>
      <c r="C37" s="17">
        <v>20.7</v>
      </c>
      <c r="D37" s="17">
        <v>82</v>
      </c>
      <c r="E37" s="17">
        <v>142.80000000000001</v>
      </c>
      <c r="F37" s="6"/>
    </row>
    <row r="38" spans="1:6" ht="210">
      <c r="A38" s="267" t="s">
        <v>49</v>
      </c>
      <c r="B38" s="307" t="s">
        <v>476</v>
      </c>
      <c r="C38" s="17">
        <v>449.8</v>
      </c>
      <c r="D38" s="17">
        <v>346</v>
      </c>
      <c r="E38" s="17">
        <v>517.20000000000005</v>
      </c>
      <c r="F38" s="6"/>
    </row>
    <row r="39" spans="1:6" ht="225">
      <c r="A39" s="267" t="s">
        <v>49</v>
      </c>
      <c r="B39" s="307" t="s">
        <v>478</v>
      </c>
      <c r="C39" s="17">
        <v>588.4</v>
      </c>
      <c r="D39" s="17">
        <v>377.3</v>
      </c>
      <c r="E39" s="17">
        <v>475.5</v>
      </c>
      <c r="F39" s="6"/>
    </row>
    <row r="40" spans="1:6" ht="46.5" customHeight="1">
      <c r="A40" s="267" t="s">
        <v>49</v>
      </c>
      <c r="B40" s="306" t="s">
        <v>479</v>
      </c>
      <c r="C40" s="17">
        <v>572.29999999999995</v>
      </c>
      <c r="D40" s="17">
        <v>545.1</v>
      </c>
      <c r="E40" s="17">
        <v>545.1</v>
      </c>
      <c r="F40" s="6"/>
    </row>
    <row r="41" spans="1:6" ht="60">
      <c r="A41" s="267" t="s">
        <v>49</v>
      </c>
      <c r="B41" s="271" t="s">
        <v>480</v>
      </c>
      <c r="C41" s="17">
        <v>1977.8</v>
      </c>
      <c r="D41" s="17">
        <v>1977.8</v>
      </c>
      <c r="E41" s="17">
        <v>1977.8</v>
      </c>
      <c r="F41" s="6"/>
    </row>
    <row r="42" spans="1:6" ht="75">
      <c r="A42" s="267" t="s">
        <v>49</v>
      </c>
      <c r="B42" s="306" t="s">
        <v>482</v>
      </c>
      <c r="C42" s="17">
        <v>226.2</v>
      </c>
      <c r="D42" s="17">
        <v>238.6</v>
      </c>
      <c r="E42" s="17">
        <v>248.1</v>
      </c>
      <c r="F42" s="6"/>
    </row>
    <row r="43" spans="1:6" ht="120">
      <c r="A43" s="267" t="s">
        <v>49</v>
      </c>
      <c r="B43" s="305" t="s">
        <v>481</v>
      </c>
      <c r="C43" s="17">
        <v>403.9</v>
      </c>
      <c r="D43" s="17">
        <v>426.3</v>
      </c>
      <c r="E43" s="17">
        <v>443.4</v>
      </c>
      <c r="F43" s="6"/>
    </row>
    <row r="44" spans="1:6" ht="60">
      <c r="A44" s="267" t="s">
        <v>61</v>
      </c>
      <c r="B44" s="272" t="s">
        <v>400</v>
      </c>
      <c r="C44" s="17">
        <f>C45</f>
        <v>4334.3</v>
      </c>
      <c r="D44" s="17">
        <f>D45</f>
        <v>4916.3</v>
      </c>
      <c r="E44" s="17">
        <f>E45</f>
        <v>4916.8999999999996</v>
      </c>
      <c r="F44" s="6"/>
    </row>
    <row r="45" spans="1:6" ht="75">
      <c r="A45" s="267" t="s">
        <v>62</v>
      </c>
      <c r="B45" s="272" t="s">
        <v>401</v>
      </c>
      <c r="C45" s="17">
        <v>4334.3</v>
      </c>
      <c r="D45" s="17">
        <v>4916.3</v>
      </c>
      <c r="E45" s="17">
        <v>4916.8999999999996</v>
      </c>
      <c r="F45" s="6"/>
    </row>
    <row r="46" spans="1:6" ht="75">
      <c r="A46" s="267" t="s">
        <v>63</v>
      </c>
      <c r="B46" s="272" t="s">
        <v>559</v>
      </c>
      <c r="C46" s="17">
        <f>C47</f>
        <v>9417.4</v>
      </c>
      <c r="D46" s="17">
        <f>D47</f>
        <v>9420.6</v>
      </c>
      <c r="E46" s="17">
        <f>E47</f>
        <v>11778.9</v>
      </c>
      <c r="F46" s="6"/>
    </row>
    <row r="47" spans="1:6" ht="69" customHeight="1">
      <c r="A47" s="267" t="s">
        <v>64</v>
      </c>
      <c r="B47" s="272" t="s">
        <v>560</v>
      </c>
      <c r="C47" s="17">
        <v>9417.4</v>
      </c>
      <c r="D47" s="17">
        <v>9420.6</v>
      </c>
      <c r="E47" s="17">
        <v>11778.9</v>
      </c>
      <c r="F47" s="6"/>
    </row>
    <row r="48" spans="1:6" ht="65.25" customHeight="1">
      <c r="A48" s="267" t="s">
        <v>433</v>
      </c>
      <c r="B48" s="271" t="s">
        <v>432</v>
      </c>
      <c r="C48" s="304">
        <f>C49</f>
        <v>0</v>
      </c>
      <c r="D48" s="304">
        <f>D49</f>
        <v>0</v>
      </c>
      <c r="E48" s="294">
        <f>E49</f>
        <v>36</v>
      </c>
      <c r="F48" s="6"/>
    </row>
    <row r="49" spans="1:6" ht="75">
      <c r="A49" s="267" t="s">
        <v>431</v>
      </c>
      <c r="B49" s="271" t="s">
        <v>430</v>
      </c>
      <c r="C49" s="294">
        <v>0</v>
      </c>
      <c r="D49" s="294">
        <v>0</v>
      </c>
      <c r="E49" s="294">
        <v>36</v>
      </c>
      <c r="F49" s="6"/>
    </row>
    <row r="50" spans="1:6" ht="30">
      <c r="A50" s="267" t="s">
        <v>311</v>
      </c>
      <c r="B50" s="271" t="s">
        <v>65</v>
      </c>
      <c r="C50" s="17">
        <f>C51</f>
        <v>546.79999999999995</v>
      </c>
      <c r="D50" s="17">
        <f>D51</f>
        <v>572.5</v>
      </c>
      <c r="E50" s="17">
        <f>E51</f>
        <v>592.70000000000005</v>
      </c>
      <c r="F50" s="6"/>
    </row>
    <row r="51" spans="1:6" ht="45">
      <c r="A51" s="267" t="s">
        <v>66</v>
      </c>
      <c r="B51" s="271" t="s">
        <v>67</v>
      </c>
      <c r="C51" s="17">
        <v>546.79999999999995</v>
      </c>
      <c r="D51" s="17">
        <v>572.5</v>
      </c>
      <c r="E51" s="17">
        <v>592.70000000000005</v>
      </c>
      <c r="F51" s="6"/>
    </row>
    <row r="52" spans="1:6" ht="15.75">
      <c r="A52" s="274" t="s">
        <v>68</v>
      </c>
      <c r="B52" s="275" t="s">
        <v>69</v>
      </c>
      <c r="C52" s="17">
        <f>C53</f>
        <v>684.1</v>
      </c>
      <c r="D52" s="17">
        <f>D53</f>
        <v>719.5</v>
      </c>
      <c r="E52" s="17">
        <f>E53</f>
        <v>746.8</v>
      </c>
      <c r="F52" s="6"/>
    </row>
    <row r="53" spans="1:6" ht="15.75">
      <c r="A53" s="274" t="s">
        <v>70</v>
      </c>
      <c r="B53" s="275" t="s">
        <v>71</v>
      </c>
      <c r="C53" s="17">
        <v>684.1</v>
      </c>
      <c r="D53" s="17">
        <v>719.5</v>
      </c>
      <c r="E53" s="17">
        <v>746.8</v>
      </c>
      <c r="F53" s="6"/>
    </row>
    <row r="54" spans="1:6" s="364" customFormat="1" ht="61.5" customHeight="1">
      <c r="A54" s="370" t="s">
        <v>412</v>
      </c>
      <c r="B54" s="371" t="s">
        <v>72</v>
      </c>
      <c r="C54" s="340">
        <f>C57+C55+C59</f>
        <v>14733.7</v>
      </c>
      <c r="D54" s="340">
        <f t="shared" ref="D54:E54" si="7">D57+D55+D59</f>
        <v>11687.400000000001</v>
      </c>
      <c r="E54" s="340">
        <f t="shared" si="7"/>
        <v>11972.6</v>
      </c>
    </row>
    <row r="55" spans="1:6" ht="75">
      <c r="A55" s="270" t="s">
        <v>413</v>
      </c>
      <c r="B55" s="271" t="s">
        <v>459</v>
      </c>
      <c r="C55" s="294">
        <f>C56</f>
        <v>1707.7</v>
      </c>
      <c r="D55" s="294">
        <f>D56</f>
        <v>1707.7</v>
      </c>
      <c r="E55" s="294">
        <f>E56</f>
        <v>1992.9</v>
      </c>
      <c r="F55" s="6"/>
    </row>
    <row r="56" spans="1:6" ht="90">
      <c r="A56" s="270" t="s">
        <v>414</v>
      </c>
      <c r="B56" s="271" t="s">
        <v>458</v>
      </c>
      <c r="C56" s="294">
        <v>1707.7</v>
      </c>
      <c r="D56" s="294">
        <v>1707.7</v>
      </c>
      <c r="E56" s="294">
        <v>1992.9</v>
      </c>
      <c r="F56" s="6"/>
    </row>
    <row r="57" spans="1:6" ht="123" customHeight="1">
      <c r="A57" s="274" t="s">
        <v>415</v>
      </c>
      <c r="B57" s="338" t="s">
        <v>460</v>
      </c>
      <c r="C57" s="294">
        <f>C58</f>
        <v>9940.7000000000007</v>
      </c>
      <c r="D57" s="294">
        <f t="shared" ref="D57:E57" si="8">D58</f>
        <v>9979.7000000000007</v>
      </c>
      <c r="E57" s="294">
        <f t="shared" si="8"/>
        <v>9979.7000000000007</v>
      </c>
      <c r="F57" s="6"/>
    </row>
    <row r="58" spans="1:6" ht="123" customHeight="1">
      <c r="A58" s="295" t="s">
        <v>416</v>
      </c>
      <c r="B58" s="296" t="s">
        <v>461</v>
      </c>
      <c r="C58" s="359">
        <v>9940.7000000000007</v>
      </c>
      <c r="D58" s="360">
        <v>9979.7000000000007</v>
      </c>
      <c r="E58" s="360">
        <v>9979.7000000000007</v>
      </c>
      <c r="F58" s="6"/>
    </row>
    <row r="59" spans="1:6" ht="36" customHeight="1">
      <c r="A59" s="295" t="s">
        <v>509</v>
      </c>
      <c r="B59" s="296" t="s">
        <v>510</v>
      </c>
      <c r="C59" s="358">
        <f>C60</f>
        <v>3085.3</v>
      </c>
      <c r="D59" s="358">
        <f t="shared" ref="D59:E59" si="9">D60</f>
        <v>0</v>
      </c>
      <c r="E59" s="358">
        <f t="shared" si="9"/>
        <v>0</v>
      </c>
      <c r="F59" s="6"/>
    </row>
    <row r="60" spans="1:6" ht="30">
      <c r="A60" s="295" t="s">
        <v>511</v>
      </c>
      <c r="B60" s="296" t="s">
        <v>512</v>
      </c>
      <c r="C60" s="358">
        <v>3085.3</v>
      </c>
      <c r="D60" s="358">
        <v>0</v>
      </c>
      <c r="E60" s="358">
        <v>0</v>
      </c>
      <c r="F60" s="6"/>
    </row>
    <row r="61" spans="1:6" ht="15">
      <c r="A61" s="354"/>
      <c r="B61" s="355"/>
      <c r="C61" s="356"/>
      <c r="D61" s="357"/>
      <c r="E61" s="357"/>
      <c r="F61" s="6"/>
    </row>
  </sheetData>
  <customSheetViews>
    <customSheetView guid="{81558BDF-55DB-4F10-A797-FD06B4DBF865}" showPageBreaks="1" printArea="1" view="pageBreakPreview">
      <selection activeCell="C49" sqref="C49:E49"/>
      <pageMargins left="0.51181102362204722" right="0.19685039370078741" top="0.15748031496062992" bottom="0.11811023622047245" header="0.31496062992125984" footer="0.31496062992125984"/>
      <pageSetup paperSize="9" scale="72" orientation="portrait" r:id="rId1"/>
    </customSheetView>
    <customSheetView guid="{D7437CF1-D31F-4DF2-9399-AF82B3DFFC54}" showPageBreaks="1" printArea="1" view="pageBreakPreview" topLeftCell="A10">
      <selection activeCell="C21" sqref="C21"/>
      <pageMargins left="0.51181102362204722" right="0.19685039370078741" top="0.15748031496062992" bottom="0.11811023622047245" header="0.31496062992125984" footer="0.31496062992125984"/>
      <pageSetup paperSize="9" scale="72" orientation="portrait" r:id="rId2"/>
    </customSheetView>
    <customSheetView guid="{D2A2E364-7F41-4DF0-B445-F266635B8190}" showPageBreaks="1" printArea="1" view="pageBreakPreview" topLeftCell="A39">
      <selection activeCell="C16" sqref="C16"/>
      <pageMargins left="0.51181102362204722" right="0.19685039370078741" top="0.15748031496062992" bottom="0.11811023622047245" header="0.31496062992125984" footer="0.31496062992125984"/>
      <pageSetup paperSize="9" scale="72" orientation="portrait" r:id="rId3"/>
    </customSheetView>
  </customSheetViews>
  <mergeCells count="6">
    <mergeCell ref="C1:E1"/>
    <mergeCell ref="A3:E3"/>
    <mergeCell ref="A5:A6"/>
    <mergeCell ref="B5:B6"/>
    <mergeCell ref="C5:E5"/>
    <mergeCell ref="C2:E2"/>
  </mergeCells>
  <pageMargins left="0.51181102362204722" right="0.19685039370078741" top="0.15748031496062992" bottom="0.11811023622047245" header="0.31496062992125984" footer="0.31496062992125984"/>
  <pageSetup paperSize="9" scale="7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533"/>
  <sheetViews>
    <sheetView view="pageBreakPreview" topLeftCell="A2" zoomScaleSheetLayoutView="100" workbookViewId="0">
      <selection activeCell="L148" sqref="L148:L242"/>
    </sheetView>
  </sheetViews>
  <sheetFormatPr defaultRowHeight="12.75"/>
  <cols>
    <col min="1" max="1" width="37.5" style="118" customWidth="1"/>
    <col min="2" max="2" width="5.5" customWidth="1"/>
    <col min="3" max="3" width="4.1640625" customWidth="1"/>
    <col min="4" max="4" width="4.5" customWidth="1"/>
    <col min="5" max="7" width="4.1640625" customWidth="1"/>
    <col min="8" max="8" width="8.33203125" customWidth="1"/>
    <col min="9" max="9" width="4.1640625" customWidth="1"/>
    <col min="10" max="10" width="14" customWidth="1"/>
    <col min="11" max="11" width="16.33203125" customWidth="1"/>
    <col min="12" max="12" width="14" customWidth="1"/>
    <col min="13" max="13" width="10.83203125" bestFit="1" customWidth="1"/>
  </cols>
  <sheetData>
    <row r="1" spans="1:12" ht="141.75" customHeight="1">
      <c r="I1" s="409" t="s">
        <v>522</v>
      </c>
      <c r="J1" s="409"/>
      <c r="K1" s="409"/>
      <c r="L1" s="413"/>
    </row>
    <row r="2" spans="1:12" ht="99" customHeight="1">
      <c r="A2" s="265"/>
      <c r="B2" s="289"/>
      <c r="C2" s="289"/>
      <c r="D2" s="290"/>
      <c r="E2" s="290"/>
      <c r="F2" s="290"/>
      <c r="G2" s="290"/>
      <c r="H2" s="290"/>
      <c r="I2" s="414" t="s">
        <v>435</v>
      </c>
      <c r="J2" s="415"/>
      <c r="K2" s="415"/>
      <c r="L2" s="415"/>
    </row>
    <row r="3" spans="1:12" ht="50.25" customHeight="1">
      <c r="A3" s="416" t="s">
        <v>438</v>
      </c>
      <c r="B3" s="417"/>
      <c r="C3" s="417"/>
      <c r="D3" s="417"/>
      <c r="E3" s="417"/>
      <c r="F3" s="417"/>
      <c r="G3" s="417"/>
      <c r="H3" s="417"/>
      <c r="I3" s="417"/>
      <c r="J3" s="417"/>
      <c r="K3" s="417"/>
      <c r="L3" s="417"/>
    </row>
    <row r="4" spans="1:12" ht="15" customHeight="1">
      <c r="A4" s="252" t="s">
        <v>0</v>
      </c>
      <c r="B4" s="252" t="s">
        <v>0</v>
      </c>
      <c r="C4" s="252" t="s">
        <v>0</v>
      </c>
      <c r="D4" s="252" t="s">
        <v>0</v>
      </c>
      <c r="E4" s="252" t="s">
        <v>0</v>
      </c>
      <c r="F4" s="252" t="s">
        <v>0</v>
      </c>
      <c r="G4" s="252" t="s">
        <v>0</v>
      </c>
      <c r="H4" s="252" t="s">
        <v>0</v>
      </c>
      <c r="I4" s="418" t="s">
        <v>1</v>
      </c>
      <c r="J4" s="418"/>
      <c r="K4" s="418"/>
      <c r="L4" s="418"/>
    </row>
    <row r="5" spans="1:12" ht="19.899999999999999" customHeight="1">
      <c r="A5" s="419" t="s">
        <v>2</v>
      </c>
      <c r="B5" s="419" t="s">
        <v>21</v>
      </c>
      <c r="C5" s="419" t="s">
        <v>3</v>
      </c>
      <c r="D5" s="419" t="s">
        <v>4</v>
      </c>
      <c r="E5" s="419" t="s">
        <v>5</v>
      </c>
      <c r="F5" s="419"/>
      <c r="G5" s="419"/>
      <c r="H5" s="419"/>
      <c r="I5" s="419" t="s">
        <v>6</v>
      </c>
      <c r="J5" s="419" t="s">
        <v>7</v>
      </c>
      <c r="K5" s="419"/>
      <c r="L5" s="419"/>
    </row>
    <row r="6" spans="1:12" ht="16.350000000000001" customHeight="1">
      <c r="A6" s="419" t="s">
        <v>0</v>
      </c>
      <c r="B6" s="419" t="s">
        <v>0</v>
      </c>
      <c r="C6" s="419" t="s">
        <v>0</v>
      </c>
      <c r="D6" s="419" t="s">
        <v>0</v>
      </c>
      <c r="E6" s="419" t="s">
        <v>0</v>
      </c>
      <c r="F6" s="419"/>
      <c r="G6" s="419"/>
      <c r="H6" s="419"/>
      <c r="I6" s="419" t="s">
        <v>0</v>
      </c>
      <c r="J6" s="317" t="s">
        <v>24</v>
      </c>
      <c r="K6" s="317" t="s">
        <v>396</v>
      </c>
      <c r="L6" s="317" t="s">
        <v>441</v>
      </c>
    </row>
    <row r="7" spans="1:12" ht="14.45" customHeight="1">
      <c r="A7" s="12" t="s">
        <v>8</v>
      </c>
      <c r="B7" s="12" t="s">
        <v>9</v>
      </c>
      <c r="C7" s="12" t="s">
        <v>10</v>
      </c>
      <c r="D7" s="12" t="s">
        <v>11</v>
      </c>
      <c r="E7" s="12" t="s">
        <v>12</v>
      </c>
      <c r="F7" s="12" t="s">
        <v>13</v>
      </c>
      <c r="G7" s="12" t="s">
        <v>14</v>
      </c>
      <c r="H7" s="12" t="s">
        <v>15</v>
      </c>
      <c r="I7" s="12" t="s">
        <v>16</v>
      </c>
      <c r="J7" s="12" t="s">
        <v>17</v>
      </c>
      <c r="K7" s="12" t="s">
        <v>18</v>
      </c>
      <c r="L7" s="12" t="s">
        <v>20</v>
      </c>
    </row>
    <row r="8" spans="1:12" ht="14.45" customHeight="1">
      <c r="A8" s="174" t="s">
        <v>19</v>
      </c>
      <c r="B8" s="23"/>
      <c r="C8" s="23"/>
      <c r="D8" s="23"/>
      <c r="E8" s="24" t="s">
        <v>0</v>
      </c>
      <c r="F8" s="24" t="s">
        <v>0</v>
      </c>
      <c r="G8" s="24" t="s">
        <v>0</v>
      </c>
      <c r="H8" s="24" t="s">
        <v>0</v>
      </c>
      <c r="I8" s="23" t="s">
        <v>0</v>
      </c>
      <c r="J8" s="25">
        <f>J9+J251+J295</f>
        <v>551688.5</v>
      </c>
      <c r="K8" s="25">
        <f>K9+K251+K295</f>
        <v>428620.80000000005</v>
      </c>
      <c r="L8" s="25">
        <f>L9+L251+L295</f>
        <v>410696.29999999993</v>
      </c>
    </row>
    <row r="9" spans="1:12" ht="38.25">
      <c r="A9" s="174" t="s">
        <v>312</v>
      </c>
      <c r="B9" s="26" t="s">
        <v>73</v>
      </c>
      <c r="C9" s="26"/>
      <c r="D9" s="26"/>
      <c r="E9" s="24"/>
      <c r="F9" s="24"/>
      <c r="G9" s="24"/>
      <c r="H9" s="24"/>
      <c r="I9" s="23"/>
      <c r="J9" s="25">
        <f>J10+J104+J116+J202+J244+J195+J182</f>
        <v>151417.60000000003</v>
      </c>
      <c r="K9" s="25">
        <f>K10+K104+K116+K202+K244+K195+K182</f>
        <v>61885</v>
      </c>
      <c r="L9" s="25">
        <f>L10+L104+L116+L202+L244+L195+L182</f>
        <v>62119.9</v>
      </c>
    </row>
    <row r="10" spans="1:12">
      <c r="A10" s="174" t="s">
        <v>74</v>
      </c>
      <c r="B10" s="26" t="s">
        <v>73</v>
      </c>
      <c r="C10" s="26" t="s">
        <v>75</v>
      </c>
      <c r="D10" s="27"/>
      <c r="E10" s="28"/>
      <c r="F10" s="28"/>
      <c r="G10" s="28"/>
      <c r="H10" s="28"/>
      <c r="I10" s="29"/>
      <c r="J10" s="30">
        <f>J11+J17+J69+J75+J63</f>
        <v>35551.700000000004</v>
      </c>
      <c r="K10" s="30">
        <f>K11+K17+K69+K75+K63</f>
        <v>29008.7</v>
      </c>
      <c r="L10" s="30">
        <f>L11+L17+L69+L75+L63</f>
        <v>26073.7</v>
      </c>
    </row>
    <row r="11" spans="1:12" ht="51">
      <c r="A11" s="175" t="s">
        <v>76</v>
      </c>
      <c r="B11" s="27" t="s">
        <v>73</v>
      </c>
      <c r="C11" s="27" t="s">
        <v>75</v>
      </c>
      <c r="D11" s="27" t="s">
        <v>77</v>
      </c>
      <c r="E11" s="28"/>
      <c r="F11" s="28"/>
      <c r="G11" s="28"/>
      <c r="H11" s="28"/>
      <c r="I11" s="27"/>
      <c r="J11" s="30">
        <f>J12</f>
        <v>2448</v>
      </c>
      <c r="K11" s="30">
        <f>K12</f>
        <v>2143.9</v>
      </c>
      <c r="L11" s="30">
        <f>L12</f>
        <v>1843.1</v>
      </c>
    </row>
    <row r="12" spans="1:12" ht="51">
      <c r="A12" s="175" t="s">
        <v>313</v>
      </c>
      <c r="B12" s="27" t="s">
        <v>73</v>
      </c>
      <c r="C12" s="27" t="s">
        <v>75</v>
      </c>
      <c r="D12" s="27" t="s">
        <v>77</v>
      </c>
      <c r="E12" s="32">
        <v>65</v>
      </c>
      <c r="F12" s="32">
        <v>0</v>
      </c>
      <c r="G12" s="32"/>
      <c r="H12" s="32"/>
      <c r="I12" s="27"/>
      <c r="J12" s="30">
        <f t="shared" ref="J12:L14" si="0">J13</f>
        <v>2448</v>
      </c>
      <c r="K12" s="30">
        <f t="shared" si="0"/>
        <v>2143.9</v>
      </c>
      <c r="L12" s="30">
        <f t="shared" si="0"/>
        <v>1843.1</v>
      </c>
    </row>
    <row r="13" spans="1:12">
      <c r="A13" s="175" t="s">
        <v>78</v>
      </c>
      <c r="B13" s="27" t="s">
        <v>73</v>
      </c>
      <c r="C13" s="27" t="s">
        <v>75</v>
      </c>
      <c r="D13" s="27" t="s">
        <v>77</v>
      </c>
      <c r="E13" s="32">
        <v>65</v>
      </c>
      <c r="F13" s="32">
        <v>1</v>
      </c>
      <c r="G13" s="32"/>
      <c r="H13" s="32"/>
      <c r="I13" s="27"/>
      <c r="J13" s="30">
        <f>J14</f>
        <v>2448</v>
      </c>
      <c r="K13" s="30">
        <f t="shared" si="0"/>
        <v>2143.9</v>
      </c>
      <c r="L13" s="30">
        <f t="shared" si="0"/>
        <v>1843.1</v>
      </c>
    </row>
    <row r="14" spans="1:12" ht="36" customHeight="1">
      <c r="A14" s="175" t="s">
        <v>79</v>
      </c>
      <c r="B14" s="27" t="s">
        <v>73</v>
      </c>
      <c r="C14" s="27" t="s">
        <v>75</v>
      </c>
      <c r="D14" s="27" t="s">
        <v>77</v>
      </c>
      <c r="E14" s="32">
        <v>65</v>
      </c>
      <c r="F14" s="32">
        <v>1</v>
      </c>
      <c r="G14" s="32" t="s">
        <v>153</v>
      </c>
      <c r="H14" s="32" t="s">
        <v>247</v>
      </c>
      <c r="I14" s="27"/>
      <c r="J14" s="30">
        <f t="shared" si="0"/>
        <v>2448</v>
      </c>
      <c r="K14" s="30">
        <f t="shared" si="0"/>
        <v>2143.9</v>
      </c>
      <c r="L14" s="30">
        <f t="shared" si="0"/>
        <v>1843.1</v>
      </c>
    </row>
    <row r="15" spans="1:12" ht="89.25">
      <c r="A15" s="175" t="s">
        <v>80</v>
      </c>
      <c r="B15" s="27" t="s">
        <v>73</v>
      </c>
      <c r="C15" s="27" t="s">
        <v>75</v>
      </c>
      <c r="D15" s="27" t="s">
        <v>77</v>
      </c>
      <c r="E15" s="32">
        <v>65</v>
      </c>
      <c r="F15" s="32">
        <v>1</v>
      </c>
      <c r="G15" s="32" t="s">
        <v>153</v>
      </c>
      <c r="H15" s="32" t="s">
        <v>247</v>
      </c>
      <c r="I15" s="27" t="s">
        <v>225</v>
      </c>
      <c r="J15" s="30">
        <f>J16</f>
        <v>2448</v>
      </c>
      <c r="K15" s="30">
        <f>K16</f>
        <v>2143.9</v>
      </c>
      <c r="L15" s="30">
        <f>L16</f>
        <v>1843.1</v>
      </c>
    </row>
    <row r="16" spans="1:12" ht="38.25">
      <c r="A16" s="175" t="s">
        <v>81</v>
      </c>
      <c r="B16" s="27" t="s">
        <v>73</v>
      </c>
      <c r="C16" s="27" t="s">
        <v>75</v>
      </c>
      <c r="D16" s="27" t="s">
        <v>77</v>
      </c>
      <c r="E16" s="32">
        <v>65</v>
      </c>
      <c r="F16" s="32">
        <v>1</v>
      </c>
      <c r="G16" s="32" t="s">
        <v>153</v>
      </c>
      <c r="H16" s="32" t="s">
        <v>247</v>
      </c>
      <c r="I16" s="27" t="s">
        <v>226</v>
      </c>
      <c r="J16" s="30">
        <v>2448</v>
      </c>
      <c r="K16" s="30">
        <v>2143.9</v>
      </c>
      <c r="L16" s="30">
        <v>1843.1</v>
      </c>
    </row>
    <row r="17" spans="1:12" ht="69.75" customHeight="1">
      <c r="A17" s="175" t="s">
        <v>468</v>
      </c>
      <c r="B17" s="27" t="s">
        <v>73</v>
      </c>
      <c r="C17" s="27" t="s">
        <v>75</v>
      </c>
      <c r="D17" s="27" t="s">
        <v>82</v>
      </c>
      <c r="E17" s="32"/>
      <c r="F17" s="32"/>
      <c r="G17" s="32"/>
      <c r="H17" s="32"/>
      <c r="I17" s="29"/>
      <c r="J17" s="30">
        <f>J32+J47+J18</f>
        <v>28477.4</v>
      </c>
      <c r="K17" s="30">
        <f>K32+K47+K18</f>
        <v>24022.6</v>
      </c>
      <c r="L17" s="30">
        <f>L32+L47+L18</f>
        <v>21502.400000000001</v>
      </c>
    </row>
    <row r="18" spans="1:12" s="291" customFormat="1" ht="69" customHeight="1">
      <c r="A18" s="350" t="s">
        <v>83</v>
      </c>
      <c r="B18" s="282" t="s">
        <v>73</v>
      </c>
      <c r="C18" s="282" t="s">
        <v>75</v>
      </c>
      <c r="D18" s="282" t="s">
        <v>82</v>
      </c>
      <c r="E18" s="283" t="s">
        <v>499</v>
      </c>
      <c r="F18" s="283" t="s">
        <v>258</v>
      </c>
      <c r="G18" s="283"/>
      <c r="H18" s="283"/>
      <c r="I18" s="284"/>
      <c r="J18" s="280">
        <f>J25+J19</f>
        <v>634.4</v>
      </c>
      <c r="K18" s="280">
        <f>K25+K19</f>
        <v>669.5</v>
      </c>
      <c r="L18" s="280">
        <f>L25+L19</f>
        <v>696.2</v>
      </c>
    </row>
    <row r="19" spans="1:12" s="291" customFormat="1" ht="106.5" customHeight="1">
      <c r="A19" s="281" t="s">
        <v>84</v>
      </c>
      <c r="B19" s="282" t="s">
        <v>73</v>
      </c>
      <c r="C19" s="282" t="s">
        <v>75</v>
      </c>
      <c r="D19" s="282" t="s">
        <v>82</v>
      </c>
      <c r="E19" s="283" t="s">
        <v>499</v>
      </c>
      <c r="F19" s="283" t="s">
        <v>258</v>
      </c>
      <c r="G19" s="283" t="s">
        <v>98</v>
      </c>
      <c r="H19" s="283"/>
      <c r="I19" s="284"/>
      <c r="J19" s="280">
        <f>J20</f>
        <v>403.9</v>
      </c>
      <c r="K19" s="280">
        <f t="shared" ref="K19:L19" si="1">K20</f>
        <v>426.3</v>
      </c>
      <c r="L19" s="280">
        <f t="shared" si="1"/>
        <v>443.40000000000003</v>
      </c>
    </row>
    <row r="20" spans="1:12" s="291" customFormat="1" ht="102.75" customHeight="1">
      <c r="A20" s="281" t="s">
        <v>59</v>
      </c>
      <c r="B20" s="282" t="s">
        <v>73</v>
      </c>
      <c r="C20" s="282" t="s">
        <v>75</v>
      </c>
      <c r="D20" s="282" t="s">
        <v>82</v>
      </c>
      <c r="E20" s="283" t="s">
        <v>499</v>
      </c>
      <c r="F20" s="283" t="s">
        <v>258</v>
      </c>
      <c r="G20" s="283" t="s">
        <v>98</v>
      </c>
      <c r="H20" s="283" t="s">
        <v>252</v>
      </c>
      <c r="I20" s="284"/>
      <c r="J20" s="318">
        <f>J21+J23</f>
        <v>403.9</v>
      </c>
      <c r="K20" s="318">
        <f>K21+K23</f>
        <v>426.3</v>
      </c>
      <c r="L20" s="318">
        <f>L21+L23</f>
        <v>443.40000000000003</v>
      </c>
    </row>
    <row r="21" spans="1:12" s="291" customFormat="1" ht="69" customHeight="1">
      <c r="A21" s="281" t="s">
        <v>80</v>
      </c>
      <c r="B21" s="282" t="s">
        <v>73</v>
      </c>
      <c r="C21" s="282" t="s">
        <v>75</v>
      </c>
      <c r="D21" s="282" t="s">
        <v>82</v>
      </c>
      <c r="E21" s="283" t="s">
        <v>499</v>
      </c>
      <c r="F21" s="283" t="s">
        <v>258</v>
      </c>
      <c r="G21" s="283" t="s">
        <v>98</v>
      </c>
      <c r="H21" s="283" t="s">
        <v>252</v>
      </c>
      <c r="I21" s="284" t="s">
        <v>225</v>
      </c>
      <c r="J21" s="318">
        <f t="shared" ref="J21:L21" si="2">J22</f>
        <v>399.7</v>
      </c>
      <c r="K21" s="318">
        <f t="shared" si="2"/>
        <v>368.1</v>
      </c>
      <c r="L21" s="318">
        <f t="shared" si="2"/>
        <v>382.8</v>
      </c>
    </row>
    <row r="22" spans="1:12" s="291" customFormat="1" ht="69" customHeight="1">
      <c r="A22" s="281" t="s">
        <v>81</v>
      </c>
      <c r="B22" s="282" t="s">
        <v>73</v>
      </c>
      <c r="C22" s="282" t="s">
        <v>75</v>
      </c>
      <c r="D22" s="282" t="s">
        <v>82</v>
      </c>
      <c r="E22" s="283" t="s">
        <v>499</v>
      </c>
      <c r="F22" s="283" t="s">
        <v>258</v>
      </c>
      <c r="G22" s="283" t="s">
        <v>98</v>
      </c>
      <c r="H22" s="283" t="s">
        <v>252</v>
      </c>
      <c r="I22" s="284" t="s">
        <v>226</v>
      </c>
      <c r="J22" s="318">
        <v>399.7</v>
      </c>
      <c r="K22" s="318">
        <v>368.1</v>
      </c>
      <c r="L22" s="318">
        <v>382.8</v>
      </c>
    </row>
    <row r="23" spans="1:12" s="291" customFormat="1" ht="69" customHeight="1">
      <c r="A23" s="281" t="s">
        <v>86</v>
      </c>
      <c r="B23" s="282" t="s">
        <v>73</v>
      </c>
      <c r="C23" s="282" t="s">
        <v>75</v>
      </c>
      <c r="D23" s="282" t="s">
        <v>82</v>
      </c>
      <c r="E23" s="283" t="s">
        <v>499</v>
      </c>
      <c r="F23" s="283" t="s">
        <v>258</v>
      </c>
      <c r="G23" s="283" t="s">
        <v>98</v>
      </c>
      <c r="H23" s="283" t="s">
        <v>252</v>
      </c>
      <c r="I23" s="284" t="s">
        <v>227</v>
      </c>
      <c r="J23" s="280">
        <f>J24</f>
        <v>4.2</v>
      </c>
      <c r="K23" s="280">
        <f>K24</f>
        <v>58.2</v>
      </c>
      <c r="L23" s="280">
        <f>L24</f>
        <v>60.6</v>
      </c>
    </row>
    <row r="24" spans="1:12" s="291" customFormat="1" ht="69" customHeight="1">
      <c r="A24" s="281" t="s">
        <v>87</v>
      </c>
      <c r="B24" s="282" t="s">
        <v>73</v>
      </c>
      <c r="C24" s="282" t="s">
        <v>75</v>
      </c>
      <c r="D24" s="282" t="s">
        <v>82</v>
      </c>
      <c r="E24" s="283" t="s">
        <v>499</v>
      </c>
      <c r="F24" s="283" t="s">
        <v>258</v>
      </c>
      <c r="G24" s="283" t="s">
        <v>98</v>
      </c>
      <c r="H24" s="283" t="s">
        <v>252</v>
      </c>
      <c r="I24" s="284" t="s">
        <v>228</v>
      </c>
      <c r="J24" s="280">
        <v>4.2</v>
      </c>
      <c r="K24" s="280">
        <v>58.2</v>
      </c>
      <c r="L24" s="280">
        <v>60.6</v>
      </c>
    </row>
    <row r="25" spans="1:12" s="291" customFormat="1" ht="49.5" customHeight="1">
      <c r="A25" s="281" t="s">
        <v>500</v>
      </c>
      <c r="B25" s="282" t="s">
        <v>73</v>
      </c>
      <c r="C25" s="282" t="s">
        <v>75</v>
      </c>
      <c r="D25" s="282" t="s">
        <v>82</v>
      </c>
      <c r="E25" s="283" t="s">
        <v>499</v>
      </c>
      <c r="F25" s="283" t="s">
        <v>258</v>
      </c>
      <c r="G25" s="283" t="s">
        <v>116</v>
      </c>
      <c r="H25" s="283"/>
      <c r="I25" s="284"/>
      <c r="J25" s="280">
        <f>J26+J29</f>
        <v>230.5</v>
      </c>
      <c r="K25" s="280">
        <f t="shared" ref="K25:L25" si="3">K26+K29</f>
        <v>243.2</v>
      </c>
      <c r="L25" s="280">
        <f t="shared" si="3"/>
        <v>252.79999999999998</v>
      </c>
    </row>
    <row r="26" spans="1:12" s="291" customFormat="1" ht="80.25" customHeight="1">
      <c r="A26" s="281" t="s">
        <v>58</v>
      </c>
      <c r="B26" s="282" t="s">
        <v>73</v>
      </c>
      <c r="C26" s="282" t="s">
        <v>75</v>
      </c>
      <c r="D26" s="282" t="s">
        <v>82</v>
      </c>
      <c r="E26" s="283" t="s">
        <v>499</v>
      </c>
      <c r="F26" s="283" t="s">
        <v>258</v>
      </c>
      <c r="G26" s="283" t="s">
        <v>116</v>
      </c>
      <c r="H26" s="283" t="s">
        <v>251</v>
      </c>
      <c r="I26" s="284"/>
      <c r="J26" s="280">
        <f t="shared" ref="J26:L26" si="4">J27</f>
        <v>226.2</v>
      </c>
      <c r="K26" s="280">
        <f t="shared" si="4"/>
        <v>238.6</v>
      </c>
      <c r="L26" s="280">
        <f t="shared" si="4"/>
        <v>248.1</v>
      </c>
    </row>
    <row r="27" spans="1:12" s="291" customFormat="1" ht="39.75" customHeight="1">
      <c r="A27" s="281" t="s">
        <v>80</v>
      </c>
      <c r="B27" s="282" t="s">
        <v>73</v>
      </c>
      <c r="C27" s="282" t="s">
        <v>75</v>
      </c>
      <c r="D27" s="282" t="s">
        <v>82</v>
      </c>
      <c r="E27" s="283" t="s">
        <v>499</v>
      </c>
      <c r="F27" s="283" t="s">
        <v>258</v>
      </c>
      <c r="G27" s="283" t="s">
        <v>116</v>
      </c>
      <c r="H27" s="283" t="s">
        <v>251</v>
      </c>
      <c r="I27" s="284" t="s">
        <v>225</v>
      </c>
      <c r="J27" s="280">
        <f>J28</f>
        <v>226.2</v>
      </c>
      <c r="K27" s="280">
        <f>K28</f>
        <v>238.6</v>
      </c>
      <c r="L27" s="280">
        <f>L28</f>
        <v>248.1</v>
      </c>
    </row>
    <row r="28" spans="1:12" s="291" customFormat="1" ht="37.5" customHeight="1">
      <c r="A28" s="281" t="s">
        <v>81</v>
      </c>
      <c r="B28" s="282" t="s">
        <v>73</v>
      </c>
      <c r="C28" s="282" t="s">
        <v>75</v>
      </c>
      <c r="D28" s="282" t="s">
        <v>82</v>
      </c>
      <c r="E28" s="283" t="s">
        <v>499</v>
      </c>
      <c r="F28" s="283" t="s">
        <v>258</v>
      </c>
      <c r="G28" s="283" t="s">
        <v>116</v>
      </c>
      <c r="H28" s="283" t="s">
        <v>251</v>
      </c>
      <c r="I28" s="284" t="s">
        <v>226</v>
      </c>
      <c r="J28" s="280">
        <v>226.2</v>
      </c>
      <c r="K28" s="280">
        <v>238.6</v>
      </c>
      <c r="L28" s="280">
        <v>248.1</v>
      </c>
    </row>
    <row r="29" spans="1:12" s="291" customFormat="1" ht="134.25" customHeight="1">
      <c r="A29" s="281" t="s">
        <v>52</v>
      </c>
      <c r="B29" s="282" t="s">
        <v>73</v>
      </c>
      <c r="C29" s="282" t="s">
        <v>75</v>
      </c>
      <c r="D29" s="282" t="s">
        <v>82</v>
      </c>
      <c r="E29" s="283" t="s">
        <v>499</v>
      </c>
      <c r="F29" s="283" t="s">
        <v>258</v>
      </c>
      <c r="G29" s="283" t="s">
        <v>116</v>
      </c>
      <c r="H29" s="283" t="s">
        <v>253</v>
      </c>
      <c r="I29" s="284"/>
      <c r="J29" s="318">
        <f t="shared" ref="J29:L30" si="5">J30</f>
        <v>4.3</v>
      </c>
      <c r="K29" s="318">
        <f t="shared" si="5"/>
        <v>4.5999999999999996</v>
      </c>
      <c r="L29" s="318">
        <f t="shared" si="5"/>
        <v>4.7</v>
      </c>
    </row>
    <row r="30" spans="1:12" s="291" customFormat="1" ht="37.5" customHeight="1">
      <c r="A30" s="281" t="s">
        <v>86</v>
      </c>
      <c r="B30" s="282" t="s">
        <v>73</v>
      </c>
      <c r="C30" s="282" t="s">
        <v>75</v>
      </c>
      <c r="D30" s="282" t="s">
        <v>82</v>
      </c>
      <c r="E30" s="283" t="s">
        <v>499</v>
      </c>
      <c r="F30" s="283" t="s">
        <v>258</v>
      </c>
      <c r="G30" s="283" t="s">
        <v>116</v>
      </c>
      <c r="H30" s="283" t="s">
        <v>253</v>
      </c>
      <c r="I30" s="284" t="s">
        <v>227</v>
      </c>
      <c r="J30" s="318">
        <f t="shared" si="5"/>
        <v>4.3</v>
      </c>
      <c r="K30" s="318">
        <f t="shared" si="5"/>
        <v>4.5999999999999996</v>
      </c>
      <c r="L30" s="318">
        <f t="shared" si="5"/>
        <v>4.7</v>
      </c>
    </row>
    <row r="31" spans="1:12" s="291" customFormat="1" ht="37.5" customHeight="1">
      <c r="A31" s="281" t="s">
        <v>87</v>
      </c>
      <c r="B31" s="282" t="s">
        <v>73</v>
      </c>
      <c r="C31" s="282" t="s">
        <v>75</v>
      </c>
      <c r="D31" s="282" t="s">
        <v>82</v>
      </c>
      <c r="E31" s="283" t="s">
        <v>499</v>
      </c>
      <c r="F31" s="283" t="s">
        <v>258</v>
      </c>
      <c r="G31" s="283" t="s">
        <v>116</v>
      </c>
      <c r="H31" s="283" t="s">
        <v>253</v>
      </c>
      <c r="I31" s="284" t="s">
        <v>228</v>
      </c>
      <c r="J31" s="318">
        <v>4.3</v>
      </c>
      <c r="K31" s="318">
        <v>4.5999999999999996</v>
      </c>
      <c r="L31" s="318">
        <v>4.7</v>
      </c>
    </row>
    <row r="32" spans="1:12" ht="51">
      <c r="A32" s="175" t="s">
        <v>314</v>
      </c>
      <c r="B32" s="27" t="s">
        <v>73</v>
      </c>
      <c r="C32" s="27" t="s">
        <v>75</v>
      </c>
      <c r="D32" s="27" t="s">
        <v>82</v>
      </c>
      <c r="E32" s="32">
        <v>65</v>
      </c>
      <c r="F32" s="32">
        <v>0</v>
      </c>
      <c r="G32" s="32"/>
      <c r="H32" s="32"/>
      <c r="I32" s="29"/>
      <c r="J32" s="30">
        <f t="shared" ref="J32:L32" si="6">J33</f>
        <v>27431.4</v>
      </c>
      <c r="K32" s="30">
        <f t="shared" si="6"/>
        <v>22921</v>
      </c>
      <c r="L32" s="30">
        <f t="shared" si="6"/>
        <v>20358.3</v>
      </c>
    </row>
    <row r="33" spans="1:12" ht="25.5">
      <c r="A33" s="175" t="s">
        <v>90</v>
      </c>
      <c r="B33" s="27" t="s">
        <v>73</v>
      </c>
      <c r="C33" s="27" t="s">
        <v>75</v>
      </c>
      <c r="D33" s="27" t="s">
        <v>82</v>
      </c>
      <c r="E33" s="32">
        <v>65</v>
      </c>
      <c r="F33" s="32">
        <v>2</v>
      </c>
      <c r="G33" s="32"/>
      <c r="H33" s="32"/>
      <c r="I33" s="29"/>
      <c r="J33" s="30">
        <f>J34+J37+J44</f>
        <v>27431.4</v>
      </c>
      <c r="K33" s="30">
        <f t="shared" ref="K33:L33" si="7">K34+K37+K44</f>
        <v>22921</v>
      </c>
      <c r="L33" s="30">
        <f t="shared" si="7"/>
        <v>20358.3</v>
      </c>
    </row>
    <row r="34" spans="1:12" ht="38.25">
      <c r="A34" s="175" t="s">
        <v>91</v>
      </c>
      <c r="B34" s="27" t="s">
        <v>73</v>
      </c>
      <c r="C34" s="27" t="s">
        <v>75</v>
      </c>
      <c r="D34" s="27" t="s">
        <v>82</v>
      </c>
      <c r="E34" s="32">
        <v>65</v>
      </c>
      <c r="F34" s="32">
        <v>2</v>
      </c>
      <c r="G34" s="32" t="s">
        <v>153</v>
      </c>
      <c r="H34" s="32" t="s">
        <v>249</v>
      </c>
      <c r="I34" s="29"/>
      <c r="J34" s="30">
        <f t="shared" ref="J34:L35" si="8">J35</f>
        <v>21907.9</v>
      </c>
      <c r="K34" s="30">
        <f t="shared" si="8"/>
        <v>20070.3</v>
      </c>
      <c r="L34" s="30">
        <f t="shared" si="8"/>
        <v>18070.3</v>
      </c>
    </row>
    <row r="35" spans="1:12" ht="102">
      <c r="A35" s="175" t="s">
        <v>80</v>
      </c>
      <c r="B35" s="27" t="s">
        <v>73</v>
      </c>
      <c r="C35" s="27" t="s">
        <v>75</v>
      </c>
      <c r="D35" s="27" t="s">
        <v>82</v>
      </c>
      <c r="E35" s="32">
        <v>65</v>
      </c>
      <c r="F35" s="32">
        <v>2</v>
      </c>
      <c r="G35" s="32" t="s">
        <v>153</v>
      </c>
      <c r="H35" s="32" t="s">
        <v>249</v>
      </c>
      <c r="I35" s="29" t="s">
        <v>225</v>
      </c>
      <c r="J35" s="30">
        <f t="shared" si="8"/>
        <v>21907.9</v>
      </c>
      <c r="K35" s="30">
        <f t="shared" si="8"/>
        <v>20070.3</v>
      </c>
      <c r="L35" s="30">
        <f t="shared" si="8"/>
        <v>18070.3</v>
      </c>
    </row>
    <row r="36" spans="1:12" ht="38.25">
      <c r="A36" s="175" t="s">
        <v>81</v>
      </c>
      <c r="B36" s="27" t="s">
        <v>73</v>
      </c>
      <c r="C36" s="27" t="s">
        <v>75</v>
      </c>
      <c r="D36" s="27" t="s">
        <v>82</v>
      </c>
      <c r="E36" s="32">
        <v>65</v>
      </c>
      <c r="F36" s="32">
        <v>2</v>
      </c>
      <c r="G36" s="32" t="s">
        <v>153</v>
      </c>
      <c r="H36" s="32" t="s">
        <v>249</v>
      </c>
      <c r="I36" s="29" t="s">
        <v>226</v>
      </c>
      <c r="J36" s="30">
        <v>21907.9</v>
      </c>
      <c r="K36" s="30">
        <v>20070.3</v>
      </c>
      <c r="L36" s="30">
        <v>18070.3</v>
      </c>
    </row>
    <row r="37" spans="1:12" ht="36.75" customHeight="1">
      <c r="A37" s="175" t="s">
        <v>92</v>
      </c>
      <c r="B37" s="27" t="s">
        <v>73</v>
      </c>
      <c r="C37" s="27" t="s">
        <v>75</v>
      </c>
      <c r="D37" s="27" t="s">
        <v>82</v>
      </c>
      <c r="E37" s="32">
        <v>65</v>
      </c>
      <c r="F37" s="32">
        <v>2</v>
      </c>
      <c r="G37" s="32" t="s">
        <v>153</v>
      </c>
      <c r="H37" s="32" t="s">
        <v>250</v>
      </c>
      <c r="I37" s="29"/>
      <c r="J37" s="30">
        <f t="shared" ref="J37" si="9">+J40+J42+J38</f>
        <v>2438.1999999999998</v>
      </c>
      <c r="K37" s="30">
        <f t="shared" ref="K37:L37" si="10">+K40+K42+K38</f>
        <v>2850.7000000000003</v>
      </c>
      <c r="L37" s="30">
        <f t="shared" si="10"/>
        <v>2288</v>
      </c>
    </row>
    <row r="38" spans="1:12" ht="102">
      <c r="A38" s="175" t="s">
        <v>80</v>
      </c>
      <c r="B38" s="27" t="s">
        <v>73</v>
      </c>
      <c r="C38" s="27" t="s">
        <v>75</v>
      </c>
      <c r="D38" s="27" t="s">
        <v>82</v>
      </c>
      <c r="E38" s="32">
        <v>65</v>
      </c>
      <c r="F38" s="32">
        <v>2</v>
      </c>
      <c r="G38" s="32" t="s">
        <v>153</v>
      </c>
      <c r="H38" s="32" t="s">
        <v>250</v>
      </c>
      <c r="I38" s="29" t="s">
        <v>225</v>
      </c>
      <c r="J38" s="30">
        <f t="shared" ref="J38:L38" si="11">J39</f>
        <v>87</v>
      </c>
      <c r="K38" s="30">
        <f t="shared" si="11"/>
        <v>60.9</v>
      </c>
      <c r="L38" s="30">
        <f t="shared" si="11"/>
        <v>63.7</v>
      </c>
    </row>
    <row r="39" spans="1:12" ht="38.25">
      <c r="A39" s="175" t="s">
        <v>81</v>
      </c>
      <c r="B39" s="27" t="s">
        <v>73</v>
      </c>
      <c r="C39" s="27" t="s">
        <v>75</v>
      </c>
      <c r="D39" s="27" t="s">
        <v>82</v>
      </c>
      <c r="E39" s="32">
        <v>65</v>
      </c>
      <c r="F39" s="32">
        <v>2</v>
      </c>
      <c r="G39" s="32" t="s">
        <v>153</v>
      </c>
      <c r="H39" s="32" t="s">
        <v>250</v>
      </c>
      <c r="I39" s="29" t="s">
        <v>226</v>
      </c>
      <c r="J39" s="30">
        <v>87</v>
      </c>
      <c r="K39" s="30">
        <v>60.9</v>
      </c>
      <c r="L39" s="30">
        <v>63.7</v>
      </c>
    </row>
    <row r="40" spans="1:12" ht="51" customHeight="1">
      <c r="A40" s="175" t="s">
        <v>86</v>
      </c>
      <c r="B40" s="27" t="s">
        <v>73</v>
      </c>
      <c r="C40" s="27" t="s">
        <v>75</v>
      </c>
      <c r="D40" s="27" t="s">
        <v>82</v>
      </c>
      <c r="E40" s="32">
        <v>65</v>
      </c>
      <c r="F40" s="32">
        <v>2</v>
      </c>
      <c r="G40" s="32" t="s">
        <v>153</v>
      </c>
      <c r="H40" s="32" t="s">
        <v>250</v>
      </c>
      <c r="I40" s="29" t="s">
        <v>227</v>
      </c>
      <c r="J40" s="30">
        <f t="shared" ref="J40:L40" si="12">J41</f>
        <v>2268.1999999999998</v>
      </c>
      <c r="K40" s="30">
        <f t="shared" si="12"/>
        <v>2594.8000000000002</v>
      </c>
      <c r="L40" s="30">
        <f t="shared" si="12"/>
        <v>2224.3000000000002</v>
      </c>
    </row>
    <row r="41" spans="1:12" ht="38.25">
      <c r="A41" s="175" t="s">
        <v>87</v>
      </c>
      <c r="B41" s="27" t="s">
        <v>73</v>
      </c>
      <c r="C41" s="27" t="s">
        <v>75</v>
      </c>
      <c r="D41" s="27" t="s">
        <v>82</v>
      </c>
      <c r="E41" s="32">
        <v>65</v>
      </c>
      <c r="F41" s="32">
        <v>2</v>
      </c>
      <c r="G41" s="32" t="s">
        <v>153</v>
      </c>
      <c r="H41" s="32" t="s">
        <v>250</v>
      </c>
      <c r="I41" s="29" t="s">
        <v>228</v>
      </c>
      <c r="J41" s="30">
        <v>2268.1999999999998</v>
      </c>
      <c r="K41" s="30">
        <v>2594.8000000000002</v>
      </c>
      <c r="L41" s="30">
        <v>2224.3000000000002</v>
      </c>
    </row>
    <row r="42" spans="1:12">
      <c r="A42" s="175" t="s">
        <v>93</v>
      </c>
      <c r="B42" s="27" t="s">
        <v>73</v>
      </c>
      <c r="C42" s="27" t="s">
        <v>75</v>
      </c>
      <c r="D42" s="27" t="s">
        <v>82</v>
      </c>
      <c r="E42" s="32">
        <v>65</v>
      </c>
      <c r="F42" s="32">
        <v>2</v>
      </c>
      <c r="G42" s="32" t="s">
        <v>153</v>
      </c>
      <c r="H42" s="32" t="s">
        <v>250</v>
      </c>
      <c r="I42" s="29" t="s">
        <v>229</v>
      </c>
      <c r="J42" s="30">
        <f>J43</f>
        <v>83</v>
      </c>
      <c r="K42" s="30">
        <f>K43</f>
        <v>195</v>
      </c>
      <c r="L42" s="30">
        <f>L43</f>
        <v>0</v>
      </c>
    </row>
    <row r="43" spans="1:12" ht="25.5">
      <c r="A43" s="175" t="s">
        <v>94</v>
      </c>
      <c r="B43" s="27" t="s">
        <v>73</v>
      </c>
      <c r="C43" s="27" t="s">
        <v>75</v>
      </c>
      <c r="D43" s="27" t="s">
        <v>82</v>
      </c>
      <c r="E43" s="32">
        <v>65</v>
      </c>
      <c r="F43" s="32">
        <v>2</v>
      </c>
      <c r="G43" s="32" t="s">
        <v>153</v>
      </c>
      <c r="H43" s="32" t="s">
        <v>250</v>
      </c>
      <c r="I43" s="29" t="s">
        <v>230</v>
      </c>
      <c r="J43" s="30">
        <v>83</v>
      </c>
      <c r="K43" s="30">
        <v>195</v>
      </c>
      <c r="L43" s="30">
        <v>0</v>
      </c>
    </row>
    <row r="44" spans="1:12" ht="38.25">
      <c r="A44" s="281" t="s">
        <v>528</v>
      </c>
      <c r="B44" s="282" t="s">
        <v>73</v>
      </c>
      <c r="C44" s="282" t="s">
        <v>75</v>
      </c>
      <c r="D44" s="282" t="s">
        <v>82</v>
      </c>
      <c r="E44" s="283">
        <v>65</v>
      </c>
      <c r="F44" s="283">
        <v>2</v>
      </c>
      <c r="G44" s="283" t="s">
        <v>153</v>
      </c>
      <c r="H44" s="283" t="s">
        <v>529</v>
      </c>
      <c r="I44" s="284"/>
      <c r="J44" s="280">
        <f>J45</f>
        <v>3085.3</v>
      </c>
      <c r="K44" s="280">
        <f t="shared" ref="K44:L45" si="13">K45</f>
        <v>0</v>
      </c>
      <c r="L44" s="280">
        <f t="shared" si="13"/>
        <v>0</v>
      </c>
    </row>
    <row r="45" spans="1:12" ht="102">
      <c r="A45" s="281" t="s">
        <v>80</v>
      </c>
      <c r="B45" s="282" t="s">
        <v>73</v>
      </c>
      <c r="C45" s="282" t="s">
        <v>75</v>
      </c>
      <c r="D45" s="282" t="s">
        <v>82</v>
      </c>
      <c r="E45" s="283">
        <v>65</v>
      </c>
      <c r="F45" s="283">
        <v>2</v>
      </c>
      <c r="G45" s="283" t="s">
        <v>153</v>
      </c>
      <c r="H45" s="283" t="s">
        <v>529</v>
      </c>
      <c r="I45" s="284" t="s">
        <v>225</v>
      </c>
      <c r="J45" s="280">
        <f>J46</f>
        <v>3085.3</v>
      </c>
      <c r="K45" s="280">
        <f t="shared" si="13"/>
        <v>0</v>
      </c>
      <c r="L45" s="280">
        <f t="shared" si="13"/>
        <v>0</v>
      </c>
    </row>
    <row r="46" spans="1:12" ht="38.25">
      <c r="A46" s="281" t="s">
        <v>81</v>
      </c>
      <c r="B46" s="282" t="s">
        <v>73</v>
      </c>
      <c r="C46" s="282" t="s">
        <v>75</v>
      </c>
      <c r="D46" s="282" t="s">
        <v>82</v>
      </c>
      <c r="E46" s="283">
        <v>65</v>
      </c>
      <c r="F46" s="283">
        <v>2</v>
      </c>
      <c r="G46" s="283" t="s">
        <v>153</v>
      </c>
      <c r="H46" s="283" t="s">
        <v>529</v>
      </c>
      <c r="I46" s="284" t="s">
        <v>226</v>
      </c>
      <c r="J46" s="280">
        <v>3085.3</v>
      </c>
      <c r="K46" s="280">
        <v>0</v>
      </c>
      <c r="L46" s="280">
        <v>0</v>
      </c>
    </row>
    <row r="47" spans="1:12" ht="53.25" customHeight="1">
      <c r="A47" s="177" t="s">
        <v>334</v>
      </c>
      <c r="B47" s="27" t="s">
        <v>73</v>
      </c>
      <c r="C47" s="27" t="s">
        <v>75</v>
      </c>
      <c r="D47" s="27" t="s">
        <v>82</v>
      </c>
      <c r="E47" s="32">
        <v>89</v>
      </c>
      <c r="F47" s="32">
        <v>0</v>
      </c>
      <c r="G47" s="32"/>
      <c r="H47" s="32"/>
      <c r="I47" s="29"/>
      <c r="J47" s="30">
        <f t="shared" ref="J47:L47" si="14">J48</f>
        <v>411.59999999999997</v>
      </c>
      <c r="K47" s="30">
        <f t="shared" si="14"/>
        <v>432.09999999999997</v>
      </c>
      <c r="L47" s="30">
        <f t="shared" si="14"/>
        <v>447.9</v>
      </c>
    </row>
    <row r="48" spans="1:12" ht="79.5" customHeight="1">
      <c r="A48" s="175" t="s">
        <v>335</v>
      </c>
      <c r="B48" s="27" t="s">
        <v>73</v>
      </c>
      <c r="C48" s="27" t="s">
        <v>75</v>
      </c>
      <c r="D48" s="27" t="s">
        <v>82</v>
      </c>
      <c r="E48" s="32">
        <v>89</v>
      </c>
      <c r="F48" s="32">
        <v>1</v>
      </c>
      <c r="G48" s="32"/>
      <c r="H48" s="32"/>
      <c r="I48" s="29"/>
      <c r="J48" s="30">
        <f>J49+J52+J55+J58</f>
        <v>411.59999999999997</v>
      </c>
      <c r="K48" s="30">
        <f>K49+K52+K55+K58</f>
        <v>432.09999999999997</v>
      </c>
      <c r="L48" s="30">
        <f>L49+L52+L55+L58</f>
        <v>447.9</v>
      </c>
    </row>
    <row r="49" spans="1:13" ht="90.75" customHeight="1">
      <c r="A49" s="175" t="s">
        <v>95</v>
      </c>
      <c r="B49" s="27" t="s">
        <v>73</v>
      </c>
      <c r="C49" s="27" t="s">
        <v>75</v>
      </c>
      <c r="D49" s="27" t="s">
        <v>82</v>
      </c>
      <c r="E49" s="32" t="s">
        <v>254</v>
      </c>
      <c r="F49" s="32" t="s">
        <v>8</v>
      </c>
      <c r="G49" s="32" t="s">
        <v>153</v>
      </c>
      <c r="H49" s="32" t="s">
        <v>255</v>
      </c>
      <c r="I49" s="29"/>
      <c r="J49" s="30">
        <f t="shared" ref="J49:L50" si="15">J50</f>
        <v>109.1</v>
      </c>
      <c r="K49" s="30">
        <f t="shared" si="15"/>
        <v>114.7</v>
      </c>
      <c r="L49" s="30">
        <f t="shared" si="15"/>
        <v>119</v>
      </c>
    </row>
    <row r="50" spans="1:13" ht="102">
      <c r="A50" s="319" t="s">
        <v>80</v>
      </c>
      <c r="B50" s="320" t="s">
        <v>73</v>
      </c>
      <c r="C50" s="320" t="s">
        <v>75</v>
      </c>
      <c r="D50" s="320" t="s">
        <v>82</v>
      </c>
      <c r="E50" s="321" t="s">
        <v>254</v>
      </c>
      <c r="F50" s="321" t="s">
        <v>8</v>
      </c>
      <c r="G50" s="321" t="s">
        <v>153</v>
      </c>
      <c r="H50" s="321" t="s">
        <v>255</v>
      </c>
      <c r="I50" s="322" t="s">
        <v>225</v>
      </c>
      <c r="J50" s="323">
        <f t="shared" si="15"/>
        <v>109.1</v>
      </c>
      <c r="K50" s="323">
        <f t="shared" si="15"/>
        <v>114.7</v>
      </c>
      <c r="L50" s="323">
        <f t="shared" si="15"/>
        <v>119</v>
      </c>
    </row>
    <row r="51" spans="1:13" ht="38.25">
      <c r="A51" s="175" t="s">
        <v>81</v>
      </c>
      <c r="B51" s="27" t="s">
        <v>73</v>
      </c>
      <c r="C51" s="27" t="s">
        <v>75</v>
      </c>
      <c r="D51" s="27" t="s">
        <v>82</v>
      </c>
      <c r="E51" s="330" t="s">
        <v>254</v>
      </c>
      <c r="F51" s="330" t="s">
        <v>8</v>
      </c>
      <c r="G51" s="330" t="s">
        <v>153</v>
      </c>
      <c r="H51" s="330" t="s">
        <v>255</v>
      </c>
      <c r="I51" s="29" t="s">
        <v>226</v>
      </c>
      <c r="J51" s="30">
        <v>109.1</v>
      </c>
      <c r="K51" s="30">
        <v>114.7</v>
      </c>
      <c r="L51" s="30">
        <v>119</v>
      </c>
      <c r="M51" s="329"/>
    </row>
    <row r="52" spans="1:13" ht="127.5">
      <c r="A52" s="324" t="s">
        <v>96</v>
      </c>
      <c r="B52" s="325" t="s">
        <v>73</v>
      </c>
      <c r="C52" s="326" t="s">
        <v>75</v>
      </c>
      <c r="D52" s="326" t="s">
        <v>82</v>
      </c>
      <c r="E52" s="298" t="s">
        <v>254</v>
      </c>
      <c r="F52" s="298" t="s">
        <v>8</v>
      </c>
      <c r="G52" s="298" t="s">
        <v>153</v>
      </c>
      <c r="H52" s="298" t="s">
        <v>256</v>
      </c>
      <c r="I52" s="327"/>
      <c r="J52" s="328">
        <f t="shared" ref="J52:L53" si="16">J53</f>
        <v>271.39999999999998</v>
      </c>
      <c r="K52" s="328">
        <f t="shared" si="16"/>
        <v>286.3</v>
      </c>
      <c r="L52" s="328">
        <f t="shared" si="16"/>
        <v>297.8</v>
      </c>
    </row>
    <row r="53" spans="1:13" ht="102">
      <c r="A53" s="175" t="s">
        <v>80</v>
      </c>
      <c r="B53" s="27" t="s">
        <v>73</v>
      </c>
      <c r="C53" s="33" t="s">
        <v>75</v>
      </c>
      <c r="D53" s="33" t="s">
        <v>82</v>
      </c>
      <c r="E53" s="32" t="s">
        <v>254</v>
      </c>
      <c r="F53" s="32" t="s">
        <v>8</v>
      </c>
      <c r="G53" s="32" t="s">
        <v>153</v>
      </c>
      <c r="H53" s="32" t="s">
        <v>256</v>
      </c>
      <c r="I53" s="29" t="s">
        <v>225</v>
      </c>
      <c r="J53" s="34">
        <f t="shared" si="16"/>
        <v>271.39999999999998</v>
      </c>
      <c r="K53" s="34">
        <f t="shared" si="16"/>
        <v>286.3</v>
      </c>
      <c r="L53" s="34">
        <f t="shared" si="16"/>
        <v>297.8</v>
      </c>
    </row>
    <row r="54" spans="1:13" ht="38.25">
      <c r="A54" s="175" t="s">
        <v>81</v>
      </c>
      <c r="B54" s="27" t="s">
        <v>73</v>
      </c>
      <c r="C54" s="33" t="s">
        <v>75</v>
      </c>
      <c r="D54" s="33" t="s">
        <v>82</v>
      </c>
      <c r="E54" s="32" t="s">
        <v>254</v>
      </c>
      <c r="F54" s="32" t="s">
        <v>8</v>
      </c>
      <c r="G54" s="32" t="s">
        <v>153</v>
      </c>
      <c r="H54" s="32" t="s">
        <v>256</v>
      </c>
      <c r="I54" s="29" t="s">
        <v>226</v>
      </c>
      <c r="J54" s="34">
        <v>271.39999999999998</v>
      </c>
      <c r="K54" s="34">
        <v>286.3</v>
      </c>
      <c r="L54" s="34">
        <v>297.8</v>
      </c>
    </row>
    <row r="55" spans="1:13" ht="95.25" customHeight="1">
      <c r="A55" s="178" t="s">
        <v>97</v>
      </c>
      <c r="B55" s="27" t="s">
        <v>73</v>
      </c>
      <c r="C55" s="27" t="s">
        <v>75</v>
      </c>
      <c r="D55" s="27" t="s">
        <v>82</v>
      </c>
      <c r="E55" s="32" t="s">
        <v>254</v>
      </c>
      <c r="F55" s="32" t="s">
        <v>8</v>
      </c>
      <c r="G55" s="32" t="s">
        <v>153</v>
      </c>
      <c r="H55" s="32" t="s">
        <v>257</v>
      </c>
      <c r="I55" s="29"/>
      <c r="J55" s="34">
        <f t="shared" ref="J55:L56" si="17">J56</f>
        <v>2.2000000000000002</v>
      </c>
      <c r="K55" s="34">
        <f t="shared" si="17"/>
        <v>2.2000000000000002</v>
      </c>
      <c r="L55" s="34">
        <f t="shared" si="17"/>
        <v>2.2000000000000002</v>
      </c>
    </row>
    <row r="56" spans="1:13" ht="47.25" customHeight="1">
      <c r="A56" s="175" t="s">
        <v>86</v>
      </c>
      <c r="B56" s="27" t="s">
        <v>73</v>
      </c>
      <c r="C56" s="27" t="s">
        <v>75</v>
      </c>
      <c r="D56" s="27" t="s">
        <v>82</v>
      </c>
      <c r="E56" s="32" t="s">
        <v>254</v>
      </c>
      <c r="F56" s="32" t="s">
        <v>8</v>
      </c>
      <c r="G56" s="32" t="s">
        <v>153</v>
      </c>
      <c r="H56" s="32" t="s">
        <v>257</v>
      </c>
      <c r="I56" s="29" t="s">
        <v>227</v>
      </c>
      <c r="J56" s="34">
        <f t="shared" si="17"/>
        <v>2.2000000000000002</v>
      </c>
      <c r="K56" s="34">
        <f t="shared" si="17"/>
        <v>2.2000000000000002</v>
      </c>
      <c r="L56" s="34">
        <f t="shared" si="17"/>
        <v>2.2000000000000002</v>
      </c>
    </row>
    <row r="57" spans="1:13" ht="38.25">
      <c r="A57" s="175" t="s">
        <v>87</v>
      </c>
      <c r="B57" s="27" t="s">
        <v>73</v>
      </c>
      <c r="C57" s="27" t="s">
        <v>75</v>
      </c>
      <c r="D57" s="27" t="s">
        <v>82</v>
      </c>
      <c r="E57" s="32" t="s">
        <v>254</v>
      </c>
      <c r="F57" s="32" t="s">
        <v>8</v>
      </c>
      <c r="G57" s="32" t="s">
        <v>153</v>
      </c>
      <c r="H57" s="32" t="s">
        <v>257</v>
      </c>
      <c r="I57" s="29" t="s">
        <v>228</v>
      </c>
      <c r="J57" s="331">
        <v>2.2000000000000002</v>
      </c>
      <c r="K57" s="331">
        <v>2.2000000000000002</v>
      </c>
      <c r="L57" s="331">
        <v>2.2000000000000002</v>
      </c>
    </row>
    <row r="58" spans="1:13" ht="132" customHeight="1">
      <c r="A58" s="179" t="s">
        <v>60</v>
      </c>
      <c r="B58" s="27" t="s">
        <v>73</v>
      </c>
      <c r="C58" s="27" t="s">
        <v>75</v>
      </c>
      <c r="D58" s="27" t="s">
        <v>82</v>
      </c>
      <c r="E58" s="32" t="s">
        <v>254</v>
      </c>
      <c r="F58" s="32" t="s">
        <v>8</v>
      </c>
      <c r="G58" s="32" t="s">
        <v>153</v>
      </c>
      <c r="H58" s="32" t="s">
        <v>304</v>
      </c>
      <c r="I58" s="29"/>
      <c r="J58" s="34">
        <f t="shared" ref="J58:K58" si="18">J59+J61</f>
        <v>28.9</v>
      </c>
      <c r="K58" s="34">
        <f t="shared" si="18"/>
        <v>28.9</v>
      </c>
      <c r="L58" s="34">
        <f t="shared" ref="L58" si="19">L59+L61</f>
        <v>28.9</v>
      </c>
    </row>
    <row r="59" spans="1:13" ht="102">
      <c r="A59" s="175" t="s">
        <v>80</v>
      </c>
      <c r="B59" s="27" t="s">
        <v>73</v>
      </c>
      <c r="C59" s="27" t="s">
        <v>75</v>
      </c>
      <c r="D59" s="27" t="s">
        <v>82</v>
      </c>
      <c r="E59" s="32" t="s">
        <v>254</v>
      </c>
      <c r="F59" s="32" t="s">
        <v>8</v>
      </c>
      <c r="G59" s="32" t="s">
        <v>153</v>
      </c>
      <c r="H59" s="32" t="s">
        <v>304</v>
      </c>
      <c r="I59" s="29" t="s">
        <v>225</v>
      </c>
      <c r="J59" s="34">
        <f t="shared" ref="J59:L59" si="20">J60</f>
        <v>27</v>
      </c>
      <c r="K59" s="34">
        <f t="shared" si="20"/>
        <v>27</v>
      </c>
      <c r="L59" s="34">
        <f t="shared" si="20"/>
        <v>27</v>
      </c>
    </row>
    <row r="60" spans="1:13" ht="38.25">
      <c r="A60" s="175" t="s">
        <v>81</v>
      </c>
      <c r="B60" s="27" t="s">
        <v>73</v>
      </c>
      <c r="C60" s="27" t="s">
        <v>75</v>
      </c>
      <c r="D60" s="27" t="s">
        <v>82</v>
      </c>
      <c r="E60" s="32" t="s">
        <v>254</v>
      </c>
      <c r="F60" s="32" t="s">
        <v>8</v>
      </c>
      <c r="G60" s="32" t="s">
        <v>153</v>
      </c>
      <c r="H60" s="32" t="s">
        <v>304</v>
      </c>
      <c r="I60" s="29" t="s">
        <v>226</v>
      </c>
      <c r="J60" s="34">
        <v>27</v>
      </c>
      <c r="K60" s="34">
        <v>27</v>
      </c>
      <c r="L60" s="34">
        <v>27</v>
      </c>
    </row>
    <row r="61" spans="1:13" ht="45" customHeight="1">
      <c r="A61" s="175" t="s">
        <v>86</v>
      </c>
      <c r="B61" s="27" t="s">
        <v>73</v>
      </c>
      <c r="C61" s="27" t="s">
        <v>75</v>
      </c>
      <c r="D61" s="27" t="s">
        <v>82</v>
      </c>
      <c r="E61" s="32" t="s">
        <v>254</v>
      </c>
      <c r="F61" s="32" t="s">
        <v>8</v>
      </c>
      <c r="G61" s="32" t="s">
        <v>153</v>
      </c>
      <c r="H61" s="32" t="s">
        <v>304</v>
      </c>
      <c r="I61" s="29" t="s">
        <v>227</v>
      </c>
      <c r="J61" s="34">
        <f t="shared" ref="J61:L61" si="21">J62</f>
        <v>1.9</v>
      </c>
      <c r="K61" s="34">
        <f t="shared" si="21"/>
        <v>1.9</v>
      </c>
      <c r="L61" s="34">
        <f t="shared" si="21"/>
        <v>1.9</v>
      </c>
    </row>
    <row r="62" spans="1:13" ht="38.25">
      <c r="A62" s="175" t="s">
        <v>87</v>
      </c>
      <c r="B62" s="27" t="s">
        <v>73</v>
      </c>
      <c r="C62" s="27" t="s">
        <v>75</v>
      </c>
      <c r="D62" s="27" t="s">
        <v>82</v>
      </c>
      <c r="E62" s="32" t="s">
        <v>254</v>
      </c>
      <c r="F62" s="32" t="s">
        <v>8</v>
      </c>
      <c r="G62" s="32" t="s">
        <v>153</v>
      </c>
      <c r="H62" s="32" t="s">
        <v>304</v>
      </c>
      <c r="I62" s="29" t="s">
        <v>228</v>
      </c>
      <c r="J62" s="34">
        <v>1.9</v>
      </c>
      <c r="K62" s="34">
        <v>1.9</v>
      </c>
      <c r="L62" s="34">
        <v>1.9</v>
      </c>
    </row>
    <row r="63" spans="1:13">
      <c r="A63" s="180" t="s">
        <v>442</v>
      </c>
      <c r="B63" s="27" t="s">
        <v>73</v>
      </c>
      <c r="C63" s="27" t="s">
        <v>75</v>
      </c>
      <c r="D63" s="27" t="s">
        <v>98</v>
      </c>
      <c r="E63" s="32"/>
      <c r="F63" s="32"/>
      <c r="G63" s="32"/>
      <c r="H63" s="32"/>
      <c r="I63" s="29"/>
      <c r="J63" s="34">
        <f t="shared" ref="J63:L67" si="22">J64</f>
        <v>0</v>
      </c>
      <c r="K63" s="34">
        <f t="shared" si="22"/>
        <v>0</v>
      </c>
      <c r="L63" s="34">
        <f t="shared" si="22"/>
        <v>36</v>
      </c>
    </row>
    <row r="64" spans="1:13" ht="69" customHeight="1">
      <c r="A64" s="351" t="s">
        <v>83</v>
      </c>
      <c r="B64" s="27" t="s">
        <v>73</v>
      </c>
      <c r="C64" s="27" t="s">
        <v>75</v>
      </c>
      <c r="D64" s="27" t="s">
        <v>98</v>
      </c>
      <c r="E64" s="283" t="s">
        <v>499</v>
      </c>
      <c r="F64" s="32" t="s">
        <v>258</v>
      </c>
      <c r="G64" s="32"/>
      <c r="H64" s="32"/>
      <c r="I64" s="29"/>
      <c r="J64" s="34">
        <f t="shared" si="22"/>
        <v>0</v>
      </c>
      <c r="K64" s="34">
        <f t="shared" si="22"/>
        <v>0</v>
      </c>
      <c r="L64" s="34">
        <f t="shared" si="22"/>
        <v>36</v>
      </c>
    </row>
    <row r="65" spans="1:12" ht="25.5">
      <c r="A65" s="180" t="s">
        <v>443</v>
      </c>
      <c r="B65" s="27" t="s">
        <v>73</v>
      </c>
      <c r="C65" s="27" t="s">
        <v>75</v>
      </c>
      <c r="D65" s="27" t="s">
        <v>98</v>
      </c>
      <c r="E65" s="283" t="s">
        <v>499</v>
      </c>
      <c r="F65" s="32" t="s">
        <v>258</v>
      </c>
      <c r="G65" s="32" t="s">
        <v>75</v>
      </c>
      <c r="H65" s="32"/>
      <c r="I65" s="29"/>
      <c r="J65" s="34">
        <f t="shared" si="22"/>
        <v>0</v>
      </c>
      <c r="K65" s="34">
        <f t="shared" si="22"/>
        <v>0</v>
      </c>
      <c r="L65" s="34">
        <f t="shared" si="22"/>
        <v>36</v>
      </c>
    </row>
    <row r="66" spans="1:12" ht="89.25">
      <c r="A66" s="180" t="s">
        <v>444</v>
      </c>
      <c r="B66" s="27" t="s">
        <v>73</v>
      </c>
      <c r="C66" s="27" t="s">
        <v>75</v>
      </c>
      <c r="D66" s="27" t="s">
        <v>98</v>
      </c>
      <c r="E66" s="283" t="s">
        <v>499</v>
      </c>
      <c r="F66" s="32" t="s">
        <v>258</v>
      </c>
      <c r="G66" s="32" t="s">
        <v>75</v>
      </c>
      <c r="H66" s="32" t="s">
        <v>445</v>
      </c>
      <c r="I66" s="29"/>
      <c r="J66" s="34">
        <f t="shared" si="22"/>
        <v>0</v>
      </c>
      <c r="K66" s="34">
        <f t="shared" si="22"/>
        <v>0</v>
      </c>
      <c r="L66" s="34">
        <f t="shared" si="22"/>
        <v>36</v>
      </c>
    </row>
    <row r="67" spans="1:12" ht="38.25">
      <c r="A67" s="175" t="s">
        <v>86</v>
      </c>
      <c r="B67" s="27" t="s">
        <v>73</v>
      </c>
      <c r="C67" s="27" t="s">
        <v>75</v>
      </c>
      <c r="D67" s="27" t="s">
        <v>98</v>
      </c>
      <c r="E67" s="283" t="s">
        <v>499</v>
      </c>
      <c r="F67" s="32" t="s">
        <v>258</v>
      </c>
      <c r="G67" s="32" t="s">
        <v>75</v>
      </c>
      <c r="H67" s="32" t="s">
        <v>445</v>
      </c>
      <c r="I67" s="29" t="s">
        <v>227</v>
      </c>
      <c r="J67" s="34">
        <f t="shared" si="22"/>
        <v>0</v>
      </c>
      <c r="K67" s="34">
        <f t="shared" si="22"/>
        <v>0</v>
      </c>
      <c r="L67" s="34">
        <f t="shared" si="22"/>
        <v>36</v>
      </c>
    </row>
    <row r="68" spans="1:12" ht="38.25">
      <c r="A68" s="175" t="s">
        <v>87</v>
      </c>
      <c r="B68" s="27" t="s">
        <v>73</v>
      </c>
      <c r="C68" s="27" t="s">
        <v>75</v>
      </c>
      <c r="D68" s="27" t="s">
        <v>98</v>
      </c>
      <c r="E68" s="283" t="s">
        <v>499</v>
      </c>
      <c r="F68" s="32" t="s">
        <v>258</v>
      </c>
      <c r="G68" s="32" t="s">
        <v>75</v>
      </c>
      <c r="H68" s="32" t="s">
        <v>445</v>
      </c>
      <c r="I68" s="29" t="s">
        <v>228</v>
      </c>
      <c r="J68" s="34">
        <v>0</v>
      </c>
      <c r="K68" s="34">
        <v>0</v>
      </c>
      <c r="L68" s="34">
        <v>36</v>
      </c>
    </row>
    <row r="69" spans="1:12">
      <c r="A69" s="175" t="s">
        <v>100</v>
      </c>
      <c r="B69" s="27" t="s">
        <v>73</v>
      </c>
      <c r="C69" s="27" t="s">
        <v>75</v>
      </c>
      <c r="D69" s="27" t="s">
        <v>18</v>
      </c>
      <c r="E69" s="32"/>
      <c r="F69" s="32"/>
      <c r="G69" s="32"/>
      <c r="H69" s="32"/>
      <c r="I69" s="29"/>
      <c r="J69" s="30">
        <f t="shared" ref="J69:L71" si="23">J70</f>
        <v>150</v>
      </c>
      <c r="K69" s="30">
        <f t="shared" si="23"/>
        <v>150</v>
      </c>
      <c r="L69" s="30">
        <f t="shared" si="23"/>
        <v>150</v>
      </c>
    </row>
    <row r="70" spans="1:12" ht="50.25" customHeight="1">
      <c r="A70" s="177" t="s">
        <v>334</v>
      </c>
      <c r="B70" s="27" t="s">
        <v>73</v>
      </c>
      <c r="C70" s="27" t="s">
        <v>75</v>
      </c>
      <c r="D70" s="27" t="s">
        <v>18</v>
      </c>
      <c r="E70" s="32" t="s">
        <v>254</v>
      </c>
      <c r="F70" s="32" t="s">
        <v>258</v>
      </c>
      <c r="G70" s="32"/>
      <c r="H70" s="32"/>
      <c r="I70" s="29"/>
      <c r="J70" s="30">
        <f t="shared" si="23"/>
        <v>150</v>
      </c>
      <c r="K70" s="30">
        <f t="shared" si="23"/>
        <v>150</v>
      </c>
      <c r="L70" s="30">
        <f t="shared" si="23"/>
        <v>150</v>
      </c>
    </row>
    <row r="71" spans="1:12" ht="72.75" customHeight="1">
      <c r="A71" s="175" t="s">
        <v>335</v>
      </c>
      <c r="B71" s="27" t="s">
        <v>73</v>
      </c>
      <c r="C71" s="27" t="s">
        <v>75</v>
      </c>
      <c r="D71" s="27" t="s">
        <v>18</v>
      </c>
      <c r="E71" s="32" t="s">
        <v>254</v>
      </c>
      <c r="F71" s="32" t="s">
        <v>8</v>
      </c>
      <c r="G71" s="32"/>
      <c r="H71" s="32"/>
      <c r="I71" s="29"/>
      <c r="J71" s="30">
        <f t="shared" si="23"/>
        <v>150</v>
      </c>
      <c r="K71" s="30">
        <f t="shared" si="23"/>
        <v>150</v>
      </c>
      <c r="L71" s="30">
        <f t="shared" si="23"/>
        <v>150</v>
      </c>
    </row>
    <row r="72" spans="1:12" ht="38.25">
      <c r="A72" s="175" t="s">
        <v>554</v>
      </c>
      <c r="B72" s="27" t="s">
        <v>73</v>
      </c>
      <c r="C72" s="27" t="s">
        <v>75</v>
      </c>
      <c r="D72" s="27" t="s">
        <v>18</v>
      </c>
      <c r="E72" s="32" t="s">
        <v>254</v>
      </c>
      <c r="F72" s="32" t="s">
        <v>8</v>
      </c>
      <c r="G72" s="32" t="s">
        <v>153</v>
      </c>
      <c r="H72" s="32" t="s">
        <v>259</v>
      </c>
      <c r="I72" s="29"/>
      <c r="J72" s="30">
        <f>J74</f>
        <v>150</v>
      </c>
      <c r="K72" s="30">
        <f>K74</f>
        <v>150</v>
      </c>
      <c r="L72" s="30">
        <f>L74</f>
        <v>150</v>
      </c>
    </row>
    <row r="73" spans="1:12">
      <c r="A73" s="175" t="s">
        <v>93</v>
      </c>
      <c r="B73" s="27" t="s">
        <v>73</v>
      </c>
      <c r="C73" s="27" t="s">
        <v>75</v>
      </c>
      <c r="D73" s="27" t="s">
        <v>18</v>
      </c>
      <c r="E73" s="32" t="s">
        <v>254</v>
      </c>
      <c r="F73" s="32" t="s">
        <v>8</v>
      </c>
      <c r="G73" s="32" t="s">
        <v>153</v>
      </c>
      <c r="H73" s="32" t="s">
        <v>259</v>
      </c>
      <c r="I73" s="29" t="s">
        <v>229</v>
      </c>
      <c r="J73" s="30">
        <f>J74</f>
        <v>150</v>
      </c>
      <c r="K73" s="30">
        <f>K74</f>
        <v>150</v>
      </c>
      <c r="L73" s="30">
        <f>L74</f>
        <v>150</v>
      </c>
    </row>
    <row r="74" spans="1:12">
      <c r="A74" s="175" t="s">
        <v>101</v>
      </c>
      <c r="B74" s="27" t="s">
        <v>73</v>
      </c>
      <c r="C74" s="27" t="s">
        <v>75</v>
      </c>
      <c r="D74" s="27" t="s">
        <v>102</v>
      </c>
      <c r="E74" s="32" t="s">
        <v>254</v>
      </c>
      <c r="F74" s="32" t="s">
        <v>8</v>
      </c>
      <c r="G74" s="32" t="s">
        <v>153</v>
      </c>
      <c r="H74" s="32" t="s">
        <v>259</v>
      </c>
      <c r="I74" s="29" t="s">
        <v>231</v>
      </c>
      <c r="J74" s="30">
        <v>150</v>
      </c>
      <c r="K74" s="30">
        <v>150</v>
      </c>
      <c r="L74" s="30">
        <v>150</v>
      </c>
    </row>
    <row r="75" spans="1:12" ht="25.5">
      <c r="A75" s="175" t="s">
        <v>103</v>
      </c>
      <c r="B75" s="27" t="s">
        <v>73</v>
      </c>
      <c r="C75" s="27" t="s">
        <v>75</v>
      </c>
      <c r="D75" s="27" t="s">
        <v>104</v>
      </c>
      <c r="E75" s="32"/>
      <c r="F75" s="32"/>
      <c r="G75" s="32"/>
      <c r="H75" s="32"/>
      <c r="I75" s="29"/>
      <c r="J75" s="30">
        <f>J93+J76</f>
        <v>4476.3</v>
      </c>
      <c r="K75" s="30">
        <f t="shared" ref="K75:L75" si="24">K93+K76</f>
        <v>2692.2</v>
      </c>
      <c r="L75" s="30">
        <f t="shared" si="24"/>
        <v>2542.1999999999998</v>
      </c>
    </row>
    <row r="76" spans="1:12" ht="76.5">
      <c r="A76" s="176" t="s">
        <v>83</v>
      </c>
      <c r="B76" s="27" t="s">
        <v>73</v>
      </c>
      <c r="C76" s="27" t="s">
        <v>75</v>
      </c>
      <c r="D76" s="27" t="s">
        <v>104</v>
      </c>
      <c r="E76" s="283" t="s">
        <v>499</v>
      </c>
      <c r="F76" s="32">
        <v>0</v>
      </c>
      <c r="G76" s="32"/>
      <c r="H76" s="32"/>
      <c r="I76" s="29"/>
      <c r="J76" s="30">
        <f>J81+J85+J89+J77</f>
        <v>156</v>
      </c>
      <c r="K76" s="30">
        <f t="shared" ref="K76:L76" si="25">K81+K85+K89+K77</f>
        <v>6</v>
      </c>
      <c r="L76" s="30">
        <f t="shared" si="25"/>
        <v>6</v>
      </c>
    </row>
    <row r="77" spans="1:12" ht="76.5">
      <c r="A77" s="176" t="s">
        <v>402</v>
      </c>
      <c r="B77" s="27" t="s">
        <v>73</v>
      </c>
      <c r="C77" s="27" t="s">
        <v>75</v>
      </c>
      <c r="D77" s="27" t="s">
        <v>104</v>
      </c>
      <c r="E77" s="283" t="s">
        <v>499</v>
      </c>
      <c r="F77" s="32">
        <v>0</v>
      </c>
      <c r="G77" s="32" t="s">
        <v>77</v>
      </c>
      <c r="H77" s="32"/>
      <c r="I77" s="29"/>
      <c r="J77" s="30">
        <f t="shared" ref="J77:L79" si="26">J78</f>
        <v>147</v>
      </c>
      <c r="K77" s="30">
        <f t="shared" si="26"/>
        <v>0</v>
      </c>
      <c r="L77" s="30">
        <f t="shared" si="26"/>
        <v>0</v>
      </c>
    </row>
    <row r="78" spans="1:12" ht="51">
      <c r="A78" s="175" t="s">
        <v>85</v>
      </c>
      <c r="B78" s="27" t="s">
        <v>73</v>
      </c>
      <c r="C78" s="27" t="s">
        <v>75</v>
      </c>
      <c r="D78" s="27" t="s">
        <v>104</v>
      </c>
      <c r="E78" s="283" t="s">
        <v>499</v>
      </c>
      <c r="F78" s="32">
        <v>0</v>
      </c>
      <c r="G78" s="32" t="s">
        <v>77</v>
      </c>
      <c r="H78" s="32" t="s">
        <v>248</v>
      </c>
      <c r="I78" s="29"/>
      <c r="J78" s="30">
        <f t="shared" si="26"/>
        <v>147</v>
      </c>
      <c r="K78" s="30">
        <f t="shared" si="26"/>
        <v>0</v>
      </c>
      <c r="L78" s="30">
        <f t="shared" si="26"/>
        <v>0</v>
      </c>
    </row>
    <row r="79" spans="1:12" ht="38.25">
      <c r="A79" s="175" t="s">
        <v>86</v>
      </c>
      <c r="B79" s="27" t="s">
        <v>73</v>
      </c>
      <c r="C79" s="27" t="s">
        <v>75</v>
      </c>
      <c r="D79" s="27" t="s">
        <v>104</v>
      </c>
      <c r="E79" s="283" t="s">
        <v>499</v>
      </c>
      <c r="F79" s="32">
        <v>0</v>
      </c>
      <c r="G79" s="32" t="s">
        <v>77</v>
      </c>
      <c r="H79" s="32" t="s">
        <v>248</v>
      </c>
      <c r="I79" s="29" t="s">
        <v>227</v>
      </c>
      <c r="J79" s="30">
        <f t="shared" si="26"/>
        <v>147</v>
      </c>
      <c r="K79" s="30">
        <f t="shared" si="26"/>
        <v>0</v>
      </c>
      <c r="L79" s="30">
        <f t="shared" si="26"/>
        <v>0</v>
      </c>
    </row>
    <row r="80" spans="1:12" ht="38.25">
      <c r="A80" s="175" t="s">
        <v>87</v>
      </c>
      <c r="B80" s="27" t="s">
        <v>73</v>
      </c>
      <c r="C80" s="27" t="s">
        <v>75</v>
      </c>
      <c r="D80" s="27" t="s">
        <v>104</v>
      </c>
      <c r="E80" s="283" t="s">
        <v>499</v>
      </c>
      <c r="F80" s="32">
        <v>0</v>
      </c>
      <c r="G80" s="32" t="s">
        <v>77</v>
      </c>
      <c r="H80" s="32" t="s">
        <v>248</v>
      </c>
      <c r="I80" s="29" t="s">
        <v>228</v>
      </c>
      <c r="J80" s="30">
        <v>147</v>
      </c>
      <c r="K80" s="30">
        <v>0</v>
      </c>
      <c r="L80" s="30">
        <v>0</v>
      </c>
    </row>
    <row r="81" spans="1:12" ht="114.75">
      <c r="A81" s="175" t="s">
        <v>84</v>
      </c>
      <c r="B81" s="27" t="s">
        <v>73</v>
      </c>
      <c r="C81" s="27" t="s">
        <v>75</v>
      </c>
      <c r="D81" s="27" t="s">
        <v>104</v>
      </c>
      <c r="E81" s="283" t="s">
        <v>499</v>
      </c>
      <c r="F81" s="32">
        <v>0</v>
      </c>
      <c r="G81" s="32" t="s">
        <v>98</v>
      </c>
      <c r="H81" s="32"/>
      <c r="I81" s="29"/>
      <c r="J81" s="30">
        <f t="shared" ref="J81:L81" si="27">J82</f>
        <v>2</v>
      </c>
      <c r="K81" s="30">
        <f t="shared" si="27"/>
        <v>2</v>
      </c>
      <c r="L81" s="30">
        <f t="shared" si="27"/>
        <v>2</v>
      </c>
    </row>
    <row r="82" spans="1:12" ht="51">
      <c r="A82" s="175" t="s">
        <v>85</v>
      </c>
      <c r="B82" s="27" t="s">
        <v>73</v>
      </c>
      <c r="C82" s="27" t="s">
        <v>75</v>
      </c>
      <c r="D82" s="27" t="s">
        <v>104</v>
      </c>
      <c r="E82" s="283" t="s">
        <v>499</v>
      </c>
      <c r="F82" s="32">
        <v>0</v>
      </c>
      <c r="G82" s="32" t="s">
        <v>98</v>
      </c>
      <c r="H82" s="32" t="s">
        <v>248</v>
      </c>
      <c r="I82" s="29"/>
      <c r="J82" s="30">
        <f t="shared" ref="J82:J83" si="28">J83</f>
        <v>2</v>
      </c>
      <c r="K82" s="30">
        <f t="shared" ref="K82:L83" si="29">K83</f>
        <v>2</v>
      </c>
      <c r="L82" s="30">
        <f t="shared" si="29"/>
        <v>2</v>
      </c>
    </row>
    <row r="83" spans="1:12" ht="38.25">
      <c r="A83" s="175" t="s">
        <v>86</v>
      </c>
      <c r="B83" s="27" t="s">
        <v>73</v>
      </c>
      <c r="C83" s="27" t="s">
        <v>75</v>
      </c>
      <c r="D83" s="27" t="s">
        <v>104</v>
      </c>
      <c r="E83" s="283" t="s">
        <v>499</v>
      </c>
      <c r="F83" s="32">
        <v>0</v>
      </c>
      <c r="G83" s="32" t="s">
        <v>98</v>
      </c>
      <c r="H83" s="32" t="s">
        <v>248</v>
      </c>
      <c r="I83" s="29" t="s">
        <v>227</v>
      </c>
      <c r="J83" s="30">
        <f t="shared" si="28"/>
        <v>2</v>
      </c>
      <c r="K83" s="30">
        <f t="shared" si="29"/>
        <v>2</v>
      </c>
      <c r="L83" s="30">
        <f t="shared" si="29"/>
        <v>2</v>
      </c>
    </row>
    <row r="84" spans="1:12" ht="38.25">
      <c r="A84" s="175" t="s">
        <v>87</v>
      </c>
      <c r="B84" s="27" t="s">
        <v>73</v>
      </c>
      <c r="C84" s="27" t="s">
        <v>75</v>
      </c>
      <c r="D84" s="27" t="s">
        <v>104</v>
      </c>
      <c r="E84" s="283" t="s">
        <v>499</v>
      </c>
      <c r="F84" s="32">
        <v>0</v>
      </c>
      <c r="G84" s="32" t="s">
        <v>98</v>
      </c>
      <c r="H84" s="32" t="s">
        <v>248</v>
      </c>
      <c r="I84" s="29" t="s">
        <v>228</v>
      </c>
      <c r="J84" s="30">
        <v>2</v>
      </c>
      <c r="K84" s="30">
        <v>2</v>
      </c>
      <c r="L84" s="30">
        <v>2</v>
      </c>
    </row>
    <row r="85" spans="1:12" ht="89.25">
      <c r="A85" s="175" t="s">
        <v>88</v>
      </c>
      <c r="B85" s="27" t="s">
        <v>73</v>
      </c>
      <c r="C85" s="27" t="s">
        <v>75</v>
      </c>
      <c r="D85" s="27" t="s">
        <v>104</v>
      </c>
      <c r="E85" s="283" t="s">
        <v>499</v>
      </c>
      <c r="F85" s="32">
        <v>0</v>
      </c>
      <c r="G85" s="32" t="s">
        <v>99</v>
      </c>
      <c r="H85" s="32"/>
      <c r="I85" s="29"/>
      <c r="J85" s="30">
        <f t="shared" ref="J85:L85" si="30">J86</f>
        <v>5</v>
      </c>
      <c r="K85" s="30">
        <f t="shared" si="30"/>
        <v>2</v>
      </c>
      <c r="L85" s="30">
        <f t="shared" si="30"/>
        <v>2</v>
      </c>
    </row>
    <row r="86" spans="1:12" ht="51">
      <c r="A86" s="175" t="s">
        <v>85</v>
      </c>
      <c r="B86" s="27" t="s">
        <v>73</v>
      </c>
      <c r="C86" s="27" t="s">
        <v>75</v>
      </c>
      <c r="D86" s="27" t="s">
        <v>104</v>
      </c>
      <c r="E86" s="283" t="s">
        <v>499</v>
      </c>
      <c r="F86" s="32">
        <v>0</v>
      </c>
      <c r="G86" s="32" t="s">
        <v>99</v>
      </c>
      <c r="H86" s="32" t="s">
        <v>248</v>
      </c>
      <c r="I86" s="29"/>
      <c r="J86" s="30">
        <f t="shared" ref="J86:J87" si="31">J87</f>
        <v>5</v>
      </c>
      <c r="K86" s="30">
        <f t="shared" ref="K86:L87" si="32">K87</f>
        <v>2</v>
      </c>
      <c r="L86" s="30">
        <f t="shared" si="32"/>
        <v>2</v>
      </c>
    </row>
    <row r="87" spans="1:12" ht="38.25">
      <c r="A87" s="175" t="s">
        <v>86</v>
      </c>
      <c r="B87" s="27" t="s">
        <v>73</v>
      </c>
      <c r="C87" s="27" t="s">
        <v>75</v>
      </c>
      <c r="D87" s="27" t="s">
        <v>104</v>
      </c>
      <c r="E87" s="283" t="s">
        <v>499</v>
      </c>
      <c r="F87" s="32">
        <v>0</v>
      </c>
      <c r="G87" s="32" t="s">
        <v>99</v>
      </c>
      <c r="H87" s="32" t="s">
        <v>248</v>
      </c>
      <c r="I87" s="29" t="s">
        <v>227</v>
      </c>
      <c r="J87" s="30">
        <f t="shared" si="31"/>
        <v>5</v>
      </c>
      <c r="K87" s="30">
        <f t="shared" si="32"/>
        <v>2</v>
      </c>
      <c r="L87" s="30">
        <f t="shared" si="32"/>
        <v>2</v>
      </c>
    </row>
    <row r="88" spans="1:12" ht="38.25">
      <c r="A88" s="175" t="s">
        <v>87</v>
      </c>
      <c r="B88" s="27" t="s">
        <v>73</v>
      </c>
      <c r="C88" s="27" t="s">
        <v>75</v>
      </c>
      <c r="D88" s="27" t="s">
        <v>104</v>
      </c>
      <c r="E88" s="283" t="s">
        <v>499</v>
      </c>
      <c r="F88" s="32">
        <v>0</v>
      </c>
      <c r="G88" s="32" t="s">
        <v>99</v>
      </c>
      <c r="H88" s="32" t="s">
        <v>248</v>
      </c>
      <c r="I88" s="29" t="s">
        <v>228</v>
      </c>
      <c r="J88" s="30">
        <v>5</v>
      </c>
      <c r="K88" s="30">
        <v>2</v>
      </c>
      <c r="L88" s="30">
        <v>2</v>
      </c>
    </row>
    <row r="89" spans="1:12" ht="76.5">
      <c r="A89" s="175" t="s">
        <v>89</v>
      </c>
      <c r="B89" s="27" t="s">
        <v>73</v>
      </c>
      <c r="C89" s="27" t="s">
        <v>75</v>
      </c>
      <c r="D89" s="27" t="s">
        <v>104</v>
      </c>
      <c r="E89" s="283" t="s">
        <v>499</v>
      </c>
      <c r="F89" s="32">
        <v>0</v>
      </c>
      <c r="G89" s="32" t="s">
        <v>114</v>
      </c>
      <c r="H89" s="32"/>
      <c r="I89" s="29"/>
      <c r="J89" s="30">
        <f t="shared" ref="J89:L89" si="33">J90</f>
        <v>2</v>
      </c>
      <c r="K89" s="30">
        <f t="shared" si="33"/>
        <v>2</v>
      </c>
      <c r="L89" s="30">
        <f t="shared" si="33"/>
        <v>2</v>
      </c>
    </row>
    <row r="90" spans="1:12" ht="51">
      <c r="A90" s="175" t="s">
        <v>85</v>
      </c>
      <c r="B90" s="27" t="s">
        <v>73</v>
      </c>
      <c r="C90" s="27" t="s">
        <v>75</v>
      </c>
      <c r="D90" s="27" t="s">
        <v>104</v>
      </c>
      <c r="E90" s="283" t="s">
        <v>499</v>
      </c>
      <c r="F90" s="32">
        <v>0</v>
      </c>
      <c r="G90" s="32" t="s">
        <v>114</v>
      </c>
      <c r="H90" s="32" t="s">
        <v>248</v>
      </c>
      <c r="I90" s="29"/>
      <c r="J90" s="30">
        <f t="shared" ref="J90:J91" si="34">J91</f>
        <v>2</v>
      </c>
      <c r="K90" s="30">
        <f t="shared" ref="K90:L91" si="35">K91</f>
        <v>2</v>
      </c>
      <c r="L90" s="30">
        <f t="shared" si="35"/>
        <v>2</v>
      </c>
    </row>
    <row r="91" spans="1:12" ht="38.25">
      <c r="A91" s="175" t="s">
        <v>86</v>
      </c>
      <c r="B91" s="27" t="s">
        <v>73</v>
      </c>
      <c r="C91" s="27" t="s">
        <v>75</v>
      </c>
      <c r="D91" s="27" t="s">
        <v>104</v>
      </c>
      <c r="E91" s="283" t="s">
        <v>499</v>
      </c>
      <c r="F91" s="32">
        <v>0</v>
      </c>
      <c r="G91" s="32" t="s">
        <v>114</v>
      </c>
      <c r="H91" s="32" t="s">
        <v>248</v>
      </c>
      <c r="I91" s="29" t="s">
        <v>227</v>
      </c>
      <c r="J91" s="30">
        <f t="shared" si="34"/>
        <v>2</v>
      </c>
      <c r="K91" s="30">
        <f t="shared" si="35"/>
        <v>2</v>
      </c>
      <c r="L91" s="30">
        <f t="shared" si="35"/>
        <v>2</v>
      </c>
    </row>
    <row r="92" spans="1:12" ht="38.25">
      <c r="A92" s="175" t="s">
        <v>87</v>
      </c>
      <c r="B92" s="27" t="s">
        <v>73</v>
      </c>
      <c r="C92" s="27" t="s">
        <v>75</v>
      </c>
      <c r="D92" s="27" t="s">
        <v>104</v>
      </c>
      <c r="E92" s="283" t="s">
        <v>499</v>
      </c>
      <c r="F92" s="32">
        <v>0</v>
      </c>
      <c r="G92" s="32" t="s">
        <v>114</v>
      </c>
      <c r="H92" s="32" t="s">
        <v>248</v>
      </c>
      <c r="I92" s="29" t="s">
        <v>228</v>
      </c>
      <c r="J92" s="30">
        <v>2</v>
      </c>
      <c r="K92" s="30">
        <v>2</v>
      </c>
      <c r="L92" s="30">
        <v>2</v>
      </c>
    </row>
    <row r="93" spans="1:12" ht="48">
      <c r="A93" s="177" t="s">
        <v>334</v>
      </c>
      <c r="B93" s="27" t="s">
        <v>73</v>
      </c>
      <c r="C93" s="27" t="s">
        <v>75</v>
      </c>
      <c r="D93" s="27" t="s">
        <v>104</v>
      </c>
      <c r="E93" s="32" t="s">
        <v>254</v>
      </c>
      <c r="F93" s="32" t="s">
        <v>258</v>
      </c>
      <c r="G93" s="32"/>
      <c r="H93" s="32"/>
      <c r="I93" s="29"/>
      <c r="J93" s="30">
        <f t="shared" ref="J93:L93" si="36">J94</f>
        <v>4320.3</v>
      </c>
      <c r="K93" s="30">
        <f t="shared" si="36"/>
        <v>2686.2</v>
      </c>
      <c r="L93" s="30">
        <f t="shared" si="36"/>
        <v>2536.1999999999998</v>
      </c>
    </row>
    <row r="94" spans="1:12" ht="63.75">
      <c r="A94" s="175" t="s">
        <v>335</v>
      </c>
      <c r="B94" s="27" t="s">
        <v>73</v>
      </c>
      <c r="C94" s="27" t="s">
        <v>75</v>
      </c>
      <c r="D94" s="27" t="s">
        <v>104</v>
      </c>
      <c r="E94" s="32" t="s">
        <v>254</v>
      </c>
      <c r="F94" s="32" t="s">
        <v>8</v>
      </c>
      <c r="G94" s="32"/>
      <c r="H94" s="32"/>
      <c r="I94" s="29"/>
      <c r="J94" s="30">
        <f>J95+J101</f>
        <v>4320.3</v>
      </c>
      <c r="K94" s="30">
        <f>K95+K101</f>
        <v>2686.2</v>
      </c>
      <c r="L94" s="30">
        <f>L95+L101</f>
        <v>2536.1999999999998</v>
      </c>
    </row>
    <row r="95" spans="1:12" ht="26.25" customHeight="1">
      <c r="A95" s="175" t="s">
        <v>316</v>
      </c>
      <c r="B95" s="27" t="s">
        <v>73</v>
      </c>
      <c r="C95" s="27" t="s">
        <v>75</v>
      </c>
      <c r="D95" s="27" t="s">
        <v>104</v>
      </c>
      <c r="E95" s="32" t="s">
        <v>254</v>
      </c>
      <c r="F95" s="32" t="s">
        <v>8</v>
      </c>
      <c r="G95" s="32" t="s">
        <v>153</v>
      </c>
      <c r="H95" s="32" t="s">
        <v>315</v>
      </c>
      <c r="I95" s="29"/>
      <c r="J95" s="30">
        <f>J96+J98</f>
        <v>4090.3</v>
      </c>
      <c r="K95" s="30">
        <f t="shared" ref="K95:L95" si="37">K96</f>
        <v>2656.2</v>
      </c>
      <c r="L95" s="30">
        <f t="shared" si="37"/>
        <v>2536.1999999999998</v>
      </c>
    </row>
    <row r="96" spans="1:12" ht="38.25">
      <c r="A96" s="175" t="s">
        <v>86</v>
      </c>
      <c r="B96" s="27" t="s">
        <v>73</v>
      </c>
      <c r="C96" s="27" t="s">
        <v>75</v>
      </c>
      <c r="D96" s="27" t="s">
        <v>104</v>
      </c>
      <c r="E96" s="32" t="s">
        <v>254</v>
      </c>
      <c r="F96" s="32" t="s">
        <v>8</v>
      </c>
      <c r="G96" s="32" t="s">
        <v>153</v>
      </c>
      <c r="H96" s="32" t="s">
        <v>315</v>
      </c>
      <c r="I96" s="29" t="s">
        <v>227</v>
      </c>
      <c r="J96" s="30">
        <f t="shared" ref="J96:L96" si="38">J97</f>
        <v>4035.3</v>
      </c>
      <c r="K96" s="30">
        <f t="shared" si="38"/>
        <v>2656.2</v>
      </c>
      <c r="L96" s="30">
        <f t="shared" si="38"/>
        <v>2536.1999999999998</v>
      </c>
    </row>
    <row r="97" spans="1:12" ht="38.25">
      <c r="A97" s="175" t="s">
        <v>87</v>
      </c>
      <c r="B97" s="27" t="s">
        <v>73</v>
      </c>
      <c r="C97" s="27" t="s">
        <v>75</v>
      </c>
      <c r="D97" s="27" t="s">
        <v>104</v>
      </c>
      <c r="E97" s="32" t="s">
        <v>254</v>
      </c>
      <c r="F97" s="32" t="s">
        <v>8</v>
      </c>
      <c r="G97" s="32" t="s">
        <v>153</v>
      </c>
      <c r="H97" s="32" t="s">
        <v>315</v>
      </c>
      <c r="I97" s="29" t="s">
        <v>228</v>
      </c>
      <c r="J97" s="280">
        <v>4035.3</v>
      </c>
      <c r="K97" s="30">
        <v>2656.2</v>
      </c>
      <c r="L97" s="30">
        <v>2536.1999999999998</v>
      </c>
    </row>
    <row r="98" spans="1:12">
      <c r="A98" s="281" t="s">
        <v>93</v>
      </c>
      <c r="B98" s="282" t="s">
        <v>73</v>
      </c>
      <c r="C98" s="282" t="s">
        <v>75</v>
      </c>
      <c r="D98" s="282" t="s">
        <v>104</v>
      </c>
      <c r="E98" s="283" t="s">
        <v>254</v>
      </c>
      <c r="F98" s="283" t="s">
        <v>8</v>
      </c>
      <c r="G98" s="283" t="s">
        <v>153</v>
      </c>
      <c r="H98" s="283" t="s">
        <v>315</v>
      </c>
      <c r="I98" s="284" t="s">
        <v>229</v>
      </c>
      <c r="J98" s="280">
        <f>J99+J100</f>
        <v>55</v>
      </c>
      <c r="K98" s="280">
        <f t="shared" ref="K98:L98" si="39">K99+K100</f>
        <v>0</v>
      </c>
      <c r="L98" s="280">
        <f t="shared" si="39"/>
        <v>0</v>
      </c>
    </row>
    <row r="99" spans="1:12">
      <c r="A99" s="281" t="s">
        <v>555</v>
      </c>
      <c r="B99" s="282" t="s">
        <v>73</v>
      </c>
      <c r="C99" s="282" t="s">
        <v>75</v>
      </c>
      <c r="D99" s="282" t="s">
        <v>104</v>
      </c>
      <c r="E99" s="283" t="s">
        <v>254</v>
      </c>
      <c r="F99" s="283" t="s">
        <v>8</v>
      </c>
      <c r="G99" s="283" t="s">
        <v>153</v>
      </c>
      <c r="H99" s="283" t="s">
        <v>315</v>
      </c>
      <c r="I99" s="284" t="s">
        <v>556</v>
      </c>
      <c r="J99" s="280">
        <v>25</v>
      </c>
      <c r="K99" s="280">
        <v>0</v>
      </c>
      <c r="L99" s="280">
        <v>0</v>
      </c>
    </row>
    <row r="100" spans="1:12" ht="25.5">
      <c r="A100" s="281" t="s">
        <v>94</v>
      </c>
      <c r="B100" s="282" t="s">
        <v>73</v>
      </c>
      <c r="C100" s="282" t="s">
        <v>75</v>
      </c>
      <c r="D100" s="282" t="s">
        <v>104</v>
      </c>
      <c r="E100" s="283" t="s">
        <v>254</v>
      </c>
      <c r="F100" s="283" t="s">
        <v>8</v>
      </c>
      <c r="G100" s="283" t="s">
        <v>153</v>
      </c>
      <c r="H100" s="283" t="s">
        <v>315</v>
      </c>
      <c r="I100" s="284" t="s">
        <v>230</v>
      </c>
      <c r="J100" s="280">
        <v>30</v>
      </c>
      <c r="K100" s="280">
        <v>0</v>
      </c>
      <c r="L100" s="280">
        <v>0</v>
      </c>
    </row>
    <row r="101" spans="1:12" ht="38.25">
      <c r="A101" s="175" t="s">
        <v>319</v>
      </c>
      <c r="B101" s="27" t="s">
        <v>73</v>
      </c>
      <c r="C101" s="27" t="s">
        <v>75</v>
      </c>
      <c r="D101" s="27" t="s">
        <v>104</v>
      </c>
      <c r="E101" s="32" t="s">
        <v>254</v>
      </c>
      <c r="F101" s="32" t="s">
        <v>8</v>
      </c>
      <c r="G101" s="32" t="s">
        <v>153</v>
      </c>
      <c r="H101" s="32" t="s">
        <v>318</v>
      </c>
      <c r="I101" s="29"/>
      <c r="J101" s="30">
        <f t="shared" ref="J101:J102" si="40">J102</f>
        <v>230</v>
      </c>
      <c r="K101" s="30">
        <f t="shared" ref="K101:L102" si="41">K102</f>
        <v>30</v>
      </c>
      <c r="L101" s="30">
        <f t="shared" si="41"/>
        <v>0</v>
      </c>
    </row>
    <row r="102" spans="1:12" ht="38.25">
      <c r="A102" s="175" t="s">
        <v>86</v>
      </c>
      <c r="B102" s="27" t="s">
        <v>73</v>
      </c>
      <c r="C102" s="27" t="s">
        <v>75</v>
      </c>
      <c r="D102" s="27" t="s">
        <v>104</v>
      </c>
      <c r="E102" s="32" t="s">
        <v>254</v>
      </c>
      <c r="F102" s="32" t="s">
        <v>8</v>
      </c>
      <c r="G102" s="32" t="s">
        <v>153</v>
      </c>
      <c r="H102" s="32" t="s">
        <v>318</v>
      </c>
      <c r="I102" s="29" t="s">
        <v>227</v>
      </c>
      <c r="J102" s="30">
        <f t="shared" si="40"/>
        <v>230</v>
      </c>
      <c r="K102" s="30">
        <f t="shared" si="41"/>
        <v>30</v>
      </c>
      <c r="L102" s="30">
        <f t="shared" si="41"/>
        <v>0</v>
      </c>
    </row>
    <row r="103" spans="1:12" ht="38.25">
      <c r="A103" s="175" t="s">
        <v>87</v>
      </c>
      <c r="B103" s="27" t="s">
        <v>73</v>
      </c>
      <c r="C103" s="27" t="s">
        <v>75</v>
      </c>
      <c r="D103" s="27" t="s">
        <v>104</v>
      </c>
      <c r="E103" s="32" t="s">
        <v>254</v>
      </c>
      <c r="F103" s="32" t="s">
        <v>8</v>
      </c>
      <c r="G103" s="32" t="s">
        <v>153</v>
      </c>
      <c r="H103" s="32" t="s">
        <v>318</v>
      </c>
      <c r="I103" s="29" t="s">
        <v>228</v>
      </c>
      <c r="J103" s="30">
        <v>230</v>
      </c>
      <c r="K103" s="30">
        <v>30</v>
      </c>
      <c r="L103" s="30">
        <v>0</v>
      </c>
    </row>
    <row r="104" spans="1:12" ht="35.25" customHeight="1">
      <c r="A104" s="175" t="s">
        <v>105</v>
      </c>
      <c r="B104" s="27" t="s">
        <v>73</v>
      </c>
      <c r="C104" s="27" t="s">
        <v>106</v>
      </c>
      <c r="D104" s="27"/>
      <c r="E104" s="32"/>
      <c r="F104" s="32"/>
      <c r="G104" s="32"/>
      <c r="H104" s="32"/>
      <c r="I104" s="29"/>
      <c r="J104" s="30">
        <f>J105</f>
        <v>917.19999999999993</v>
      </c>
      <c r="K104" s="30">
        <f t="shared" ref="K104:L104" si="42">K105</f>
        <v>968.2</v>
      </c>
      <c r="L104" s="30">
        <f t="shared" si="42"/>
        <v>1006.9000000000001</v>
      </c>
    </row>
    <row r="105" spans="1:12">
      <c r="A105" s="175" t="s">
        <v>107</v>
      </c>
      <c r="B105" s="27" t="s">
        <v>73</v>
      </c>
      <c r="C105" s="27" t="s">
        <v>106</v>
      </c>
      <c r="D105" s="27" t="s">
        <v>82</v>
      </c>
      <c r="E105" s="32"/>
      <c r="F105" s="32"/>
      <c r="G105" s="32"/>
      <c r="H105" s="32"/>
      <c r="I105" s="36"/>
      <c r="J105" s="30">
        <f t="shared" ref="J105:L106" si="43">J106</f>
        <v>917.19999999999993</v>
      </c>
      <c r="K105" s="30">
        <f t="shared" si="43"/>
        <v>968.2</v>
      </c>
      <c r="L105" s="30">
        <f t="shared" si="43"/>
        <v>1006.9000000000001</v>
      </c>
    </row>
    <row r="106" spans="1:12" ht="54" customHeight="1">
      <c r="A106" s="177" t="s">
        <v>334</v>
      </c>
      <c r="B106" s="27" t="s">
        <v>73</v>
      </c>
      <c r="C106" s="27" t="s">
        <v>106</v>
      </c>
      <c r="D106" s="27" t="s">
        <v>82</v>
      </c>
      <c r="E106" s="32" t="s">
        <v>254</v>
      </c>
      <c r="F106" s="32" t="s">
        <v>258</v>
      </c>
      <c r="G106" s="32"/>
      <c r="H106" s="32"/>
      <c r="I106" s="36"/>
      <c r="J106" s="30">
        <f t="shared" si="43"/>
        <v>917.19999999999993</v>
      </c>
      <c r="K106" s="30">
        <f t="shared" si="43"/>
        <v>968.2</v>
      </c>
      <c r="L106" s="30">
        <f t="shared" si="43"/>
        <v>1006.9000000000001</v>
      </c>
    </row>
    <row r="107" spans="1:12" ht="68.25" customHeight="1">
      <c r="A107" s="175" t="s">
        <v>335</v>
      </c>
      <c r="B107" s="27" t="s">
        <v>73</v>
      </c>
      <c r="C107" s="27" t="s">
        <v>106</v>
      </c>
      <c r="D107" s="27" t="s">
        <v>82</v>
      </c>
      <c r="E107" s="32" t="s">
        <v>254</v>
      </c>
      <c r="F107" s="32" t="s">
        <v>8</v>
      </c>
      <c r="G107" s="32"/>
      <c r="H107" s="32"/>
      <c r="I107" s="36"/>
      <c r="J107" s="30">
        <f>J108+J111</f>
        <v>917.19999999999993</v>
      </c>
      <c r="K107" s="30">
        <f t="shared" ref="K107:L107" si="44">K108+K111</f>
        <v>968.2</v>
      </c>
      <c r="L107" s="30">
        <f t="shared" si="44"/>
        <v>1006.9000000000001</v>
      </c>
    </row>
    <row r="108" spans="1:12" ht="14.25" customHeight="1">
      <c r="A108" s="182" t="s">
        <v>303</v>
      </c>
      <c r="B108" s="27" t="s">
        <v>73</v>
      </c>
      <c r="C108" s="27" t="s">
        <v>106</v>
      </c>
      <c r="D108" s="27" t="s">
        <v>82</v>
      </c>
      <c r="E108" s="32" t="s">
        <v>254</v>
      </c>
      <c r="F108" s="32" t="s">
        <v>8</v>
      </c>
      <c r="G108" s="32" t="s">
        <v>153</v>
      </c>
      <c r="H108" s="32" t="s">
        <v>302</v>
      </c>
      <c r="I108" s="29"/>
      <c r="J108" s="30">
        <f t="shared" ref="J108:L108" si="45">J109</f>
        <v>546.79999999999995</v>
      </c>
      <c r="K108" s="30">
        <f t="shared" si="45"/>
        <v>572.5</v>
      </c>
      <c r="L108" s="30">
        <f t="shared" si="45"/>
        <v>592.70000000000005</v>
      </c>
    </row>
    <row r="109" spans="1:12" ht="14.25" customHeight="1">
      <c r="A109" s="175" t="s">
        <v>80</v>
      </c>
      <c r="B109" s="27" t="s">
        <v>73</v>
      </c>
      <c r="C109" s="27" t="s">
        <v>106</v>
      </c>
      <c r="D109" s="27" t="s">
        <v>82</v>
      </c>
      <c r="E109" s="32" t="s">
        <v>254</v>
      </c>
      <c r="F109" s="32" t="s">
        <v>8</v>
      </c>
      <c r="G109" s="32" t="s">
        <v>153</v>
      </c>
      <c r="H109" s="32" t="s">
        <v>302</v>
      </c>
      <c r="I109" s="29" t="s">
        <v>225</v>
      </c>
      <c r="J109" s="30">
        <f>J110</f>
        <v>546.79999999999995</v>
      </c>
      <c r="K109" s="30">
        <f>K110</f>
        <v>572.5</v>
      </c>
      <c r="L109" s="30">
        <f>L110</f>
        <v>592.70000000000005</v>
      </c>
    </row>
    <row r="110" spans="1:12" ht="18" customHeight="1">
      <c r="A110" s="175" t="s">
        <v>81</v>
      </c>
      <c r="B110" s="27" t="s">
        <v>73</v>
      </c>
      <c r="C110" s="27" t="s">
        <v>106</v>
      </c>
      <c r="D110" s="27" t="s">
        <v>82</v>
      </c>
      <c r="E110" s="32" t="s">
        <v>254</v>
      </c>
      <c r="F110" s="32" t="s">
        <v>8</v>
      </c>
      <c r="G110" s="32" t="s">
        <v>153</v>
      </c>
      <c r="H110" s="32" t="s">
        <v>302</v>
      </c>
      <c r="I110" s="29" t="s">
        <v>226</v>
      </c>
      <c r="J110" s="30">
        <v>546.79999999999995</v>
      </c>
      <c r="K110" s="30">
        <v>572.5</v>
      </c>
      <c r="L110" s="30">
        <v>592.70000000000005</v>
      </c>
    </row>
    <row r="111" spans="1:12" s="291" customFormat="1" ht="69.75" customHeight="1">
      <c r="A111" s="175" t="s">
        <v>436</v>
      </c>
      <c r="B111" s="27" t="s">
        <v>73</v>
      </c>
      <c r="C111" s="27" t="s">
        <v>106</v>
      </c>
      <c r="D111" s="27" t="s">
        <v>82</v>
      </c>
      <c r="E111" s="32" t="s">
        <v>254</v>
      </c>
      <c r="F111" s="32" t="s">
        <v>8</v>
      </c>
      <c r="G111" s="32" t="s">
        <v>153</v>
      </c>
      <c r="H111" s="32" t="s">
        <v>437</v>
      </c>
      <c r="I111" s="29"/>
      <c r="J111" s="30">
        <f>J112+J114</f>
        <v>370.4</v>
      </c>
      <c r="K111" s="30">
        <f>K112+K114</f>
        <v>395.70000000000005</v>
      </c>
      <c r="L111" s="30">
        <f>L112+L114</f>
        <v>414.2</v>
      </c>
    </row>
    <row r="112" spans="1:12" s="291" customFormat="1" ht="102">
      <c r="A112" s="175" t="s">
        <v>80</v>
      </c>
      <c r="B112" s="27" t="s">
        <v>73</v>
      </c>
      <c r="C112" s="27" t="s">
        <v>106</v>
      </c>
      <c r="D112" s="27" t="s">
        <v>82</v>
      </c>
      <c r="E112" s="32" t="s">
        <v>254</v>
      </c>
      <c r="F112" s="32" t="s">
        <v>8</v>
      </c>
      <c r="G112" s="32" t="s">
        <v>153</v>
      </c>
      <c r="H112" s="32" t="s">
        <v>437</v>
      </c>
      <c r="I112" s="29" t="s">
        <v>225</v>
      </c>
      <c r="J112" s="30">
        <f>J113</f>
        <v>224.3</v>
      </c>
      <c r="K112" s="30">
        <f>K113</f>
        <v>250.3</v>
      </c>
      <c r="L112" s="30">
        <f>L113</f>
        <v>289</v>
      </c>
    </row>
    <row r="113" spans="1:12" s="291" customFormat="1" ht="38.25">
      <c r="A113" s="175" t="s">
        <v>81</v>
      </c>
      <c r="B113" s="27" t="s">
        <v>73</v>
      </c>
      <c r="C113" s="27" t="s">
        <v>106</v>
      </c>
      <c r="D113" s="27" t="s">
        <v>82</v>
      </c>
      <c r="E113" s="32" t="s">
        <v>254</v>
      </c>
      <c r="F113" s="32" t="s">
        <v>8</v>
      </c>
      <c r="G113" s="32" t="s">
        <v>153</v>
      </c>
      <c r="H113" s="32" t="s">
        <v>437</v>
      </c>
      <c r="I113" s="29" t="s">
        <v>226</v>
      </c>
      <c r="J113" s="30">
        <v>224.3</v>
      </c>
      <c r="K113" s="30">
        <v>250.3</v>
      </c>
      <c r="L113" s="30">
        <v>289</v>
      </c>
    </row>
    <row r="114" spans="1:12" s="291" customFormat="1" ht="38.25">
      <c r="A114" s="175" t="s">
        <v>86</v>
      </c>
      <c r="B114" s="27" t="s">
        <v>73</v>
      </c>
      <c r="C114" s="27" t="s">
        <v>106</v>
      </c>
      <c r="D114" s="27" t="s">
        <v>82</v>
      </c>
      <c r="E114" s="32" t="s">
        <v>254</v>
      </c>
      <c r="F114" s="32" t="s">
        <v>8</v>
      </c>
      <c r="G114" s="32" t="s">
        <v>153</v>
      </c>
      <c r="H114" s="32" t="s">
        <v>437</v>
      </c>
      <c r="I114" s="29" t="s">
        <v>227</v>
      </c>
      <c r="J114" s="30">
        <f>J115</f>
        <v>146.1</v>
      </c>
      <c r="K114" s="30">
        <f t="shared" ref="K114:L114" si="46">K115</f>
        <v>145.4</v>
      </c>
      <c r="L114" s="30">
        <f t="shared" si="46"/>
        <v>125.2</v>
      </c>
    </row>
    <row r="115" spans="1:12" s="291" customFormat="1" ht="38.25">
      <c r="A115" s="175" t="s">
        <v>87</v>
      </c>
      <c r="B115" s="27" t="s">
        <v>73</v>
      </c>
      <c r="C115" s="27" t="s">
        <v>106</v>
      </c>
      <c r="D115" s="27" t="s">
        <v>82</v>
      </c>
      <c r="E115" s="32" t="s">
        <v>254</v>
      </c>
      <c r="F115" s="32" t="s">
        <v>8</v>
      </c>
      <c r="G115" s="32" t="s">
        <v>153</v>
      </c>
      <c r="H115" s="32" t="s">
        <v>437</v>
      </c>
      <c r="I115" s="29" t="s">
        <v>228</v>
      </c>
      <c r="J115" s="30">
        <v>146.1</v>
      </c>
      <c r="K115" s="30">
        <v>145.4</v>
      </c>
      <c r="L115" s="30">
        <v>125.2</v>
      </c>
    </row>
    <row r="116" spans="1:12">
      <c r="A116" s="175" t="s">
        <v>108</v>
      </c>
      <c r="B116" s="27" t="s">
        <v>73</v>
      </c>
      <c r="C116" s="27" t="s">
        <v>82</v>
      </c>
      <c r="D116" s="27"/>
      <c r="E116" s="32"/>
      <c r="F116" s="32"/>
      <c r="G116" s="32"/>
      <c r="H116" s="32"/>
      <c r="I116" s="29"/>
      <c r="J116" s="30">
        <f>J117+J143+J165+J137</f>
        <v>86494.700000000012</v>
      </c>
      <c r="K116" s="30">
        <f>K117+K143+K165+K137</f>
        <v>11213.4</v>
      </c>
      <c r="L116" s="30">
        <f>L117+L143+L165+L137</f>
        <v>11857.1</v>
      </c>
    </row>
    <row r="117" spans="1:12">
      <c r="A117" s="175" t="s">
        <v>109</v>
      </c>
      <c r="B117" s="27" t="s">
        <v>73</v>
      </c>
      <c r="C117" s="27" t="s">
        <v>82</v>
      </c>
      <c r="D117" s="27" t="s">
        <v>98</v>
      </c>
      <c r="E117" s="32"/>
      <c r="F117" s="32"/>
      <c r="G117" s="32"/>
      <c r="H117" s="32"/>
      <c r="I117" s="29"/>
      <c r="J117" s="30">
        <f>J118+J132</f>
        <v>1666.5</v>
      </c>
      <c r="K117" s="30">
        <f>K118+K132</f>
        <v>1004.4000000000001</v>
      </c>
      <c r="L117" s="30">
        <f>L118+L132</f>
        <v>1163.4000000000001</v>
      </c>
    </row>
    <row r="118" spans="1:12" ht="87" customHeight="1">
      <c r="A118" s="175" t="s">
        <v>446</v>
      </c>
      <c r="B118" s="27" t="s">
        <v>73</v>
      </c>
      <c r="C118" s="27" t="s">
        <v>82</v>
      </c>
      <c r="D118" s="27" t="s">
        <v>98</v>
      </c>
      <c r="E118" s="32" t="s">
        <v>116</v>
      </c>
      <c r="F118" s="32" t="s">
        <v>258</v>
      </c>
      <c r="G118" s="32"/>
      <c r="H118" s="32"/>
      <c r="I118" s="29"/>
      <c r="J118" s="30">
        <f>J124+J119</f>
        <v>1094.2</v>
      </c>
      <c r="K118" s="30">
        <f t="shared" ref="K118:L118" si="47">K124+K119</f>
        <v>459.3</v>
      </c>
      <c r="L118" s="30">
        <f t="shared" si="47"/>
        <v>618.29999999999995</v>
      </c>
    </row>
    <row r="119" spans="1:12" ht="30.75" customHeight="1">
      <c r="A119" s="281" t="s">
        <v>501</v>
      </c>
      <c r="B119" s="282" t="s">
        <v>73</v>
      </c>
      <c r="C119" s="282" t="s">
        <v>82</v>
      </c>
      <c r="D119" s="282" t="s">
        <v>98</v>
      </c>
      <c r="E119" s="283" t="s">
        <v>116</v>
      </c>
      <c r="F119" s="283" t="s">
        <v>8</v>
      </c>
      <c r="G119" s="283"/>
      <c r="H119" s="283"/>
      <c r="I119" s="284"/>
      <c r="J119" s="280">
        <f>J120</f>
        <v>485.1</v>
      </c>
      <c r="K119" s="280">
        <f t="shared" ref="K119:L119" si="48">K120</f>
        <v>0</v>
      </c>
      <c r="L119" s="280">
        <f t="shared" si="48"/>
        <v>0</v>
      </c>
    </row>
    <row r="120" spans="1:12" ht="30.75" customHeight="1">
      <c r="A120" s="281" t="s">
        <v>502</v>
      </c>
      <c r="B120" s="282" t="s">
        <v>73</v>
      </c>
      <c r="C120" s="282" t="s">
        <v>82</v>
      </c>
      <c r="D120" s="282" t="s">
        <v>98</v>
      </c>
      <c r="E120" s="283" t="s">
        <v>116</v>
      </c>
      <c r="F120" s="283" t="s">
        <v>8</v>
      </c>
      <c r="G120" s="283" t="s">
        <v>75</v>
      </c>
      <c r="H120" s="283"/>
      <c r="I120" s="284"/>
      <c r="J120" s="280">
        <f>J121</f>
        <v>485.1</v>
      </c>
      <c r="K120" s="280">
        <f t="shared" ref="K120:L120" si="49">K121</f>
        <v>0</v>
      </c>
      <c r="L120" s="280">
        <f t="shared" si="49"/>
        <v>0</v>
      </c>
    </row>
    <row r="121" spans="1:12" ht="54.75" customHeight="1">
      <c r="A121" s="281" t="s">
        <v>503</v>
      </c>
      <c r="B121" s="282" t="s">
        <v>73</v>
      </c>
      <c r="C121" s="282" t="s">
        <v>82</v>
      </c>
      <c r="D121" s="282" t="s">
        <v>98</v>
      </c>
      <c r="E121" s="283" t="s">
        <v>116</v>
      </c>
      <c r="F121" s="283" t="s">
        <v>8</v>
      </c>
      <c r="G121" s="283" t="s">
        <v>75</v>
      </c>
      <c r="H121" s="283" t="s">
        <v>504</v>
      </c>
      <c r="I121" s="284"/>
      <c r="J121" s="280">
        <f>J122</f>
        <v>485.1</v>
      </c>
      <c r="K121" s="280">
        <f t="shared" ref="K121:L121" si="50">K122</f>
        <v>0</v>
      </c>
      <c r="L121" s="280">
        <f t="shared" si="50"/>
        <v>0</v>
      </c>
    </row>
    <row r="122" spans="1:12" ht="18.75" customHeight="1">
      <c r="A122" s="281" t="s">
        <v>93</v>
      </c>
      <c r="B122" s="282" t="s">
        <v>73</v>
      </c>
      <c r="C122" s="282" t="s">
        <v>82</v>
      </c>
      <c r="D122" s="282" t="s">
        <v>98</v>
      </c>
      <c r="E122" s="283" t="s">
        <v>116</v>
      </c>
      <c r="F122" s="283" t="s">
        <v>8</v>
      </c>
      <c r="G122" s="283" t="s">
        <v>75</v>
      </c>
      <c r="H122" s="283" t="s">
        <v>504</v>
      </c>
      <c r="I122" s="284" t="s">
        <v>229</v>
      </c>
      <c r="J122" s="280">
        <f>J123</f>
        <v>485.1</v>
      </c>
      <c r="K122" s="280">
        <f t="shared" ref="K122:L122" si="51">K123</f>
        <v>0</v>
      </c>
      <c r="L122" s="280">
        <f t="shared" si="51"/>
        <v>0</v>
      </c>
    </row>
    <row r="123" spans="1:12" ht="48" customHeight="1">
      <c r="A123" s="281" t="s">
        <v>557</v>
      </c>
      <c r="B123" s="282" t="s">
        <v>73</v>
      </c>
      <c r="C123" s="282" t="s">
        <v>82</v>
      </c>
      <c r="D123" s="282" t="s">
        <v>98</v>
      </c>
      <c r="E123" s="283" t="s">
        <v>116</v>
      </c>
      <c r="F123" s="283" t="s">
        <v>8</v>
      </c>
      <c r="G123" s="283" t="s">
        <v>75</v>
      </c>
      <c r="H123" s="283" t="s">
        <v>504</v>
      </c>
      <c r="I123" s="284" t="s">
        <v>558</v>
      </c>
      <c r="J123" s="280">
        <v>485.1</v>
      </c>
      <c r="K123" s="280">
        <v>0</v>
      </c>
      <c r="L123" s="280">
        <v>0</v>
      </c>
    </row>
    <row r="124" spans="1:12" ht="38.25">
      <c r="A124" s="175" t="s">
        <v>110</v>
      </c>
      <c r="B124" s="27" t="s">
        <v>73</v>
      </c>
      <c r="C124" s="27" t="s">
        <v>82</v>
      </c>
      <c r="D124" s="27" t="s">
        <v>98</v>
      </c>
      <c r="E124" s="32" t="s">
        <v>116</v>
      </c>
      <c r="F124" s="283" t="s">
        <v>11</v>
      </c>
      <c r="G124" s="32"/>
      <c r="H124" s="32"/>
      <c r="I124" s="29"/>
      <c r="J124" s="30">
        <f t="shared" ref="J124:L124" si="52">J125</f>
        <v>609.1</v>
      </c>
      <c r="K124" s="30">
        <f t="shared" si="52"/>
        <v>459.3</v>
      </c>
      <c r="L124" s="30">
        <f t="shared" si="52"/>
        <v>618.29999999999995</v>
      </c>
    </row>
    <row r="125" spans="1:12" ht="63.75">
      <c r="A125" s="175" t="s">
        <v>111</v>
      </c>
      <c r="B125" s="27" t="s">
        <v>73</v>
      </c>
      <c r="C125" s="27" t="s">
        <v>82</v>
      </c>
      <c r="D125" s="27" t="s">
        <v>98</v>
      </c>
      <c r="E125" s="32" t="s">
        <v>116</v>
      </c>
      <c r="F125" s="283" t="s">
        <v>11</v>
      </c>
      <c r="G125" s="32" t="s">
        <v>75</v>
      </c>
      <c r="H125" s="32"/>
      <c r="I125" s="29"/>
      <c r="J125" s="30">
        <f>J126+J129</f>
        <v>609.1</v>
      </c>
      <c r="K125" s="30">
        <f t="shared" ref="K125:L125" si="53">K126+K129</f>
        <v>459.3</v>
      </c>
      <c r="L125" s="30">
        <f t="shared" si="53"/>
        <v>618.29999999999995</v>
      </c>
    </row>
    <row r="126" spans="1:12" ht="326.25" customHeight="1">
      <c r="A126" s="183" t="s">
        <v>55</v>
      </c>
      <c r="B126" s="27" t="s">
        <v>73</v>
      </c>
      <c r="C126" s="27" t="s">
        <v>82</v>
      </c>
      <c r="D126" s="27" t="s">
        <v>98</v>
      </c>
      <c r="E126" s="32" t="s">
        <v>116</v>
      </c>
      <c r="F126" s="283" t="s">
        <v>11</v>
      </c>
      <c r="G126" s="32" t="s">
        <v>75</v>
      </c>
      <c r="H126" s="32" t="s">
        <v>260</v>
      </c>
      <c r="I126" s="29"/>
      <c r="J126" s="30">
        <f>J128</f>
        <v>20.7</v>
      </c>
      <c r="K126" s="30">
        <f>K128</f>
        <v>82</v>
      </c>
      <c r="L126" s="30">
        <f>L128</f>
        <v>142.80000000000001</v>
      </c>
    </row>
    <row r="127" spans="1:12" ht="25.5">
      <c r="A127" s="181" t="s">
        <v>112</v>
      </c>
      <c r="B127" s="27" t="s">
        <v>73</v>
      </c>
      <c r="C127" s="27" t="s">
        <v>82</v>
      </c>
      <c r="D127" s="27" t="s">
        <v>98</v>
      </c>
      <c r="E127" s="32" t="s">
        <v>116</v>
      </c>
      <c r="F127" s="283" t="s">
        <v>11</v>
      </c>
      <c r="G127" s="32" t="s">
        <v>75</v>
      </c>
      <c r="H127" s="32" t="s">
        <v>260</v>
      </c>
      <c r="I127" s="37" t="s">
        <v>232</v>
      </c>
      <c r="J127" s="38">
        <f t="shared" ref="J127:L127" si="54">J128</f>
        <v>20.7</v>
      </c>
      <c r="K127" s="38">
        <f t="shared" si="54"/>
        <v>82</v>
      </c>
      <c r="L127" s="38">
        <f t="shared" si="54"/>
        <v>142.80000000000001</v>
      </c>
    </row>
    <row r="128" spans="1:12">
      <c r="A128" s="175" t="s">
        <v>113</v>
      </c>
      <c r="B128" s="27" t="s">
        <v>73</v>
      </c>
      <c r="C128" s="27" t="s">
        <v>82</v>
      </c>
      <c r="D128" s="27" t="s">
        <v>98</v>
      </c>
      <c r="E128" s="32" t="s">
        <v>116</v>
      </c>
      <c r="F128" s="283" t="s">
        <v>11</v>
      </c>
      <c r="G128" s="32" t="s">
        <v>75</v>
      </c>
      <c r="H128" s="32" t="s">
        <v>260</v>
      </c>
      <c r="I128" s="29" t="s">
        <v>233</v>
      </c>
      <c r="J128" s="30">
        <v>20.7</v>
      </c>
      <c r="K128" s="30">
        <v>82</v>
      </c>
      <c r="L128" s="30">
        <v>142.80000000000001</v>
      </c>
    </row>
    <row r="129" spans="1:12" ht="293.25">
      <c r="A129" s="183" t="s">
        <v>395</v>
      </c>
      <c r="B129" s="27" t="s">
        <v>73</v>
      </c>
      <c r="C129" s="27" t="s">
        <v>82</v>
      </c>
      <c r="D129" s="27" t="s">
        <v>98</v>
      </c>
      <c r="E129" s="32" t="s">
        <v>116</v>
      </c>
      <c r="F129" s="283" t="s">
        <v>11</v>
      </c>
      <c r="G129" s="32" t="s">
        <v>75</v>
      </c>
      <c r="H129" s="32" t="s">
        <v>262</v>
      </c>
      <c r="I129" s="29"/>
      <c r="J129" s="30">
        <f t="shared" ref="J129:L130" si="55">J130</f>
        <v>588.4</v>
      </c>
      <c r="K129" s="30">
        <f t="shared" si="55"/>
        <v>377.3</v>
      </c>
      <c r="L129" s="30">
        <f t="shared" si="55"/>
        <v>475.5</v>
      </c>
    </row>
    <row r="130" spans="1:12" ht="25.5">
      <c r="A130" s="181" t="s">
        <v>112</v>
      </c>
      <c r="B130" s="27" t="s">
        <v>73</v>
      </c>
      <c r="C130" s="27" t="s">
        <v>82</v>
      </c>
      <c r="D130" s="27" t="s">
        <v>98</v>
      </c>
      <c r="E130" s="32" t="s">
        <v>116</v>
      </c>
      <c r="F130" s="283" t="s">
        <v>11</v>
      </c>
      <c r="G130" s="32" t="s">
        <v>75</v>
      </c>
      <c r="H130" s="32" t="s">
        <v>262</v>
      </c>
      <c r="I130" s="29" t="s">
        <v>232</v>
      </c>
      <c r="J130" s="30">
        <f t="shared" si="55"/>
        <v>588.4</v>
      </c>
      <c r="K130" s="30">
        <f t="shared" si="55"/>
        <v>377.3</v>
      </c>
      <c r="L130" s="30">
        <f t="shared" si="55"/>
        <v>475.5</v>
      </c>
    </row>
    <row r="131" spans="1:12">
      <c r="A131" s="184" t="s">
        <v>113</v>
      </c>
      <c r="B131" s="27" t="s">
        <v>73</v>
      </c>
      <c r="C131" s="27" t="s">
        <v>82</v>
      </c>
      <c r="D131" s="27" t="s">
        <v>98</v>
      </c>
      <c r="E131" s="32" t="s">
        <v>116</v>
      </c>
      <c r="F131" s="283" t="s">
        <v>11</v>
      </c>
      <c r="G131" s="32" t="s">
        <v>75</v>
      </c>
      <c r="H131" s="32" t="s">
        <v>262</v>
      </c>
      <c r="I131" s="29" t="s">
        <v>233</v>
      </c>
      <c r="J131" s="30">
        <v>588.4</v>
      </c>
      <c r="K131" s="30">
        <v>377.3</v>
      </c>
      <c r="L131" s="30">
        <v>475.5</v>
      </c>
    </row>
    <row r="132" spans="1:12" ht="54.75" customHeight="1">
      <c r="A132" s="177" t="s">
        <v>334</v>
      </c>
      <c r="B132" s="27" t="s">
        <v>73</v>
      </c>
      <c r="C132" s="27" t="s">
        <v>82</v>
      </c>
      <c r="D132" s="27" t="s">
        <v>98</v>
      </c>
      <c r="E132" s="32" t="s">
        <v>254</v>
      </c>
      <c r="F132" s="32" t="s">
        <v>258</v>
      </c>
      <c r="G132" s="32"/>
      <c r="H132" s="32"/>
      <c r="I132" s="27"/>
      <c r="J132" s="30">
        <f t="shared" ref="J132:L132" si="56">J133</f>
        <v>572.29999999999995</v>
      </c>
      <c r="K132" s="30">
        <f t="shared" si="56"/>
        <v>545.1</v>
      </c>
      <c r="L132" s="30">
        <f t="shared" si="56"/>
        <v>545.1</v>
      </c>
    </row>
    <row r="133" spans="1:12" ht="84" customHeight="1">
      <c r="A133" s="175" t="s">
        <v>335</v>
      </c>
      <c r="B133" s="27" t="s">
        <v>73</v>
      </c>
      <c r="C133" s="27" t="s">
        <v>82</v>
      </c>
      <c r="D133" s="27" t="s">
        <v>98</v>
      </c>
      <c r="E133" s="32" t="s">
        <v>254</v>
      </c>
      <c r="F133" s="32" t="s">
        <v>8</v>
      </c>
      <c r="G133" s="32"/>
      <c r="H133" s="32"/>
      <c r="I133" s="27"/>
      <c r="J133" s="30">
        <f t="shared" ref="J133:L135" si="57">J134</f>
        <v>572.29999999999995</v>
      </c>
      <c r="K133" s="30">
        <f t="shared" si="57"/>
        <v>545.1</v>
      </c>
      <c r="L133" s="30">
        <f t="shared" si="57"/>
        <v>545.1</v>
      </c>
    </row>
    <row r="134" spans="1:12" ht="76.5">
      <c r="A134" s="178" t="s">
        <v>56</v>
      </c>
      <c r="B134" s="27" t="s">
        <v>73</v>
      </c>
      <c r="C134" s="27" t="s">
        <v>82</v>
      </c>
      <c r="D134" s="27" t="s">
        <v>98</v>
      </c>
      <c r="E134" s="32" t="s">
        <v>254</v>
      </c>
      <c r="F134" s="32" t="s">
        <v>8</v>
      </c>
      <c r="G134" s="32" t="s">
        <v>153</v>
      </c>
      <c r="H134" s="32" t="s">
        <v>263</v>
      </c>
      <c r="I134" s="27"/>
      <c r="J134" s="30">
        <f t="shared" si="57"/>
        <v>572.29999999999995</v>
      </c>
      <c r="K134" s="30">
        <f t="shared" si="57"/>
        <v>545.1</v>
      </c>
      <c r="L134" s="30">
        <f t="shared" si="57"/>
        <v>545.1</v>
      </c>
    </row>
    <row r="135" spans="1:12" ht="38.25">
      <c r="A135" s="175" t="s">
        <v>86</v>
      </c>
      <c r="B135" s="27" t="s">
        <v>73</v>
      </c>
      <c r="C135" s="27" t="s">
        <v>82</v>
      </c>
      <c r="D135" s="27" t="s">
        <v>98</v>
      </c>
      <c r="E135" s="32" t="s">
        <v>254</v>
      </c>
      <c r="F135" s="32" t="s">
        <v>8</v>
      </c>
      <c r="G135" s="32" t="s">
        <v>153</v>
      </c>
      <c r="H135" s="32" t="s">
        <v>263</v>
      </c>
      <c r="I135" s="27" t="s">
        <v>227</v>
      </c>
      <c r="J135" s="30">
        <f t="shared" si="57"/>
        <v>572.29999999999995</v>
      </c>
      <c r="K135" s="30">
        <f t="shared" si="57"/>
        <v>545.1</v>
      </c>
      <c r="L135" s="30">
        <f t="shared" si="57"/>
        <v>545.1</v>
      </c>
    </row>
    <row r="136" spans="1:12" ht="38.25">
      <c r="A136" s="175" t="s">
        <v>87</v>
      </c>
      <c r="B136" s="27" t="s">
        <v>73</v>
      </c>
      <c r="C136" s="27" t="s">
        <v>82</v>
      </c>
      <c r="D136" s="27" t="s">
        <v>98</v>
      </c>
      <c r="E136" s="32" t="s">
        <v>254</v>
      </c>
      <c r="F136" s="32" t="s">
        <v>8</v>
      </c>
      <c r="G136" s="32" t="s">
        <v>153</v>
      </c>
      <c r="H136" s="32" t="s">
        <v>263</v>
      </c>
      <c r="I136" s="27" t="s">
        <v>228</v>
      </c>
      <c r="J136" s="30">
        <v>572.29999999999995</v>
      </c>
      <c r="K136" s="30">
        <v>545.1</v>
      </c>
      <c r="L136" s="30">
        <v>545.1</v>
      </c>
    </row>
    <row r="137" spans="1:12">
      <c r="A137" s="281" t="s">
        <v>530</v>
      </c>
      <c r="B137" s="282" t="s">
        <v>73</v>
      </c>
      <c r="C137" s="282" t="s">
        <v>82</v>
      </c>
      <c r="D137" s="282" t="s">
        <v>114</v>
      </c>
      <c r="E137" s="283"/>
      <c r="F137" s="283"/>
      <c r="G137" s="283"/>
      <c r="H137" s="283"/>
      <c r="I137" s="282"/>
      <c r="J137" s="280">
        <f>J138</f>
        <v>3974.1</v>
      </c>
      <c r="K137" s="280">
        <f>K138</f>
        <v>0</v>
      </c>
      <c r="L137" s="280">
        <f>L138</f>
        <v>0</v>
      </c>
    </row>
    <row r="138" spans="1:12" ht="48">
      <c r="A138" s="347" t="s">
        <v>334</v>
      </c>
      <c r="B138" s="282" t="s">
        <v>73</v>
      </c>
      <c r="C138" s="282" t="s">
        <v>82</v>
      </c>
      <c r="D138" s="282" t="s">
        <v>114</v>
      </c>
      <c r="E138" s="283" t="s">
        <v>254</v>
      </c>
      <c r="F138" s="283" t="s">
        <v>258</v>
      </c>
      <c r="G138" s="283"/>
      <c r="H138" s="283"/>
      <c r="I138" s="282"/>
      <c r="J138" s="280">
        <f t="shared" ref="J138:L141" si="58">J139</f>
        <v>3974.1</v>
      </c>
      <c r="K138" s="280">
        <f t="shared" si="58"/>
        <v>0</v>
      </c>
      <c r="L138" s="280">
        <f t="shared" si="58"/>
        <v>0</v>
      </c>
    </row>
    <row r="139" spans="1:12" ht="63.75">
      <c r="A139" s="281" t="s">
        <v>335</v>
      </c>
      <c r="B139" s="282" t="s">
        <v>73</v>
      </c>
      <c r="C139" s="282" t="s">
        <v>82</v>
      </c>
      <c r="D139" s="282" t="s">
        <v>114</v>
      </c>
      <c r="E139" s="283" t="s">
        <v>254</v>
      </c>
      <c r="F139" s="283" t="s">
        <v>8</v>
      </c>
      <c r="G139" s="283"/>
      <c r="H139" s="283"/>
      <c r="I139" s="282"/>
      <c r="J139" s="280">
        <f t="shared" si="58"/>
        <v>3974.1</v>
      </c>
      <c r="K139" s="280">
        <f t="shared" si="58"/>
        <v>0</v>
      </c>
      <c r="L139" s="280">
        <f t="shared" si="58"/>
        <v>0</v>
      </c>
    </row>
    <row r="140" spans="1:12" ht="51">
      <c r="A140" s="281" t="s">
        <v>531</v>
      </c>
      <c r="B140" s="282" t="s">
        <v>73</v>
      </c>
      <c r="C140" s="282" t="s">
        <v>82</v>
      </c>
      <c r="D140" s="282" t="s">
        <v>114</v>
      </c>
      <c r="E140" s="283" t="s">
        <v>254</v>
      </c>
      <c r="F140" s="283" t="s">
        <v>8</v>
      </c>
      <c r="G140" s="283" t="s">
        <v>153</v>
      </c>
      <c r="H140" s="283" t="s">
        <v>532</v>
      </c>
      <c r="I140" s="282"/>
      <c r="J140" s="280">
        <f t="shared" si="58"/>
        <v>3974.1</v>
      </c>
      <c r="K140" s="280">
        <f t="shared" si="58"/>
        <v>0</v>
      </c>
      <c r="L140" s="280">
        <f t="shared" si="58"/>
        <v>0</v>
      </c>
    </row>
    <row r="141" spans="1:12" ht="38.25">
      <c r="A141" s="281" t="s">
        <v>86</v>
      </c>
      <c r="B141" s="282" t="s">
        <v>73</v>
      </c>
      <c r="C141" s="282" t="s">
        <v>82</v>
      </c>
      <c r="D141" s="282" t="s">
        <v>114</v>
      </c>
      <c r="E141" s="283" t="s">
        <v>254</v>
      </c>
      <c r="F141" s="283" t="s">
        <v>8</v>
      </c>
      <c r="G141" s="283" t="s">
        <v>153</v>
      </c>
      <c r="H141" s="283" t="s">
        <v>532</v>
      </c>
      <c r="I141" s="282" t="s">
        <v>227</v>
      </c>
      <c r="J141" s="280">
        <f>J142</f>
        <v>3974.1</v>
      </c>
      <c r="K141" s="280">
        <f t="shared" si="58"/>
        <v>0</v>
      </c>
      <c r="L141" s="280">
        <f t="shared" si="58"/>
        <v>0</v>
      </c>
    </row>
    <row r="142" spans="1:12" ht="38.25">
      <c r="A142" s="281" t="s">
        <v>87</v>
      </c>
      <c r="B142" s="282" t="s">
        <v>73</v>
      </c>
      <c r="C142" s="282" t="s">
        <v>82</v>
      </c>
      <c r="D142" s="282" t="s">
        <v>114</v>
      </c>
      <c r="E142" s="283" t="s">
        <v>254</v>
      </c>
      <c r="F142" s="283" t="s">
        <v>8</v>
      </c>
      <c r="G142" s="283" t="s">
        <v>153</v>
      </c>
      <c r="H142" s="283" t="s">
        <v>532</v>
      </c>
      <c r="I142" s="282" t="s">
        <v>228</v>
      </c>
      <c r="J142" s="280">
        <v>3974.1</v>
      </c>
      <c r="K142" s="280">
        <v>0</v>
      </c>
      <c r="L142" s="280">
        <v>0</v>
      </c>
    </row>
    <row r="143" spans="1:12" ht="25.5">
      <c r="A143" s="175" t="s">
        <v>115</v>
      </c>
      <c r="B143" s="27" t="s">
        <v>73</v>
      </c>
      <c r="C143" s="27" t="s">
        <v>82</v>
      </c>
      <c r="D143" s="27" t="s">
        <v>116</v>
      </c>
      <c r="E143" s="32"/>
      <c r="F143" s="32"/>
      <c r="G143" s="32"/>
      <c r="H143" s="32"/>
      <c r="I143" s="29"/>
      <c r="J143" s="30">
        <f>J144+J150</f>
        <v>80620</v>
      </c>
      <c r="K143" s="30">
        <f>K144+K150</f>
        <v>10179</v>
      </c>
      <c r="L143" s="30">
        <f>L144+L150</f>
        <v>10663.7</v>
      </c>
    </row>
    <row r="144" spans="1:12" ht="36">
      <c r="A144" s="186" t="s">
        <v>439</v>
      </c>
      <c r="B144" s="27" t="s">
        <v>73</v>
      </c>
      <c r="C144" s="27" t="s">
        <v>82</v>
      </c>
      <c r="D144" s="27" t="s">
        <v>116</v>
      </c>
      <c r="E144" s="32" t="s">
        <v>82</v>
      </c>
      <c r="F144" s="32" t="s">
        <v>258</v>
      </c>
      <c r="G144" s="32"/>
      <c r="H144" s="32"/>
      <c r="I144" s="29"/>
      <c r="J144" s="30">
        <f>J146</f>
        <v>63862.6</v>
      </c>
      <c r="K144" s="30">
        <f>K146</f>
        <v>0</v>
      </c>
      <c r="L144" s="30">
        <f>L146</f>
        <v>0</v>
      </c>
    </row>
    <row r="145" spans="1:12" ht="60">
      <c r="A145" s="186" t="s">
        <v>549</v>
      </c>
      <c r="B145" s="27" t="s">
        <v>73</v>
      </c>
      <c r="C145" s="27" t="s">
        <v>82</v>
      </c>
      <c r="D145" s="27" t="s">
        <v>116</v>
      </c>
      <c r="E145" s="32" t="s">
        <v>82</v>
      </c>
      <c r="F145" s="32" t="s">
        <v>9</v>
      </c>
      <c r="G145" s="32"/>
      <c r="H145" s="32"/>
      <c r="I145" s="29"/>
      <c r="J145" s="30">
        <f>J146</f>
        <v>63862.6</v>
      </c>
      <c r="K145" s="30">
        <f t="shared" ref="K145:L146" si="59">K146</f>
        <v>0</v>
      </c>
      <c r="L145" s="30">
        <f t="shared" si="59"/>
        <v>0</v>
      </c>
    </row>
    <row r="146" spans="1:12">
      <c r="A146" s="175" t="s">
        <v>117</v>
      </c>
      <c r="B146" s="27" t="s">
        <v>73</v>
      </c>
      <c r="C146" s="27" t="s">
        <v>82</v>
      </c>
      <c r="D146" s="27" t="s">
        <v>116</v>
      </c>
      <c r="E146" s="32" t="s">
        <v>82</v>
      </c>
      <c r="F146" s="32" t="s">
        <v>9</v>
      </c>
      <c r="G146" s="32" t="s">
        <v>264</v>
      </c>
      <c r="H146" s="32"/>
      <c r="I146" s="29"/>
      <c r="J146" s="30">
        <f>J147</f>
        <v>63862.6</v>
      </c>
      <c r="K146" s="30">
        <f t="shared" si="59"/>
        <v>0</v>
      </c>
      <c r="L146" s="30">
        <f t="shared" si="59"/>
        <v>0</v>
      </c>
    </row>
    <row r="147" spans="1:12" ht="89.25">
      <c r="A147" s="175" t="s">
        <v>118</v>
      </c>
      <c r="B147" s="27" t="s">
        <v>73</v>
      </c>
      <c r="C147" s="27" t="s">
        <v>82</v>
      </c>
      <c r="D147" s="27" t="s">
        <v>116</v>
      </c>
      <c r="E147" s="32" t="s">
        <v>82</v>
      </c>
      <c r="F147" s="32" t="s">
        <v>9</v>
      </c>
      <c r="G147" s="32" t="s">
        <v>264</v>
      </c>
      <c r="H147" s="32" t="s">
        <v>265</v>
      </c>
      <c r="I147" s="29"/>
      <c r="J147" s="30">
        <f t="shared" ref="J147:L148" si="60">J148</f>
        <v>63862.6</v>
      </c>
      <c r="K147" s="30">
        <f t="shared" si="60"/>
        <v>0</v>
      </c>
      <c r="L147" s="30">
        <f t="shared" si="60"/>
        <v>0</v>
      </c>
    </row>
    <row r="148" spans="1:12" ht="38.25">
      <c r="A148" s="175" t="s">
        <v>119</v>
      </c>
      <c r="B148" s="27" t="s">
        <v>73</v>
      </c>
      <c r="C148" s="27" t="s">
        <v>82</v>
      </c>
      <c r="D148" s="27" t="s">
        <v>116</v>
      </c>
      <c r="E148" s="32" t="s">
        <v>82</v>
      </c>
      <c r="F148" s="32" t="s">
        <v>9</v>
      </c>
      <c r="G148" s="32" t="s">
        <v>264</v>
      </c>
      <c r="H148" s="32" t="s">
        <v>265</v>
      </c>
      <c r="I148" s="29" t="s">
        <v>234</v>
      </c>
      <c r="J148" s="30">
        <f t="shared" si="60"/>
        <v>63862.6</v>
      </c>
      <c r="K148" s="30">
        <f t="shared" si="60"/>
        <v>0</v>
      </c>
      <c r="L148" s="30">
        <f t="shared" si="60"/>
        <v>0</v>
      </c>
    </row>
    <row r="149" spans="1:12" ht="20.25" customHeight="1">
      <c r="A149" s="175" t="s">
        <v>120</v>
      </c>
      <c r="B149" s="27" t="s">
        <v>73</v>
      </c>
      <c r="C149" s="27" t="s">
        <v>82</v>
      </c>
      <c r="D149" s="27" t="s">
        <v>116</v>
      </c>
      <c r="E149" s="32" t="s">
        <v>82</v>
      </c>
      <c r="F149" s="32" t="s">
        <v>9</v>
      </c>
      <c r="G149" s="32" t="s">
        <v>264</v>
      </c>
      <c r="H149" s="32" t="s">
        <v>265</v>
      </c>
      <c r="I149" s="29" t="s">
        <v>235</v>
      </c>
      <c r="J149" s="30">
        <v>63862.6</v>
      </c>
      <c r="K149" s="30">
        <v>0</v>
      </c>
      <c r="L149" s="30">
        <v>0</v>
      </c>
    </row>
    <row r="150" spans="1:12" ht="63.75">
      <c r="A150" s="180" t="s">
        <v>121</v>
      </c>
      <c r="B150" s="27" t="s">
        <v>73</v>
      </c>
      <c r="C150" s="27" t="s">
        <v>82</v>
      </c>
      <c r="D150" s="27" t="s">
        <v>116</v>
      </c>
      <c r="E150" s="32" t="s">
        <v>104</v>
      </c>
      <c r="F150" s="32" t="s">
        <v>258</v>
      </c>
      <c r="G150" s="32"/>
      <c r="H150" s="32"/>
      <c r="I150" s="29"/>
      <c r="J150" s="30">
        <f>J155+J151+J159</f>
        <v>16757.400000000001</v>
      </c>
      <c r="K150" s="30">
        <f t="shared" ref="K150:L150" si="61">K155+K151+K159</f>
        <v>10179</v>
      </c>
      <c r="L150" s="30">
        <f t="shared" si="61"/>
        <v>10663.7</v>
      </c>
    </row>
    <row r="151" spans="1:12" s="291" customFormat="1" ht="63.75">
      <c r="A151" s="394" t="s">
        <v>546</v>
      </c>
      <c r="B151" s="282" t="s">
        <v>73</v>
      </c>
      <c r="C151" s="282" t="s">
        <v>82</v>
      </c>
      <c r="D151" s="282" t="s">
        <v>116</v>
      </c>
      <c r="E151" s="283" t="s">
        <v>104</v>
      </c>
      <c r="F151" s="283" t="s">
        <v>258</v>
      </c>
      <c r="G151" s="283" t="s">
        <v>77</v>
      </c>
      <c r="H151" s="283"/>
      <c r="I151" s="284"/>
      <c r="J151" s="280">
        <f t="shared" ref="J151:L153" si="62">J152</f>
        <v>960</v>
      </c>
      <c r="K151" s="280">
        <f t="shared" si="62"/>
        <v>0</v>
      </c>
      <c r="L151" s="280">
        <f t="shared" si="62"/>
        <v>0</v>
      </c>
    </row>
    <row r="152" spans="1:12" s="291" customFormat="1" ht="25.5">
      <c r="A152" s="394" t="s">
        <v>544</v>
      </c>
      <c r="B152" s="282" t="s">
        <v>73</v>
      </c>
      <c r="C152" s="282" t="s">
        <v>82</v>
      </c>
      <c r="D152" s="282" t="s">
        <v>116</v>
      </c>
      <c r="E152" s="283" t="s">
        <v>104</v>
      </c>
      <c r="F152" s="283" t="s">
        <v>258</v>
      </c>
      <c r="G152" s="283" t="s">
        <v>77</v>
      </c>
      <c r="H152" s="283" t="s">
        <v>545</v>
      </c>
      <c r="I152" s="284"/>
      <c r="J152" s="280">
        <f t="shared" si="62"/>
        <v>960</v>
      </c>
      <c r="K152" s="280">
        <f t="shared" si="62"/>
        <v>0</v>
      </c>
      <c r="L152" s="280">
        <f t="shared" si="62"/>
        <v>0</v>
      </c>
    </row>
    <row r="153" spans="1:12" s="291" customFormat="1" ht="38.25">
      <c r="A153" s="281" t="s">
        <v>86</v>
      </c>
      <c r="B153" s="282" t="s">
        <v>73</v>
      </c>
      <c r="C153" s="282" t="s">
        <v>82</v>
      </c>
      <c r="D153" s="282" t="s">
        <v>116</v>
      </c>
      <c r="E153" s="283" t="s">
        <v>104</v>
      </c>
      <c r="F153" s="283" t="s">
        <v>258</v>
      </c>
      <c r="G153" s="283" t="s">
        <v>77</v>
      </c>
      <c r="H153" s="283" t="s">
        <v>545</v>
      </c>
      <c r="I153" s="284" t="s">
        <v>227</v>
      </c>
      <c r="J153" s="280">
        <f t="shared" si="62"/>
        <v>960</v>
      </c>
      <c r="K153" s="280">
        <f t="shared" si="62"/>
        <v>0</v>
      </c>
      <c r="L153" s="280">
        <f t="shared" si="62"/>
        <v>0</v>
      </c>
    </row>
    <row r="154" spans="1:12" s="291" customFormat="1" ht="38.25">
      <c r="A154" s="281" t="s">
        <v>87</v>
      </c>
      <c r="B154" s="282" t="s">
        <v>73</v>
      </c>
      <c r="C154" s="282" t="s">
        <v>82</v>
      </c>
      <c r="D154" s="282" t="s">
        <v>116</v>
      </c>
      <c r="E154" s="283" t="s">
        <v>104</v>
      </c>
      <c r="F154" s="283" t="s">
        <v>258</v>
      </c>
      <c r="G154" s="283" t="s">
        <v>77</v>
      </c>
      <c r="H154" s="283" t="s">
        <v>545</v>
      </c>
      <c r="I154" s="284" t="s">
        <v>228</v>
      </c>
      <c r="J154" s="280">
        <v>960</v>
      </c>
      <c r="K154" s="280">
        <v>0</v>
      </c>
      <c r="L154" s="280">
        <v>0</v>
      </c>
    </row>
    <row r="155" spans="1:12" ht="51">
      <c r="A155" s="175" t="s">
        <v>122</v>
      </c>
      <c r="B155" s="27" t="s">
        <v>73</v>
      </c>
      <c r="C155" s="27" t="s">
        <v>82</v>
      </c>
      <c r="D155" s="27" t="s">
        <v>116</v>
      </c>
      <c r="E155" s="32" t="s">
        <v>104</v>
      </c>
      <c r="F155" s="32" t="s">
        <v>258</v>
      </c>
      <c r="G155" s="32" t="s">
        <v>106</v>
      </c>
      <c r="H155" s="32"/>
      <c r="I155" s="29"/>
      <c r="J155" s="30">
        <f>J156+J162</f>
        <v>15426</v>
      </c>
      <c r="K155" s="30">
        <f t="shared" ref="K155:L155" si="63">K156+K162</f>
        <v>10179</v>
      </c>
      <c r="L155" s="30">
        <f t="shared" si="63"/>
        <v>10663.7</v>
      </c>
    </row>
    <row r="156" spans="1:12" ht="56.25" customHeight="1">
      <c r="A156" s="180" t="s">
        <v>123</v>
      </c>
      <c r="B156" s="27" t="s">
        <v>73</v>
      </c>
      <c r="C156" s="27" t="s">
        <v>82</v>
      </c>
      <c r="D156" s="27" t="s">
        <v>116</v>
      </c>
      <c r="E156" s="32" t="s">
        <v>104</v>
      </c>
      <c r="F156" s="32" t="s">
        <v>258</v>
      </c>
      <c r="G156" s="32" t="s">
        <v>106</v>
      </c>
      <c r="H156" s="32" t="s">
        <v>266</v>
      </c>
      <c r="I156" s="29"/>
      <c r="J156" s="30">
        <f t="shared" ref="J156:L157" si="64">J157</f>
        <v>8950.6</v>
      </c>
      <c r="K156" s="30">
        <f t="shared" si="64"/>
        <v>10179</v>
      </c>
      <c r="L156" s="30">
        <f t="shared" si="64"/>
        <v>10663.7</v>
      </c>
    </row>
    <row r="157" spans="1:12" ht="38.25">
      <c r="A157" s="175" t="s">
        <v>86</v>
      </c>
      <c r="B157" s="27" t="s">
        <v>73</v>
      </c>
      <c r="C157" s="27" t="s">
        <v>82</v>
      </c>
      <c r="D157" s="27" t="s">
        <v>116</v>
      </c>
      <c r="E157" s="32" t="s">
        <v>104</v>
      </c>
      <c r="F157" s="32" t="s">
        <v>258</v>
      </c>
      <c r="G157" s="32" t="s">
        <v>106</v>
      </c>
      <c r="H157" s="32" t="s">
        <v>266</v>
      </c>
      <c r="I157" s="29" t="s">
        <v>227</v>
      </c>
      <c r="J157" s="30">
        <f t="shared" si="64"/>
        <v>8950.6</v>
      </c>
      <c r="K157" s="30">
        <f t="shared" si="64"/>
        <v>10179</v>
      </c>
      <c r="L157" s="30">
        <f t="shared" si="64"/>
        <v>10663.7</v>
      </c>
    </row>
    <row r="158" spans="1:12" ht="38.25">
      <c r="A158" s="175" t="s">
        <v>87</v>
      </c>
      <c r="B158" s="27" t="s">
        <v>73</v>
      </c>
      <c r="C158" s="27" t="s">
        <v>82</v>
      </c>
      <c r="D158" s="27" t="s">
        <v>116</v>
      </c>
      <c r="E158" s="32" t="s">
        <v>104</v>
      </c>
      <c r="F158" s="32" t="s">
        <v>258</v>
      </c>
      <c r="G158" s="32" t="s">
        <v>106</v>
      </c>
      <c r="H158" s="32" t="s">
        <v>266</v>
      </c>
      <c r="I158" s="29" t="s">
        <v>228</v>
      </c>
      <c r="J158" s="30">
        <v>8950.6</v>
      </c>
      <c r="K158" s="30">
        <v>10179</v>
      </c>
      <c r="L158" s="30">
        <v>10663.7</v>
      </c>
    </row>
    <row r="159" spans="1:12" s="291" customFormat="1" ht="51">
      <c r="A159" s="281" t="s">
        <v>547</v>
      </c>
      <c r="B159" s="282" t="s">
        <v>73</v>
      </c>
      <c r="C159" s="282" t="s">
        <v>82</v>
      </c>
      <c r="D159" s="282" t="s">
        <v>116</v>
      </c>
      <c r="E159" s="283" t="s">
        <v>104</v>
      </c>
      <c r="F159" s="283" t="s">
        <v>258</v>
      </c>
      <c r="G159" s="283" t="s">
        <v>106</v>
      </c>
      <c r="H159" s="283" t="s">
        <v>548</v>
      </c>
      <c r="I159" s="284"/>
      <c r="J159" s="280">
        <f t="shared" ref="J159:L160" si="65">J160</f>
        <v>371.4</v>
      </c>
      <c r="K159" s="280">
        <f t="shared" si="65"/>
        <v>0</v>
      </c>
      <c r="L159" s="280">
        <f t="shared" si="65"/>
        <v>0</v>
      </c>
    </row>
    <row r="160" spans="1:12" s="291" customFormat="1" ht="38.25">
      <c r="A160" s="281" t="s">
        <v>119</v>
      </c>
      <c r="B160" s="282" t="s">
        <v>73</v>
      </c>
      <c r="C160" s="282" t="s">
        <v>82</v>
      </c>
      <c r="D160" s="282" t="s">
        <v>116</v>
      </c>
      <c r="E160" s="283" t="s">
        <v>104</v>
      </c>
      <c r="F160" s="283" t="s">
        <v>258</v>
      </c>
      <c r="G160" s="283" t="s">
        <v>106</v>
      </c>
      <c r="H160" s="283" t="s">
        <v>548</v>
      </c>
      <c r="I160" s="284" t="s">
        <v>234</v>
      </c>
      <c r="J160" s="280">
        <f t="shared" si="65"/>
        <v>371.4</v>
      </c>
      <c r="K160" s="280">
        <f t="shared" si="65"/>
        <v>0</v>
      </c>
      <c r="L160" s="280">
        <f t="shared" si="65"/>
        <v>0</v>
      </c>
    </row>
    <row r="161" spans="1:12" s="291" customFormat="1">
      <c r="A161" s="281" t="s">
        <v>120</v>
      </c>
      <c r="B161" s="282" t="s">
        <v>73</v>
      </c>
      <c r="C161" s="282" t="s">
        <v>82</v>
      </c>
      <c r="D161" s="282" t="s">
        <v>116</v>
      </c>
      <c r="E161" s="283" t="s">
        <v>104</v>
      </c>
      <c r="F161" s="283" t="s">
        <v>258</v>
      </c>
      <c r="G161" s="283" t="s">
        <v>106</v>
      </c>
      <c r="H161" s="283" t="s">
        <v>548</v>
      </c>
      <c r="I161" s="284" t="s">
        <v>235</v>
      </c>
      <c r="J161" s="280">
        <v>371.4</v>
      </c>
      <c r="K161" s="280">
        <v>0</v>
      </c>
      <c r="L161" s="280">
        <v>0</v>
      </c>
    </row>
    <row r="162" spans="1:12" ht="51">
      <c r="A162" s="175" t="s">
        <v>418</v>
      </c>
      <c r="B162" s="27" t="s">
        <v>73</v>
      </c>
      <c r="C162" s="27" t="s">
        <v>82</v>
      </c>
      <c r="D162" s="27" t="s">
        <v>116</v>
      </c>
      <c r="E162" s="32" t="s">
        <v>104</v>
      </c>
      <c r="F162" s="32" t="s">
        <v>258</v>
      </c>
      <c r="G162" s="32" t="s">
        <v>106</v>
      </c>
      <c r="H162" s="32" t="s">
        <v>417</v>
      </c>
      <c r="I162" s="29"/>
      <c r="J162" s="30">
        <f>J163</f>
        <v>6475.4</v>
      </c>
      <c r="K162" s="30">
        <f t="shared" ref="K162:L163" si="66">K163</f>
        <v>0</v>
      </c>
      <c r="L162" s="30">
        <f t="shared" si="66"/>
        <v>0</v>
      </c>
    </row>
    <row r="163" spans="1:12" ht="38.25">
      <c r="A163" s="175" t="s">
        <v>86</v>
      </c>
      <c r="B163" s="27" t="s">
        <v>73</v>
      </c>
      <c r="C163" s="27" t="s">
        <v>82</v>
      </c>
      <c r="D163" s="27" t="s">
        <v>116</v>
      </c>
      <c r="E163" s="32" t="s">
        <v>104</v>
      </c>
      <c r="F163" s="32" t="s">
        <v>258</v>
      </c>
      <c r="G163" s="32" t="s">
        <v>106</v>
      </c>
      <c r="H163" s="32" t="s">
        <v>417</v>
      </c>
      <c r="I163" s="29" t="s">
        <v>227</v>
      </c>
      <c r="J163" s="30">
        <f>J164</f>
        <v>6475.4</v>
      </c>
      <c r="K163" s="30">
        <f t="shared" si="66"/>
        <v>0</v>
      </c>
      <c r="L163" s="30">
        <f t="shared" si="66"/>
        <v>0</v>
      </c>
    </row>
    <row r="164" spans="1:12" ht="38.25">
      <c r="A164" s="175" t="s">
        <v>87</v>
      </c>
      <c r="B164" s="27" t="s">
        <v>73</v>
      </c>
      <c r="C164" s="27" t="s">
        <v>82</v>
      </c>
      <c r="D164" s="27" t="s">
        <v>116</v>
      </c>
      <c r="E164" s="32" t="s">
        <v>104</v>
      </c>
      <c r="F164" s="32" t="s">
        <v>258</v>
      </c>
      <c r="G164" s="32" t="s">
        <v>106</v>
      </c>
      <c r="H164" s="32" t="s">
        <v>417</v>
      </c>
      <c r="I164" s="29" t="s">
        <v>228</v>
      </c>
      <c r="J164" s="30">
        <v>6475.4</v>
      </c>
      <c r="K164" s="30">
        <v>0</v>
      </c>
      <c r="L164" s="30">
        <v>0</v>
      </c>
    </row>
    <row r="165" spans="1:12" ht="25.5">
      <c r="A165" s="175" t="s">
        <v>324</v>
      </c>
      <c r="B165" s="27" t="s">
        <v>73</v>
      </c>
      <c r="C165" s="27" t="s">
        <v>82</v>
      </c>
      <c r="D165" s="27" t="s">
        <v>20</v>
      </c>
      <c r="E165" s="32"/>
      <c r="F165" s="32"/>
      <c r="G165" s="32"/>
      <c r="H165" s="32"/>
      <c r="I165" s="29"/>
      <c r="J165" s="30">
        <f>J172+J179+J166</f>
        <v>234.1</v>
      </c>
      <c r="K165" s="30">
        <f t="shared" ref="K165:L165" si="67">K172+K179+K166</f>
        <v>30</v>
      </c>
      <c r="L165" s="30">
        <f t="shared" si="67"/>
        <v>30</v>
      </c>
    </row>
    <row r="166" spans="1:12" ht="36">
      <c r="A166" s="397" t="s">
        <v>439</v>
      </c>
      <c r="B166" s="282" t="s">
        <v>73</v>
      </c>
      <c r="C166" s="282" t="s">
        <v>82</v>
      </c>
      <c r="D166" s="282" t="s">
        <v>20</v>
      </c>
      <c r="E166" s="283" t="s">
        <v>82</v>
      </c>
      <c r="F166" s="283" t="s">
        <v>258</v>
      </c>
      <c r="G166" s="283"/>
      <c r="H166" s="283"/>
      <c r="I166" s="284"/>
      <c r="J166" s="280">
        <f t="shared" ref="J166:L169" si="68">J167</f>
        <v>20</v>
      </c>
      <c r="K166" s="280">
        <f t="shared" si="68"/>
        <v>0</v>
      </c>
      <c r="L166" s="280">
        <f t="shared" si="68"/>
        <v>0</v>
      </c>
    </row>
    <row r="167" spans="1:12" ht="60">
      <c r="A167" s="397" t="s">
        <v>549</v>
      </c>
      <c r="B167" s="282" t="s">
        <v>73</v>
      </c>
      <c r="C167" s="282" t="s">
        <v>82</v>
      </c>
      <c r="D167" s="282" t="s">
        <v>20</v>
      </c>
      <c r="E167" s="283" t="s">
        <v>82</v>
      </c>
      <c r="F167" s="283" t="s">
        <v>9</v>
      </c>
      <c r="G167" s="283"/>
      <c r="H167" s="283"/>
      <c r="I167" s="284"/>
      <c r="J167" s="280">
        <f t="shared" si="68"/>
        <v>20</v>
      </c>
      <c r="K167" s="280">
        <f t="shared" si="68"/>
        <v>0</v>
      </c>
      <c r="L167" s="280">
        <f t="shared" si="68"/>
        <v>0</v>
      </c>
    </row>
    <row r="168" spans="1:12" ht="63.75">
      <c r="A168" s="281" t="s">
        <v>550</v>
      </c>
      <c r="B168" s="282" t="s">
        <v>73</v>
      </c>
      <c r="C168" s="282" t="s">
        <v>82</v>
      </c>
      <c r="D168" s="282" t="s">
        <v>20</v>
      </c>
      <c r="E168" s="283" t="s">
        <v>82</v>
      </c>
      <c r="F168" s="283" t="s">
        <v>9</v>
      </c>
      <c r="G168" s="283" t="s">
        <v>75</v>
      </c>
      <c r="H168" s="283"/>
      <c r="I168" s="284"/>
      <c r="J168" s="280">
        <f t="shared" si="68"/>
        <v>20</v>
      </c>
      <c r="K168" s="280">
        <f t="shared" si="68"/>
        <v>0</v>
      </c>
      <c r="L168" s="280">
        <f t="shared" si="68"/>
        <v>0</v>
      </c>
    </row>
    <row r="169" spans="1:12" ht="102">
      <c r="A169" s="281" t="s">
        <v>551</v>
      </c>
      <c r="B169" s="282" t="s">
        <v>73</v>
      </c>
      <c r="C169" s="282" t="s">
        <v>82</v>
      </c>
      <c r="D169" s="282" t="s">
        <v>20</v>
      </c>
      <c r="E169" s="283" t="s">
        <v>82</v>
      </c>
      <c r="F169" s="283" t="s">
        <v>9</v>
      </c>
      <c r="G169" s="283" t="s">
        <v>75</v>
      </c>
      <c r="H169" s="283" t="s">
        <v>552</v>
      </c>
      <c r="I169" s="284"/>
      <c r="J169" s="280">
        <f t="shared" si="68"/>
        <v>20</v>
      </c>
      <c r="K169" s="280">
        <f t="shared" si="68"/>
        <v>0</v>
      </c>
      <c r="L169" s="280">
        <f t="shared" si="68"/>
        <v>0</v>
      </c>
    </row>
    <row r="170" spans="1:12" ht="38.25">
      <c r="A170" s="281" t="s">
        <v>86</v>
      </c>
      <c r="B170" s="282" t="s">
        <v>73</v>
      </c>
      <c r="C170" s="282" t="s">
        <v>82</v>
      </c>
      <c r="D170" s="282" t="s">
        <v>20</v>
      </c>
      <c r="E170" s="283" t="s">
        <v>82</v>
      </c>
      <c r="F170" s="283" t="s">
        <v>9</v>
      </c>
      <c r="G170" s="283" t="s">
        <v>75</v>
      </c>
      <c r="H170" s="283" t="s">
        <v>552</v>
      </c>
      <c r="I170" s="284" t="s">
        <v>227</v>
      </c>
      <c r="J170" s="280">
        <f>J171</f>
        <v>20</v>
      </c>
      <c r="K170" s="280"/>
      <c r="L170" s="280"/>
    </row>
    <row r="171" spans="1:12" ht="38.25">
      <c r="A171" s="281" t="s">
        <v>87</v>
      </c>
      <c r="B171" s="282" t="s">
        <v>73</v>
      </c>
      <c r="C171" s="282" t="s">
        <v>82</v>
      </c>
      <c r="D171" s="282" t="s">
        <v>20</v>
      </c>
      <c r="E171" s="283" t="s">
        <v>82</v>
      </c>
      <c r="F171" s="283" t="s">
        <v>9</v>
      </c>
      <c r="G171" s="283" t="s">
        <v>75</v>
      </c>
      <c r="H171" s="283" t="s">
        <v>552</v>
      </c>
      <c r="I171" s="284" t="s">
        <v>228</v>
      </c>
      <c r="J171" s="280">
        <v>20</v>
      </c>
      <c r="K171" s="280">
        <v>0</v>
      </c>
      <c r="L171" s="280">
        <v>0</v>
      </c>
    </row>
    <row r="172" spans="1:12" ht="63.75">
      <c r="A172" s="281" t="s">
        <v>541</v>
      </c>
      <c r="B172" s="282" t="s">
        <v>73</v>
      </c>
      <c r="C172" s="282" t="s">
        <v>82</v>
      </c>
      <c r="D172" s="282" t="s">
        <v>20</v>
      </c>
      <c r="E172" s="283" t="s">
        <v>542</v>
      </c>
      <c r="F172" s="283" t="s">
        <v>258</v>
      </c>
      <c r="G172" s="283"/>
      <c r="H172" s="283"/>
      <c r="I172" s="284"/>
      <c r="J172" s="280">
        <f t="shared" ref="J172:L175" si="69">J173</f>
        <v>114.1</v>
      </c>
      <c r="K172" s="280">
        <f t="shared" si="69"/>
        <v>0</v>
      </c>
      <c r="L172" s="280">
        <f t="shared" si="69"/>
        <v>0</v>
      </c>
    </row>
    <row r="173" spans="1:12" ht="63.75">
      <c r="A173" s="281" t="s">
        <v>543</v>
      </c>
      <c r="B173" s="282" t="s">
        <v>73</v>
      </c>
      <c r="C173" s="282" t="s">
        <v>82</v>
      </c>
      <c r="D173" s="282" t="s">
        <v>20</v>
      </c>
      <c r="E173" s="283" t="s">
        <v>542</v>
      </c>
      <c r="F173" s="283" t="s">
        <v>258</v>
      </c>
      <c r="G173" s="283" t="s">
        <v>75</v>
      </c>
      <c r="H173" s="283"/>
      <c r="I173" s="284"/>
      <c r="J173" s="280">
        <f t="shared" si="69"/>
        <v>114.1</v>
      </c>
      <c r="K173" s="280">
        <f t="shared" si="69"/>
        <v>0</v>
      </c>
      <c r="L173" s="280">
        <f t="shared" si="69"/>
        <v>0</v>
      </c>
    </row>
    <row r="174" spans="1:12" ht="25.5">
      <c r="A174" s="281" t="s">
        <v>489</v>
      </c>
      <c r="B174" s="282" t="s">
        <v>73</v>
      </c>
      <c r="C174" s="282" t="s">
        <v>82</v>
      </c>
      <c r="D174" s="282" t="s">
        <v>20</v>
      </c>
      <c r="E174" s="283" t="s">
        <v>542</v>
      </c>
      <c r="F174" s="283" t="s">
        <v>258</v>
      </c>
      <c r="G174" s="283" t="s">
        <v>75</v>
      </c>
      <c r="H174" s="283" t="s">
        <v>490</v>
      </c>
      <c r="I174" s="284"/>
      <c r="J174" s="280">
        <f t="shared" si="69"/>
        <v>114.1</v>
      </c>
      <c r="K174" s="280">
        <f t="shared" si="69"/>
        <v>0</v>
      </c>
      <c r="L174" s="280">
        <f t="shared" si="69"/>
        <v>0</v>
      </c>
    </row>
    <row r="175" spans="1:12" ht="38.25">
      <c r="A175" s="281" t="s">
        <v>86</v>
      </c>
      <c r="B175" s="282" t="s">
        <v>73</v>
      </c>
      <c r="C175" s="282" t="s">
        <v>82</v>
      </c>
      <c r="D175" s="282" t="s">
        <v>20</v>
      </c>
      <c r="E175" s="283" t="s">
        <v>542</v>
      </c>
      <c r="F175" s="283" t="s">
        <v>258</v>
      </c>
      <c r="G175" s="283" t="s">
        <v>75</v>
      </c>
      <c r="H175" s="283" t="s">
        <v>490</v>
      </c>
      <c r="I175" s="284" t="s">
        <v>227</v>
      </c>
      <c r="J175" s="280">
        <f t="shared" si="69"/>
        <v>114.1</v>
      </c>
      <c r="K175" s="280">
        <f t="shared" si="69"/>
        <v>0</v>
      </c>
      <c r="L175" s="280">
        <f t="shared" si="69"/>
        <v>0</v>
      </c>
    </row>
    <row r="176" spans="1:12" ht="38.25">
      <c r="A176" s="281" t="s">
        <v>87</v>
      </c>
      <c r="B176" s="282" t="s">
        <v>73</v>
      </c>
      <c r="C176" s="282" t="s">
        <v>82</v>
      </c>
      <c r="D176" s="282" t="s">
        <v>20</v>
      </c>
      <c r="E176" s="283" t="s">
        <v>542</v>
      </c>
      <c r="F176" s="283" t="s">
        <v>258</v>
      </c>
      <c r="G176" s="283" t="s">
        <v>75</v>
      </c>
      <c r="H176" s="283" t="s">
        <v>490</v>
      </c>
      <c r="I176" s="284" t="s">
        <v>228</v>
      </c>
      <c r="J176" s="280">
        <v>114.1</v>
      </c>
      <c r="K176" s="280">
        <v>0</v>
      </c>
      <c r="L176" s="280">
        <v>0</v>
      </c>
    </row>
    <row r="177" spans="1:12" ht="48">
      <c r="A177" s="177" t="s">
        <v>334</v>
      </c>
      <c r="B177" s="27" t="s">
        <v>73</v>
      </c>
      <c r="C177" s="27" t="s">
        <v>82</v>
      </c>
      <c r="D177" s="27" t="s">
        <v>20</v>
      </c>
      <c r="E177" s="32">
        <v>89</v>
      </c>
      <c r="F177" s="32">
        <v>0</v>
      </c>
      <c r="G177" s="32"/>
      <c r="H177" s="32"/>
      <c r="I177" s="29"/>
      <c r="J177" s="30">
        <f t="shared" ref="J177:L180" si="70">J178</f>
        <v>100</v>
      </c>
      <c r="K177" s="30">
        <f t="shared" si="70"/>
        <v>30</v>
      </c>
      <c r="L177" s="30">
        <f t="shared" si="70"/>
        <v>30</v>
      </c>
    </row>
    <row r="178" spans="1:12" ht="63.75">
      <c r="A178" s="175" t="s">
        <v>335</v>
      </c>
      <c r="B178" s="27" t="s">
        <v>73</v>
      </c>
      <c r="C178" s="27" t="s">
        <v>82</v>
      </c>
      <c r="D178" s="27" t="s">
        <v>20</v>
      </c>
      <c r="E178" s="32">
        <v>89</v>
      </c>
      <c r="F178" s="32">
        <v>1</v>
      </c>
      <c r="G178" s="32"/>
      <c r="H178" s="32"/>
      <c r="I178" s="29"/>
      <c r="J178" s="30">
        <f>J179</f>
        <v>100</v>
      </c>
      <c r="K178" s="30">
        <f>K179</f>
        <v>30</v>
      </c>
      <c r="L178" s="30">
        <f>L179</f>
        <v>30</v>
      </c>
    </row>
    <row r="179" spans="1:12" ht="25.5">
      <c r="A179" s="175" t="s">
        <v>325</v>
      </c>
      <c r="B179" s="27" t="s">
        <v>73</v>
      </c>
      <c r="C179" s="27" t="s">
        <v>82</v>
      </c>
      <c r="D179" s="27" t="s">
        <v>20</v>
      </c>
      <c r="E179" s="32">
        <v>89</v>
      </c>
      <c r="F179" s="32">
        <v>1</v>
      </c>
      <c r="G179" s="32" t="s">
        <v>153</v>
      </c>
      <c r="H179" s="32" t="s">
        <v>320</v>
      </c>
      <c r="I179" s="29"/>
      <c r="J179" s="30">
        <f t="shared" si="70"/>
        <v>100</v>
      </c>
      <c r="K179" s="30">
        <f t="shared" si="70"/>
        <v>30</v>
      </c>
      <c r="L179" s="30">
        <f t="shared" si="70"/>
        <v>30</v>
      </c>
    </row>
    <row r="180" spans="1:12" ht="38.25">
      <c r="A180" s="175" t="s">
        <v>86</v>
      </c>
      <c r="B180" s="27" t="s">
        <v>73</v>
      </c>
      <c r="C180" s="27" t="s">
        <v>82</v>
      </c>
      <c r="D180" s="27" t="s">
        <v>20</v>
      </c>
      <c r="E180" s="32">
        <v>89</v>
      </c>
      <c r="F180" s="32">
        <v>1</v>
      </c>
      <c r="G180" s="32" t="s">
        <v>153</v>
      </c>
      <c r="H180" s="32" t="s">
        <v>320</v>
      </c>
      <c r="I180" s="29" t="s">
        <v>227</v>
      </c>
      <c r="J180" s="30">
        <f t="shared" si="70"/>
        <v>100</v>
      </c>
      <c r="K180" s="30">
        <f t="shared" si="70"/>
        <v>30</v>
      </c>
      <c r="L180" s="30">
        <f t="shared" si="70"/>
        <v>30</v>
      </c>
    </row>
    <row r="181" spans="1:12" ht="38.25">
      <c r="A181" s="175" t="s">
        <v>87</v>
      </c>
      <c r="B181" s="27" t="s">
        <v>73</v>
      </c>
      <c r="C181" s="27" t="s">
        <v>82</v>
      </c>
      <c r="D181" s="27" t="s">
        <v>20</v>
      </c>
      <c r="E181" s="32">
        <v>89</v>
      </c>
      <c r="F181" s="32">
        <v>1</v>
      </c>
      <c r="G181" s="32" t="s">
        <v>153</v>
      </c>
      <c r="H181" s="32" t="s">
        <v>320</v>
      </c>
      <c r="I181" s="29" t="s">
        <v>228</v>
      </c>
      <c r="J181" s="30">
        <v>100</v>
      </c>
      <c r="K181" s="30">
        <v>30</v>
      </c>
      <c r="L181" s="30">
        <v>30</v>
      </c>
    </row>
    <row r="182" spans="1:12">
      <c r="A182" s="175" t="s">
        <v>124</v>
      </c>
      <c r="B182" s="27" t="s">
        <v>73</v>
      </c>
      <c r="C182" s="27" t="s">
        <v>98</v>
      </c>
      <c r="D182" s="27"/>
      <c r="E182" s="32"/>
      <c r="F182" s="32"/>
      <c r="G182" s="32"/>
      <c r="H182" s="32"/>
      <c r="I182" s="29"/>
      <c r="J182" s="30">
        <f>J183</f>
        <v>4532.0999999999995</v>
      </c>
      <c r="K182" s="30">
        <f t="shared" ref="K182:L182" si="71">K183</f>
        <v>703.9</v>
      </c>
      <c r="L182" s="30">
        <f t="shared" si="71"/>
        <v>703.9</v>
      </c>
    </row>
    <row r="183" spans="1:12">
      <c r="A183" s="175" t="s">
        <v>125</v>
      </c>
      <c r="B183" s="27" t="s">
        <v>73</v>
      </c>
      <c r="C183" s="27" t="s">
        <v>98</v>
      </c>
      <c r="D183" s="27" t="s">
        <v>75</v>
      </c>
      <c r="E183" s="32"/>
      <c r="F183" s="32"/>
      <c r="G183" s="32"/>
      <c r="H183" s="32"/>
      <c r="I183" s="29"/>
      <c r="J183" s="30">
        <f>J190+J184</f>
        <v>4532.0999999999995</v>
      </c>
      <c r="K183" s="30">
        <f t="shared" ref="K183:L183" si="72">K190+K184</f>
        <v>703.9</v>
      </c>
      <c r="L183" s="30">
        <f t="shared" si="72"/>
        <v>703.9</v>
      </c>
    </row>
    <row r="184" spans="1:12" s="291" customFormat="1" ht="51">
      <c r="A184" s="175" t="s">
        <v>126</v>
      </c>
      <c r="B184" s="27" t="s">
        <v>73</v>
      </c>
      <c r="C184" s="27" t="s">
        <v>98</v>
      </c>
      <c r="D184" s="27" t="s">
        <v>75</v>
      </c>
      <c r="E184" s="32" t="s">
        <v>267</v>
      </c>
      <c r="F184" s="32" t="s">
        <v>258</v>
      </c>
      <c r="G184" s="32"/>
      <c r="H184" s="32"/>
      <c r="I184" s="29"/>
      <c r="J184" s="30">
        <f t="shared" ref="J184:L187" si="73">J185</f>
        <v>3828.2</v>
      </c>
      <c r="K184" s="30">
        <f t="shared" si="73"/>
        <v>0</v>
      </c>
      <c r="L184" s="30">
        <f t="shared" si="73"/>
        <v>0</v>
      </c>
    </row>
    <row r="185" spans="1:12" s="291" customFormat="1" ht="51">
      <c r="A185" s="175" t="s">
        <v>485</v>
      </c>
      <c r="B185" s="27" t="s">
        <v>73</v>
      </c>
      <c r="C185" s="27" t="s">
        <v>98</v>
      </c>
      <c r="D185" s="27" t="s">
        <v>75</v>
      </c>
      <c r="E185" s="32" t="s">
        <v>267</v>
      </c>
      <c r="F185" s="32" t="s">
        <v>8</v>
      </c>
      <c r="G185" s="32"/>
      <c r="H185" s="32"/>
      <c r="I185" s="29"/>
      <c r="J185" s="30">
        <f t="shared" si="73"/>
        <v>3828.2</v>
      </c>
      <c r="K185" s="30">
        <f t="shared" si="73"/>
        <v>0</v>
      </c>
      <c r="L185" s="30">
        <f t="shared" si="73"/>
        <v>0</v>
      </c>
    </row>
    <row r="186" spans="1:12" s="291" customFormat="1" ht="51">
      <c r="A186" s="175" t="s">
        <v>486</v>
      </c>
      <c r="B186" s="27" t="s">
        <v>73</v>
      </c>
      <c r="C186" s="27" t="s">
        <v>98</v>
      </c>
      <c r="D186" s="27" t="s">
        <v>75</v>
      </c>
      <c r="E186" s="32" t="s">
        <v>267</v>
      </c>
      <c r="F186" s="32" t="s">
        <v>8</v>
      </c>
      <c r="G186" s="32" t="s">
        <v>77</v>
      </c>
      <c r="H186" s="32"/>
      <c r="I186" s="29"/>
      <c r="J186" s="30">
        <f t="shared" si="73"/>
        <v>3828.2</v>
      </c>
      <c r="K186" s="30">
        <f t="shared" si="73"/>
        <v>0</v>
      </c>
      <c r="L186" s="30">
        <f t="shared" si="73"/>
        <v>0</v>
      </c>
    </row>
    <row r="187" spans="1:12" s="291" customFormat="1" ht="38.25">
      <c r="A187" s="175" t="s">
        <v>488</v>
      </c>
      <c r="B187" s="27" t="s">
        <v>73</v>
      </c>
      <c r="C187" s="27" t="s">
        <v>98</v>
      </c>
      <c r="D187" s="27" t="s">
        <v>75</v>
      </c>
      <c r="E187" s="32" t="s">
        <v>267</v>
      </c>
      <c r="F187" s="32" t="s">
        <v>8</v>
      </c>
      <c r="G187" s="32" t="s">
        <v>77</v>
      </c>
      <c r="H187" s="32" t="s">
        <v>487</v>
      </c>
      <c r="I187" s="29"/>
      <c r="J187" s="30">
        <f t="shared" si="73"/>
        <v>3828.2</v>
      </c>
      <c r="K187" s="30">
        <f t="shared" si="73"/>
        <v>0</v>
      </c>
      <c r="L187" s="30">
        <f t="shared" si="73"/>
        <v>0</v>
      </c>
    </row>
    <row r="188" spans="1:12" s="291" customFormat="1" ht="38.25">
      <c r="A188" s="175" t="s">
        <v>119</v>
      </c>
      <c r="B188" s="27" t="s">
        <v>73</v>
      </c>
      <c r="C188" s="27" t="s">
        <v>98</v>
      </c>
      <c r="D188" s="27" t="s">
        <v>75</v>
      </c>
      <c r="E188" s="32" t="s">
        <v>267</v>
      </c>
      <c r="F188" s="32" t="s">
        <v>8</v>
      </c>
      <c r="G188" s="32" t="s">
        <v>77</v>
      </c>
      <c r="H188" s="32" t="s">
        <v>487</v>
      </c>
      <c r="I188" s="29" t="s">
        <v>234</v>
      </c>
      <c r="J188" s="30">
        <f>J189</f>
        <v>3828.2</v>
      </c>
      <c r="K188" s="30">
        <f>K189</f>
        <v>0</v>
      </c>
      <c r="L188" s="30">
        <f>L189</f>
        <v>0</v>
      </c>
    </row>
    <row r="189" spans="1:12" s="291" customFormat="1">
      <c r="A189" s="175" t="s">
        <v>120</v>
      </c>
      <c r="B189" s="27" t="s">
        <v>73</v>
      </c>
      <c r="C189" s="27" t="s">
        <v>98</v>
      </c>
      <c r="D189" s="27" t="s">
        <v>75</v>
      </c>
      <c r="E189" s="32" t="s">
        <v>267</v>
      </c>
      <c r="F189" s="32" t="s">
        <v>8</v>
      </c>
      <c r="G189" s="32" t="s">
        <v>77</v>
      </c>
      <c r="H189" s="32" t="s">
        <v>487</v>
      </c>
      <c r="I189" s="29" t="s">
        <v>235</v>
      </c>
      <c r="J189" s="30">
        <v>3828.2</v>
      </c>
      <c r="K189" s="30">
        <v>0</v>
      </c>
      <c r="L189" s="30">
        <v>0</v>
      </c>
    </row>
    <row r="190" spans="1:12" ht="89.25">
      <c r="A190" s="176" t="s">
        <v>483</v>
      </c>
      <c r="B190" s="27" t="s">
        <v>73</v>
      </c>
      <c r="C190" s="27" t="s">
        <v>98</v>
      </c>
      <c r="D190" s="27" t="s">
        <v>75</v>
      </c>
      <c r="E190" s="32" t="s">
        <v>268</v>
      </c>
      <c r="F190" s="32" t="s">
        <v>258</v>
      </c>
      <c r="G190" s="32"/>
      <c r="H190" s="32"/>
      <c r="I190" s="29"/>
      <c r="J190" s="30">
        <f t="shared" ref="J190:L193" si="74">J191</f>
        <v>703.9</v>
      </c>
      <c r="K190" s="30">
        <f t="shared" si="74"/>
        <v>703.9</v>
      </c>
      <c r="L190" s="30">
        <f t="shared" si="74"/>
        <v>703.9</v>
      </c>
    </row>
    <row r="191" spans="1:12" ht="51">
      <c r="A191" s="176" t="s">
        <v>127</v>
      </c>
      <c r="B191" s="27" t="s">
        <v>73</v>
      </c>
      <c r="C191" s="27" t="s">
        <v>98</v>
      </c>
      <c r="D191" s="27" t="s">
        <v>75</v>
      </c>
      <c r="E191" s="32" t="s">
        <v>268</v>
      </c>
      <c r="F191" s="32" t="s">
        <v>258</v>
      </c>
      <c r="G191" s="32" t="s">
        <v>106</v>
      </c>
      <c r="H191" s="32"/>
      <c r="I191" s="29"/>
      <c r="J191" s="30">
        <f t="shared" si="74"/>
        <v>703.9</v>
      </c>
      <c r="K191" s="30">
        <f t="shared" si="74"/>
        <v>703.9</v>
      </c>
      <c r="L191" s="30">
        <f t="shared" si="74"/>
        <v>703.9</v>
      </c>
    </row>
    <row r="192" spans="1:12" ht="31.5" customHeight="1">
      <c r="A192" s="180" t="s">
        <v>128</v>
      </c>
      <c r="B192" s="27" t="s">
        <v>73</v>
      </c>
      <c r="C192" s="27" t="s">
        <v>98</v>
      </c>
      <c r="D192" s="27" t="s">
        <v>75</v>
      </c>
      <c r="E192" s="32" t="s">
        <v>268</v>
      </c>
      <c r="F192" s="32" t="s">
        <v>258</v>
      </c>
      <c r="G192" s="32" t="s">
        <v>106</v>
      </c>
      <c r="H192" s="32" t="s">
        <v>269</v>
      </c>
      <c r="I192" s="29"/>
      <c r="J192" s="30">
        <f t="shared" si="74"/>
        <v>703.9</v>
      </c>
      <c r="K192" s="30">
        <f t="shared" si="74"/>
        <v>703.9</v>
      </c>
      <c r="L192" s="30">
        <f t="shared" si="74"/>
        <v>703.9</v>
      </c>
    </row>
    <row r="193" spans="1:12" ht="38.25">
      <c r="A193" s="175" t="s">
        <v>86</v>
      </c>
      <c r="B193" s="27" t="s">
        <v>73</v>
      </c>
      <c r="C193" s="27" t="s">
        <v>98</v>
      </c>
      <c r="D193" s="27" t="s">
        <v>75</v>
      </c>
      <c r="E193" s="32" t="s">
        <v>268</v>
      </c>
      <c r="F193" s="32" t="s">
        <v>258</v>
      </c>
      <c r="G193" s="32" t="s">
        <v>106</v>
      </c>
      <c r="H193" s="32" t="s">
        <v>269</v>
      </c>
      <c r="I193" s="29" t="s">
        <v>227</v>
      </c>
      <c r="J193" s="30">
        <f t="shared" si="74"/>
        <v>703.9</v>
      </c>
      <c r="K193" s="30">
        <f t="shared" si="74"/>
        <v>703.9</v>
      </c>
      <c r="L193" s="30">
        <f t="shared" si="74"/>
        <v>703.9</v>
      </c>
    </row>
    <row r="194" spans="1:12" ht="38.25">
      <c r="A194" s="175" t="s">
        <v>87</v>
      </c>
      <c r="B194" s="27" t="s">
        <v>73</v>
      </c>
      <c r="C194" s="27" t="s">
        <v>98</v>
      </c>
      <c r="D194" s="27" t="s">
        <v>75</v>
      </c>
      <c r="E194" s="32" t="s">
        <v>268</v>
      </c>
      <c r="F194" s="32" t="s">
        <v>258</v>
      </c>
      <c r="G194" s="32" t="s">
        <v>106</v>
      </c>
      <c r="H194" s="32" t="s">
        <v>269</v>
      </c>
      <c r="I194" s="29" t="s">
        <v>228</v>
      </c>
      <c r="J194" s="30">
        <v>703.9</v>
      </c>
      <c r="K194" s="30">
        <v>703.9</v>
      </c>
      <c r="L194" s="30">
        <v>703.9</v>
      </c>
    </row>
    <row r="195" spans="1:12">
      <c r="A195" s="175" t="s">
        <v>328</v>
      </c>
      <c r="B195" s="27" t="s">
        <v>73</v>
      </c>
      <c r="C195" s="27" t="s">
        <v>148</v>
      </c>
      <c r="D195" s="27"/>
      <c r="E195" s="32"/>
      <c r="F195" s="32"/>
      <c r="G195" s="32"/>
      <c r="H195" s="32"/>
      <c r="I195" s="29"/>
      <c r="J195" s="30">
        <f t="shared" ref="J195:L200" si="75">J196</f>
        <v>1868.7</v>
      </c>
      <c r="K195" s="30">
        <f t="shared" si="75"/>
        <v>252.2</v>
      </c>
      <c r="L195" s="30">
        <f t="shared" si="75"/>
        <v>252.1</v>
      </c>
    </row>
    <row r="196" spans="1:12" ht="25.5">
      <c r="A196" s="175" t="s">
        <v>329</v>
      </c>
      <c r="B196" s="27" t="s">
        <v>73</v>
      </c>
      <c r="C196" s="27" t="s">
        <v>148</v>
      </c>
      <c r="D196" s="27" t="s">
        <v>98</v>
      </c>
      <c r="E196" s="32"/>
      <c r="F196" s="32"/>
      <c r="G196" s="32"/>
      <c r="H196" s="32"/>
      <c r="I196" s="29"/>
      <c r="J196" s="30">
        <f t="shared" si="75"/>
        <v>1868.7</v>
      </c>
      <c r="K196" s="30">
        <f t="shared" si="75"/>
        <v>252.2</v>
      </c>
      <c r="L196" s="30">
        <f t="shared" si="75"/>
        <v>252.1</v>
      </c>
    </row>
    <row r="197" spans="1:12" ht="48">
      <c r="A197" s="177" t="s">
        <v>334</v>
      </c>
      <c r="B197" s="27" t="s">
        <v>73</v>
      </c>
      <c r="C197" s="27" t="s">
        <v>148</v>
      </c>
      <c r="D197" s="27" t="s">
        <v>98</v>
      </c>
      <c r="E197" s="32">
        <v>89</v>
      </c>
      <c r="F197" s="32">
        <v>0</v>
      </c>
      <c r="G197" s="32"/>
      <c r="H197" s="32"/>
      <c r="I197" s="29"/>
      <c r="J197" s="30">
        <f t="shared" si="75"/>
        <v>1868.7</v>
      </c>
      <c r="K197" s="30">
        <f t="shared" si="75"/>
        <v>252.2</v>
      </c>
      <c r="L197" s="30">
        <f t="shared" si="75"/>
        <v>252.1</v>
      </c>
    </row>
    <row r="198" spans="1:12" ht="63.75">
      <c r="A198" s="175" t="s">
        <v>335</v>
      </c>
      <c r="B198" s="27" t="s">
        <v>73</v>
      </c>
      <c r="C198" s="27" t="s">
        <v>148</v>
      </c>
      <c r="D198" s="27" t="s">
        <v>98</v>
      </c>
      <c r="E198" s="32">
        <v>89</v>
      </c>
      <c r="F198" s="32">
        <v>1</v>
      </c>
      <c r="G198" s="32"/>
      <c r="H198" s="32"/>
      <c r="I198" s="29"/>
      <c r="J198" s="30">
        <f t="shared" si="75"/>
        <v>1868.7</v>
      </c>
      <c r="K198" s="30">
        <f t="shared" si="75"/>
        <v>252.2</v>
      </c>
      <c r="L198" s="30">
        <f t="shared" si="75"/>
        <v>252.1</v>
      </c>
    </row>
    <row r="199" spans="1:12" ht="25.5">
      <c r="A199" s="175" t="s">
        <v>327</v>
      </c>
      <c r="B199" s="27" t="s">
        <v>73</v>
      </c>
      <c r="C199" s="27" t="s">
        <v>148</v>
      </c>
      <c r="D199" s="27" t="s">
        <v>98</v>
      </c>
      <c r="E199" s="32">
        <v>89</v>
      </c>
      <c r="F199" s="32">
        <v>1</v>
      </c>
      <c r="G199" s="32" t="s">
        <v>153</v>
      </c>
      <c r="H199" s="32" t="s">
        <v>326</v>
      </c>
      <c r="I199" s="29"/>
      <c r="J199" s="30">
        <f t="shared" si="75"/>
        <v>1868.7</v>
      </c>
      <c r="K199" s="30">
        <f t="shared" si="75"/>
        <v>252.2</v>
      </c>
      <c r="L199" s="30">
        <f t="shared" si="75"/>
        <v>252.1</v>
      </c>
    </row>
    <row r="200" spans="1:12" ht="38.25">
      <c r="A200" s="175" t="s">
        <v>86</v>
      </c>
      <c r="B200" s="27" t="s">
        <v>73</v>
      </c>
      <c r="C200" s="27" t="s">
        <v>148</v>
      </c>
      <c r="D200" s="27" t="s">
        <v>98</v>
      </c>
      <c r="E200" s="32">
        <v>89</v>
      </c>
      <c r="F200" s="32">
        <v>1</v>
      </c>
      <c r="G200" s="32" t="s">
        <v>153</v>
      </c>
      <c r="H200" s="32" t="s">
        <v>326</v>
      </c>
      <c r="I200" s="29" t="s">
        <v>227</v>
      </c>
      <c r="J200" s="30">
        <f t="shared" si="75"/>
        <v>1868.7</v>
      </c>
      <c r="K200" s="30">
        <f t="shared" si="75"/>
        <v>252.2</v>
      </c>
      <c r="L200" s="30">
        <f t="shared" si="75"/>
        <v>252.1</v>
      </c>
    </row>
    <row r="201" spans="1:12" ht="38.25">
      <c r="A201" s="175" t="s">
        <v>87</v>
      </c>
      <c r="B201" s="27" t="s">
        <v>73</v>
      </c>
      <c r="C201" s="27" t="s">
        <v>148</v>
      </c>
      <c r="D201" s="27" t="s">
        <v>98</v>
      </c>
      <c r="E201" s="32">
        <v>89</v>
      </c>
      <c r="F201" s="32">
        <v>1</v>
      </c>
      <c r="G201" s="32" t="s">
        <v>153</v>
      </c>
      <c r="H201" s="32" t="s">
        <v>326</v>
      </c>
      <c r="I201" s="29" t="s">
        <v>228</v>
      </c>
      <c r="J201" s="30">
        <v>1868.7</v>
      </c>
      <c r="K201" s="30">
        <v>252.2</v>
      </c>
      <c r="L201" s="30">
        <v>252.1</v>
      </c>
    </row>
    <row r="202" spans="1:12">
      <c r="A202" s="175" t="s">
        <v>129</v>
      </c>
      <c r="B202" s="27" t="s">
        <v>73</v>
      </c>
      <c r="C202" s="27" t="s">
        <v>17</v>
      </c>
      <c r="D202" s="27"/>
      <c r="E202" s="32"/>
      <c r="F202" s="32"/>
      <c r="G202" s="32"/>
      <c r="H202" s="32"/>
      <c r="I202" s="29"/>
      <c r="J202" s="30">
        <f>J203+J228+J209</f>
        <v>20603.2</v>
      </c>
      <c r="K202" s="30">
        <f>K203+K228+K209</f>
        <v>18288.599999999999</v>
      </c>
      <c r="L202" s="30">
        <f>L203+L228+L209</f>
        <v>20776.199999999997</v>
      </c>
    </row>
    <row r="203" spans="1:12">
      <c r="A203" s="175" t="s">
        <v>130</v>
      </c>
      <c r="B203" s="27" t="s">
        <v>73</v>
      </c>
      <c r="C203" s="27" t="s">
        <v>17</v>
      </c>
      <c r="D203" s="27" t="s">
        <v>75</v>
      </c>
      <c r="E203" s="32"/>
      <c r="F203" s="32"/>
      <c r="G203" s="32"/>
      <c r="H203" s="32"/>
      <c r="I203" s="29"/>
      <c r="J203" s="30">
        <f t="shared" ref="J203:L207" si="76">J204</f>
        <v>3748.3</v>
      </c>
      <c r="K203" s="30">
        <f t="shared" si="76"/>
        <v>3637.6</v>
      </c>
      <c r="L203" s="30">
        <f t="shared" si="76"/>
        <v>3644.8</v>
      </c>
    </row>
    <row r="204" spans="1:12" ht="51.75" customHeight="1">
      <c r="A204" s="177" t="s">
        <v>334</v>
      </c>
      <c r="B204" s="27" t="s">
        <v>73</v>
      </c>
      <c r="C204" s="27" t="s">
        <v>17</v>
      </c>
      <c r="D204" s="27" t="s">
        <v>75</v>
      </c>
      <c r="E204" s="32" t="s">
        <v>254</v>
      </c>
      <c r="F204" s="32" t="s">
        <v>258</v>
      </c>
      <c r="G204" s="32"/>
      <c r="H204" s="32"/>
      <c r="I204" s="29"/>
      <c r="J204" s="30">
        <f t="shared" si="76"/>
        <v>3748.3</v>
      </c>
      <c r="K204" s="30">
        <f t="shared" si="76"/>
        <v>3637.6</v>
      </c>
      <c r="L204" s="30">
        <f t="shared" si="76"/>
        <v>3644.8</v>
      </c>
    </row>
    <row r="205" spans="1:12" ht="78.75" customHeight="1">
      <c r="A205" s="175" t="s">
        <v>335</v>
      </c>
      <c r="B205" s="27" t="s">
        <v>73</v>
      </c>
      <c r="C205" s="27" t="s">
        <v>17</v>
      </c>
      <c r="D205" s="27" t="s">
        <v>75</v>
      </c>
      <c r="E205" s="32" t="s">
        <v>254</v>
      </c>
      <c r="F205" s="32" t="s">
        <v>8</v>
      </c>
      <c r="G205" s="32"/>
      <c r="H205" s="32"/>
      <c r="I205" s="29"/>
      <c r="J205" s="30">
        <f t="shared" si="76"/>
        <v>3748.3</v>
      </c>
      <c r="K205" s="30">
        <f t="shared" si="76"/>
        <v>3637.6</v>
      </c>
      <c r="L205" s="30">
        <f t="shared" si="76"/>
        <v>3644.8</v>
      </c>
    </row>
    <row r="206" spans="1:12" ht="25.5">
      <c r="A206" s="175" t="s">
        <v>131</v>
      </c>
      <c r="B206" s="27" t="s">
        <v>73</v>
      </c>
      <c r="C206" s="27" t="s">
        <v>17</v>
      </c>
      <c r="D206" s="27" t="s">
        <v>75</v>
      </c>
      <c r="E206" s="32" t="s">
        <v>254</v>
      </c>
      <c r="F206" s="32" t="s">
        <v>8</v>
      </c>
      <c r="G206" s="32" t="s">
        <v>153</v>
      </c>
      <c r="H206" s="32" t="s">
        <v>270</v>
      </c>
      <c r="I206" s="29"/>
      <c r="J206" s="30">
        <f t="shared" si="76"/>
        <v>3748.3</v>
      </c>
      <c r="K206" s="30">
        <f t="shared" si="76"/>
        <v>3637.6</v>
      </c>
      <c r="L206" s="30">
        <f t="shared" si="76"/>
        <v>3644.8</v>
      </c>
    </row>
    <row r="207" spans="1:12" ht="25.5">
      <c r="A207" s="175" t="s">
        <v>112</v>
      </c>
      <c r="B207" s="27" t="s">
        <v>73</v>
      </c>
      <c r="C207" s="27" t="s">
        <v>17</v>
      </c>
      <c r="D207" s="27" t="s">
        <v>75</v>
      </c>
      <c r="E207" s="32" t="s">
        <v>254</v>
      </c>
      <c r="F207" s="32" t="s">
        <v>8</v>
      </c>
      <c r="G207" s="32" t="s">
        <v>153</v>
      </c>
      <c r="H207" s="32" t="s">
        <v>270</v>
      </c>
      <c r="I207" s="29" t="s">
        <v>232</v>
      </c>
      <c r="J207" s="30">
        <f t="shared" si="76"/>
        <v>3748.3</v>
      </c>
      <c r="K207" s="30">
        <f t="shared" si="76"/>
        <v>3637.6</v>
      </c>
      <c r="L207" s="30">
        <f t="shared" si="76"/>
        <v>3644.8</v>
      </c>
    </row>
    <row r="208" spans="1:12" ht="25.5">
      <c r="A208" s="175" t="s">
        <v>132</v>
      </c>
      <c r="B208" s="27" t="s">
        <v>73</v>
      </c>
      <c r="C208" s="27" t="s">
        <v>17</v>
      </c>
      <c r="D208" s="27" t="s">
        <v>75</v>
      </c>
      <c r="E208" s="32" t="s">
        <v>254</v>
      </c>
      <c r="F208" s="32" t="s">
        <v>8</v>
      </c>
      <c r="G208" s="32" t="s">
        <v>153</v>
      </c>
      <c r="H208" s="32" t="s">
        <v>270</v>
      </c>
      <c r="I208" s="29" t="s">
        <v>236</v>
      </c>
      <c r="J208" s="30">
        <v>3748.3</v>
      </c>
      <c r="K208" s="30">
        <v>3637.6</v>
      </c>
      <c r="L208" s="30">
        <v>3644.8</v>
      </c>
    </row>
    <row r="209" spans="1:12">
      <c r="A209" s="184" t="s">
        <v>133</v>
      </c>
      <c r="B209" s="27" t="s">
        <v>73</v>
      </c>
      <c r="C209" s="40" t="s">
        <v>17</v>
      </c>
      <c r="D209" s="27" t="s">
        <v>106</v>
      </c>
      <c r="E209" s="32"/>
      <c r="F209" s="32"/>
      <c r="G209" s="32"/>
      <c r="H209" s="32"/>
      <c r="I209" s="29"/>
      <c r="J209" s="30">
        <f>J222+J216+J210</f>
        <v>3162.7000000000003</v>
      </c>
      <c r="K209" s="30">
        <f t="shared" ref="K209:L209" si="77">K222+K216+K210</f>
        <v>376.8</v>
      </c>
      <c r="L209" s="30">
        <f t="shared" si="77"/>
        <v>517.20000000000005</v>
      </c>
    </row>
    <row r="210" spans="1:12" ht="36">
      <c r="A210" s="186" t="s">
        <v>439</v>
      </c>
      <c r="B210" s="27" t="s">
        <v>73</v>
      </c>
      <c r="C210" s="41" t="s">
        <v>17</v>
      </c>
      <c r="D210" s="42" t="s">
        <v>106</v>
      </c>
      <c r="E210" s="32" t="s">
        <v>82</v>
      </c>
      <c r="F210" s="32" t="s">
        <v>258</v>
      </c>
      <c r="G210" s="32"/>
      <c r="H210" s="32"/>
      <c r="I210" s="29"/>
      <c r="J210" s="30">
        <f t="shared" ref="J210:J213" si="78">J211</f>
        <v>2679.8</v>
      </c>
      <c r="K210" s="30">
        <f t="shared" ref="K210:K214" si="79">K211</f>
        <v>0</v>
      </c>
      <c r="L210" s="30">
        <f t="shared" ref="L210:L214" si="80">L211</f>
        <v>0</v>
      </c>
    </row>
    <row r="211" spans="1:12" ht="25.5">
      <c r="A211" s="184" t="s">
        <v>409</v>
      </c>
      <c r="B211" s="27" t="s">
        <v>73</v>
      </c>
      <c r="C211" s="41" t="s">
        <v>17</v>
      </c>
      <c r="D211" s="42" t="s">
        <v>106</v>
      </c>
      <c r="E211" s="32" t="s">
        <v>82</v>
      </c>
      <c r="F211" s="32" t="s">
        <v>8</v>
      </c>
      <c r="G211" s="32"/>
      <c r="H211" s="32"/>
      <c r="I211" s="29"/>
      <c r="J211" s="30">
        <f t="shared" si="78"/>
        <v>2679.8</v>
      </c>
      <c r="K211" s="30">
        <f t="shared" si="79"/>
        <v>0</v>
      </c>
      <c r="L211" s="30">
        <f t="shared" si="80"/>
        <v>0</v>
      </c>
    </row>
    <row r="212" spans="1:12" ht="63.75">
      <c r="A212" s="184" t="s">
        <v>410</v>
      </c>
      <c r="B212" s="27" t="s">
        <v>73</v>
      </c>
      <c r="C212" s="41" t="s">
        <v>17</v>
      </c>
      <c r="D212" s="42" t="s">
        <v>106</v>
      </c>
      <c r="E212" s="32" t="s">
        <v>82</v>
      </c>
      <c r="F212" s="32" t="s">
        <v>8</v>
      </c>
      <c r="G212" s="32" t="s">
        <v>75</v>
      </c>
      <c r="H212" s="32"/>
      <c r="I212" s="29"/>
      <c r="J212" s="30">
        <f t="shared" si="78"/>
        <v>2679.8</v>
      </c>
      <c r="K212" s="30">
        <f t="shared" si="79"/>
        <v>0</v>
      </c>
      <c r="L212" s="30">
        <f t="shared" si="80"/>
        <v>0</v>
      </c>
    </row>
    <row r="213" spans="1:12" ht="38.25">
      <c r="A213" s="185" t="s">
        <v>407</v>
      </c>
      <c r="B213" s="27" t="s">
        <v>73</v>
      </c>
      <c r="C213" s="41" t="s">
        <v>17</v>
      </c>
      <c r="D213" s="42" t="s">
        <v>106</v>
      </c>
      <c r="E213" s="32" t="s">
        <v>82</v>
      </c>
      <c r="F213" s="32" t="s">
        <v>8</v>
      </c>
      <c r="G213" s="32" t="s">
        <v>75</v>
      </c>
      <c r="H213" s="32" t="s">
        <v>408</v>
      </c>
      <c r="I213" s="29"/>
      <c r="J213" s="30">
        <f t="shared" si="78"/>
        <v>2679.8</v>
      </c>
      <c r="K213" s="30">
        <f t="shared" si="79"/>
        <v>0</v>
      </c>
      <c r="L213" s="30">
        <f t="shared" si="80"/>
        <v>0</v>
      </c>
    </row>
    <row r="214" spans="1:12" ht="25.5">
      <c r="A214" s="184" t="s">
        <v>112</v>
      </c>
      <c r="B214" s="27" t="s">
        <v>73</v>
      </c>
      <c r="C214" s="41" t="s">
        <v>17</v>
      </c>
      <c r="D214" s="42" t="s">
        <v>106</v>
      </c>
      <c r="E214" s="32" t="s">
        <v>82</v>
      </c>
      <c r="F214" s="32" t="s">
        <v>8</v>
      </c>
      <c r="G214" s="32" t="s">
        <v>75</v>
      </c>
      <c r="H214" s="32" t="s">
        <v>408</v>
      </c>
      <c r="I214" s="29" t="s">
        <v>232</v>
      </c>
      <c r="J214" s="30">
        <f>J215</f>
        <v>2679.8</v>
      </c>
      <c r="K214" s="30">
        <f t="shared" si="79"/>
        <v>0</v>
      </c>
      <c r="L214" s="30">
        <f t="shared" si="80"/>
        <v>0</v>
      </c>
    </row>
    <row r="215" spans="1:12" ht="38.25">
      <c r="A215" s="184" t="s">
        <v>135</v>
      </c>
      <c r="B215" s="27" t="s">
        <v>73</v>
      </c>
      <c r="C215" s="41" t="s">
        <v>17</v>
      </c>
      <c r="D215" s="42" t="s">
        <v>106</v>
      </c>
      <c r="E215" s="32" t="s">
        <v>82</v>
      </c>
      <c r="F215" s="32" t="s">
        <v>8</v>
      </c>
      <c r="G215" s="32" t="s">
        <v>75</v>
      </c>
      <c r="H215" s="32" t="s">
        <v>408</v>
      </c>
      <c r="I215" s="29" t="s">
        <v>237</v>
      </c>
      <c r="J215" s="30">
        <v>2679.8</v>
      </c>
      <c r="K215" s="30">
        <v>0</v>
      </c>
      <c r="L215" s="30">
        <v>0</v>
      </c>
    </row>
    <row r="216" spans="1:12" ht="86.25" customHeight="1">
      <c r="A216" s="175" t="s">
        <v>446</v>
      </c>
      <c r="B216" s="27" t="s">
        <v>73</v>
      </c>
      <c r="C216" s="27" t="s">
        <v>17</v>
      </c>
      <c r="D216" s="27" t="s">
        <v>106</v>
      </c>
      <c r="E216" s="32" t="s">
        <v>116</v>
      </c>
      <c r="F216" s="32" t="s">
        <v>258</v>
      </c>
      <c r="G216" s="32"/>
      <c r="H216" s="32"/>
      <c r="I216" s="29"/>
      <c r="J216" s="30">
        <f>J218</f>
        <v>449.8</v>
      </c>
      <c r="K216" s="30">
        <f>K218</f>
        <v>346</v>
      </c>
      <c r="L216" s="30">
        <f>L218</f>
        <v>517.20000000000005</v>
      </c>
    </row>
    <row r="217" spans="1:12" ht="38.25">
      <c r="A217" s="175" t="s">
        <v>110</v>
      </c>
      <c r="B217" s="27" t="s">
        <v>73</v>
      </c>
      <c r="C217" s="27" t="s">
        <v>17</v>
      </c>
      <c r="D217" s="27" t="s">
        <v>106</v>
      </c>
      <c r="E217" s="32" t="s">
        <v>116</v>
      </c>
      <c r="F217" s="283" t="s">
        <v>11</v>
      </c>
      <c r="G217" s="32"/>
      <c r="H217" s="32"/>
      <c r="I217" s="29"/>
      <c r="J217" s="30">
        <f t="shared" ref="J217:L217" si="81">J219</f>
        <v>449.8</v>
      </c>
      <c r="K217" s="30">
        <f t="shared" si="81"/>
        <v>346</v>
      </c>
      <c r="L217" s="30">
        <f t="shared" si="81"/>
        <v>517.20000000000005</v>
      </c>
    </row>
    <row r="218" spans="1:12" ht="63.75">
      <c r="A218" s="175" t="s">
        <v>111</v>
      </c>
      <c r="B218" s="27" t="s">
        <v>73</v>
      </c>
      <c r="C218" s="27" t="s">
        <v>17</v>
      </c>
      <c r="D218" s="27" t="s">
        <v>106</v>
      </c>
      <c r="E218" s="32" t="s">
        <v>116</v>
      </c>
      <c r="F218" s="283" t="s">
        <v>11</v>
      </c>
      <c r="G218" s="32" t="s">
        <v>75</v>
      </c>
      <c r="H218" s="32"/>
      <c r="I218" s="29"/>
      <c r="J218" s="30">
        <f t="shared" ref="J218:L218" si="82">J220</f>
        <v>449.8</v>
      </c>
      <c r="K218" s="30">
        <f t="shared" si="82"/>
        <v>346</v>
      </c>
      <c r="L218" s="30">
        <f t="shared" si="82"/>
        <v>517.20000000000005</v>
      </c>
    </row>
    <row r="219" spans="1:12" ht="306">
      <c r="A219" s="183" t="s">
        <v>394</v>
      </c>
      <c r="B219" s="27" t="s">
        <v>73</v>
      </c>
      <c r="C219" s="27" t="s">
        <v>17</v>
      </c>
      <c r="D219" s="27" t="s">
        <v>106</v>
      </c>
      <c r="E219" s="32" t="s">
        <v>116</v>
      </c>
      <c r="F219" s="283" t="s">
        <v>11</v>
      </c>
      <c r="G219" s="32" t="s">
        <v>75</v>
      </c>
      <c r="H219" s="32" t="s">
        <v>261</v>
      </c>
      <c r="I219" s="29"/>
      <c r="J219" s="30">
        <f>J221</f>
        <v>449.8</v>
      </c>
      <c r="K219" s="30">
        <f>K221</f>
        <v>346</v>
      </c>
      <c r="L219" s="30">
        <f>L221</f>
        <v>517.20000000000005</v>
      </c>
    </row>
    <row r="220" spans="1:12" ht="25.5">
      <c r="A220" s="181" t="s">
        <v>112</v>
      </c>
      <c r="B220" s="27" t="s">
        <v>73</v>
      </c>
      <c r="C220" s="27" t="s">
        <v>17</v>
      </c>
      <c r="D220" s="27" t="s">
        <v>106</v>
      </c>
      <c r="E220" s="32" t="s">
        <v>116</v>
      </c>
      <c r="F220" s="283" t="s">
        <v>11</v>
      </c>
      <c r="G220" s="32" t="s">
        <v>75</v>
      </c>
      <c r="H220" s="32" t="s">
        <v>261</v>
      </c>
      <c r="I220" s="29" t="s">
        <v>232</v>
      </c>
      <c r="J220" s="30">
        <f t="shared" ref="J220:L220" si="83">J221</f>
        <v>449.8</v>
      </c>
      <c r="K220" s="30">
        <f t="shared" si="83"/>
        <v>346</v>
      </c>
      <c r="L220" s="30">
        <f t="shared" si="83"/>
        <v>517.20000000000005</v>
      </c>
    </row>
    <row r="221" spans="1:12" ht="25.5">
      <c r="A221" s="175" t="s">
        <v>132</v>
      </c>
      <c r="B221" s="27" t="s">
        <v>73</v>
      </c>
      <c r="C221" s="27" t="s">
        <v>17</v>
      </c>
      <c r="D221" s="27" t="s">
        <v>106</v>
      </c>
      <c r="E221" s="32" t="s">
        <v>116</v>
      </c>
      <c r="F221" s="283" t="s">
        <v>11</v>
      </c>
      <c r="G221" s="32" t="s">
        <v>75</v>
      </c>
      <c r="H221" s="32" t="s">
        <v>261</v>
      </c>
      <c r="I221" s="29" t="s">
        <v>236</v>
      </c>
      <c r="J221" s="30">
        <v>449.8</v>
      </c>
      <c r="K221" s="30">
        <v>346</v>
      </c>
      <c r="L221" s="30">
        <v>517.20000000000005</v>
      </c>
    </row>
    <row r="222" spans="1:12" ht="51">
      <c r="A222" s="276" t="s">
        <v>126</v>
      </c>
      <c r="B222" s="27" t="s">
        <v>73</v>
      </c>
      <c r="C222" s="41" t="s">
        <v>17</v>
      </c>
      <c r="D222" s="42" t="s">
        <v>106</v>
      </c>
      <c r="E222" s="32" t="s">
        <v>267</v>
      </c>
      <c r="F222" s="32" t="s">
        <v>258</v>
      </c>
      <c r="G222" s="32"/>
      <c r="H222" s="32"/>
      <c r="I222" s="29"/>
      <c r="J222" s="30">
        <f t="shared" ref="J222:L226" si="84">J223</f>
        <v>33.1</v>
      </c>
      <c r="K222" s="30">
        <f t="shared" si="84"/>
        <v>30.8</v>
      </c>
      <c r="L222" s="30">
        <f t="shared" si="84"/>
        <v>0</v>
      </c>
    </row>
    <row r="223" spans="1:12" ht="51">
      <c r="A223" s="278" t="s">
        <v>332</v>
      </c>
      <c r="B223" s="40" t="s">
        <v>73</v>
      </c>
      <c r="C223" s="41" t="s">
        <v>17</v>
      </c>
      <c r="D223" s="42" t="s">
        <v>106</v>
      </c>
      <c r="E223" s="32" t="s">
        <v>267</v>
      </c>
      <c r="F223" s="32" t="s">
        <v>8</v>
      </c>
      <c r="G223" s="32"/>
      <c r="H223" s="32"/>
      <c r="I223" s="29"/>
      <c r="J223" s="30">
        <f t="shared" si="84"/>
        <v>33.1</v>
      </c>
      <c r="K223" s="30">
        <f t="shared" si="84"/>
        <v>30.8</v>
      </c>
      <c r="L223" s="30">
        <f t="shared" si="84"/>
        <v>0</v>
      </c>
    </row>
    <row r="224" spans="1:12" ht="51">
      <c r="A224" s="278" t="s">
        <v>333</v>
      </c>
      <c r="B224" s="40" t="s">
        <v>73</v>
      </c>
      <c r="C224" s="41" t="s">
        <v>17</v>
      </c>
      <c r="D224" s="42" t="s">
        <v>106</v>
      </c>
      <c r="E224" s="32" t="s">
        <v>267</v>
      </c>
      <c r="F224" s="32" t="s">
        <v>8</v>
      </c>
      <c r="G224" s="32" t="s">
        <v>75</v>
      </c>
      <c r="H224" s="32"/>
      <c r="I224" s="29"/>
      <c r="J224" s="30">
        <f t="shared" si="84"/>
        <v>33.1</v>
      </c>
      <c r="K224" s="30">
        <f t="shared" si="84"/>
        <v>30.8</v>
      </c>
      <c r="L224" s="30">
        <f t="shared" si="84"/>
        <v>0</v>
      </c>
    </row>
    <row r="225" spans="1:12" ht="38.25">
      <c r="A225" s="277" t="s">
        <v>331</v>
      </c>
      <c r="B225" s="27" t="s">
        <v>73</v>
      </c>
      <c r="C225" s="41" t="s">
        <v>17</v>
      </c>
      <c r="D225" s="42" t="s">
        <v>106</v>
      </c>
      <c r="E225" s="32" t="s">
        <v>267</v>
      </c>
      <c r="F225" s="32" t="s">
        <v>8</v>
      </c>
      <c r="G225" s="32" t="s">
        <v>75</v>
      </c>
      <c r="H225" s="32" t="s">
        <v>330</v>
      </c>
      <c r="I225" s="29"/>
      <c r="J225" s="30">
        <f t="shared" si="84"/>
        <v>33.1</v>
      </c>
      <c r="K225" s="30">
        <f t="shared" si="84"/>
        <v>30.8</v>
      </c>
      <c r="L225" s="30">
        <f t="shared" si="84"/>
        <v>0</v>
      </c>
    </row>
    <row r="226" spans="1:12" ht="25.5">
      <c r="A226" s="184" t="s">
        <v>112</v>
      </c>
      <c r="B226" s="27" t="s">
        <v>73</v>
      </c>
      <c r="C226" s="41" t="s">
        <v>17</v>
      </c>
      <c r="D226" s="42" t="s">
        <v>106</v>
      </c>
      <c r="E226" s="32" t="s">
        <v>267</v>
      </c>
      <c r="F226" s="32" t="s">
        <v>8</v>
      </c>
      <c r="G226" s="32" t="s">
        <v>75</v>
      </c>
      <c r="H226" s="32" t="s">
        <v>330</v>
      </c>
      <c r="I226" s="29" t="s">
        <v>232</v>
      </c>
      <c r="J226" s="30">
        <f t="shared" si="84"/>
        <v>33.1</v>
      </c>
      <c r="K226" s="30">
        <f t="shared" si="84"/>
        <v>30.8</v>
      </c>
      <c r="L226" s="30">
        <f t="shared" si="84"/>
        <v>0</v>
      </c>
    </row>
    <row r="227" spans="1:12" ht="38.25">
      <c r="A227" s="184" t="s">
        <v>135</v>
      </c>
      <c r="B227" s="27" t="s">
        <v>73</v>
      </c>
      <c r="C227" s="41" t="s">
        <v>17</v>
      </c>
      <c r="D227" s="42" t="s">
        <v>106</v>
      </c>
      <c r="E227" s="32" t="s">
        <v>267</v>
      </c>
      <c r="F227" s="32" t="s">
        <v>8</v>
      </c>
      <c r="G227" s="32" t="s">
        <v>75</v>
      </c>
      <c r="H227" s="32" t="s">
        <v>330</v>
      </c>
      <c r="I227" s="29" t="s">
        <v>237</v>
      </c>
      <c r="J227" s="30">
        <v>33.1</v>
      </c>
      <c r="K227" s="30">
        <v>30.8</v>
      </c>
      <c r="L227" s="30">
        <v>0</v>
      </c>
    </row>
    <row r="228" spans="1:12">
      <c r="A228" s="175" t="s">
        <v>136</v>
      </c>
      <c r="B228" s="27" t="s">
        <v>73</v>
      </c>
      <c r="C228" s="27" t="s">
        <v>17</v>
      </c>
      <c r="D228" s="27" t="s">
        <v>82</v>
      </c>
      <c r="E228" s="32"/>
      <c r="F228" s="32"/>
      <c r="G228" s="32"/>
      <c r="H228" s="32"/>
      <c r="I228" s="29"/>
      <c r="J228" s="30">
        <f>J229+J235</f>
        <v>13692.2</v>
      </c>
      <c r="K228" s="30">
        <f>K229+K235</f>
        <v>14274.2</v>
      </c>
      <c r="L228" s="30">
        <f>L229+L235</f>
        <v>16614.199999999997</v>
      </c>
    </row>
    <row r="229" spans="1:12" ht="51">
      <c r="A229" s="175" t="s">
        <v>469</v>
      </c>
      <c r="B229" s="27" t="s">
        <v>73</v>
      </c>
      <c r="C229" s="27" t="s">
        <v>17</v>
      </c>
      <c r="D229" s="27" t="s">
        <v>82</v>
      </c>
      <c r="E229" s="32" t="s">
        <v>77</v>
      </c>
      <c r="F229" s="32" t="s">
        <v>258</v>
      </c>
      <c r="G229" s="32"/>
      <c r="H229" s="32"/>
      <c r="I229" s="29"/>
      <c r="J229" s="30">
        <f t="shared" ref="J229:L231" si="85">J230</f>
        <v>4334.3</v>
      </c>
      <c r="K229" s="30">
        <f t="shared" si="85"/>
        <v>4916.3</v>
      </c>
      <c r="L229" s="30">
        <f t="shared" si="85"/>
        <v>4916.8999999999996</v>
      </c>
    </row>
    <row r="230" spans="1:12" ht="72.75" customHeight="1">
      <c r="A230" s="180" t="s">
        <v>137</v>
      </c>
      <c r="B230" s="27" t="s">
        <v>73</v>
      </c>
      <c r="C230" s="27" t="s">
        <v>17</v>
      </c>
      <c r="D230" s="27" t="s">
        <v>82</v>
      </c>
      <c r="E230" s="32" t="s">
        <v>77</v>
      </c>
      <c r="F230" s="32" t="s">
        <v>258</v>
      </c>
      <c r="G230" s="32" t="s">
        <v>114</v>
      </c>
      <c r="H230" s="32"/>
      <c r="I230" s="29"/>
      <c r="J230" s="30">
        <f t="shared" si="85"/>
        <v>4334.3</v>
      </c>
      <c r="K230" s="30">
        <f t="shared" si="85"/>
        <v>4916.3</v>
      </c>
      <c r="L230" s="30">
        <f t="shared" si="85"/>
        <v>4916.8999999999996</v>
      </c>
    </row>
    <row r="231" spans="1:12" ht="313.5" customHeight="1">
      <c r="A231" s="181" t="s">
        <v>138</v>
      </c>
      <c r="B231" s="27" t="s">
        <v>73</v>
      </c>
      <c r="C231" s="27" t="s">
        <v>17</v>
      </c>
      <c r="D231" s="27" t="s">
        <v>82</v>
      </c>
      <c r="E231" s="32" t="s">
        <v>77</v>
      </c>
      <c r="F231" s="32" t="s">
        <v>258</v>
      </c>
      <c r="G231" s="32" t="s">
        <v>114</v>
      </c>
      <c r="H231" s="32" t="s">
        <v>271</v>
      </c>
      <c r="I231" s="29"/>
      <c r="J231" s="30">
        <f t="shared" si="85"/>
        <v>4334.3</v>
      </c>
      <c r="K231" s="30">
        <f t="shared" si="85"/>
        <v>4916.3</v>
      </c>
      <c r="L231" s="30">
        <f t="shared" si="85"/>
        <v>4916.8999999999996</v>
      </c>
    </row>
    <row r="232" spans="1:12" ht="25.5">
      <c r="A232" s="175" t="s">
        <v>112</v>
      </c>
      <c r="B232" s="27" t="s">
        <v>73</v>
      </c>
      <c r="C232" s="27" t="s">
        <v>17</v>
      </c>
      <c r="D232" s="27" t="s">
        <v>82</v>
      </c>
      <c r="E232" s="32" t="s">
        <v>77</v>
      </c>
      <c r="F232" s="32" t="s">
        <v>258</v>
      </c>
      <c r="G232" s="32" t="s">
        <v>114</v>
      </c>
      <c r="H232" s="32" t="s">
        <v>271</v>
      </c>
      <c r="I232" s="29" t="s">
        <v>232</v>
      </c>
      <c r="J232" s="30">
        <f t="shared" ref="J232" si="86">J233+J234</f>
        <v>4334.3</v>
      </c>
      <c r="K232" s="30">
        <f t="shared" ref="K232:L232" si="87">K233+K234</f>
        <v>4916.3</v>
      </c>
      <c r="L232" s="30">
        <f t="shared" si="87"/>
        <v>4916.8999999999996</v>
      </c>
    </row>
    <row r="233" spans="1:12" ht="25.5">
      <c r="A233" s="184" t="s">
        <v>132</v>
      </c>
      <c r="B233" s="27" t="s">
        <v>73</v>
      </c>
      <c r="C233" s="27" t="s">
        <v>17</v>
      </c>
      <c r="D233" s="27" t="s">
        <v>82</v>
      </c>
      <c r="E233" s="32" t="s">
        <v>77</v>
      </c>
      <c r="F233" s="32" t="s">
        <v>258</v>
      </c>
      <c r="G233" s="32" t="s">
        <v>114</v>
      </c>
      <c r="H233" s="32" t="s">
        <v>271</v>
      </c>
      <c r="I233" s="29" t="s">
        <v>236</v>
      </c>
      <c r="J233" s="30">
        <v>3000</v>
      </c>
      <c r="K233" s="30">
        <v>3300</v>
      </c>
      <c r="L233" s="30">
        <v>3300</v>
      </c>
    </row>
    <row r="234" spans="1:12" ht="38.25">
      <c r="A234" s="184" t="s">
        <v>135</v>
      </c>
      <c r="B234" s="27" t="s">
        <v>73</v>
      </c>
      <c r="C234" s="27" t="s">
        <v>17</v>
      </c>
      <c r="D234" s="27" t="s">
        <v>82</v>
      </c>
      <c r="E234" s="32" t="s">
        <v>77</v>
      </c>
      <c r="F234" s="32" t="s">
        <v>258</v>
      </c>
      <c r="G234" s="32" t="s">
        <v>114</v>
      </c>
      <c r="H234" s="32" t="s">
        <v>271</v>
      </c>
      <c r="I234" s="29" t="s">
        <v>237</v>
      </c>
      <c r="J234" s="30">
        <v>1334.3</v>
      </c>
      <c r="K234" s="30">
        <v>1616.3</v>
      </c>
      <c r="L234" s="30">
        <v>1616.9</v>
      </c>
    </row>
    <row r="235" spans="1:12" ht="36">
      <c r="A235" s="186" t="s">
        <v>439</v>
      </c>
      <c r="B235" s="27" t="s">
        <v>73</v>
      </c>
      <c r="C235" s="27" t="s">
        <v>17</v>
      </c>
      <c r="D235" s="27" t="s">
        <v>82</v>
      </c>
      <c r="E235" s="32" t="s">
        <v>82</v>
      </c>
      <c r="F235" s="32" t="s">
        <v>258</v>
      </c>
      <c r="G235" s="32"/>
      <c r="H235" s="32"/>
      <c r="I235" s="29"/>
      <c r="J235" s="30">
        <f>J236</f>
        <v>9357.9</v>
      </c>
      <c r="K235" s="30">
        <f t="shared" ref="K235:L235" si="88">K236</f>
        <v>9357.9</v>
      </c>
      <c r="L235" s="30">
        <f t="shared" si="88"/>
        <v>11697.3</v>
      </c>
    </row>
    <row r="236" spans="1:12" ht="50.25" customHeight="1">
      <c r="A236" s="175" t="s">
        <v>549</v>
      </c>
      <c r="B236" s="27" t="s">
        <v>73</v>
      </c>
      <c r="C236" s="27" t="s">
        <v>17</v>
      </c>
      <c r="D236" s="27" t="s">
        <v>82</v>
      </c>
      <c r="E236" s="32" t="s">
        <v>82</v>
      </c>
      <c r="F236" s="32" t="s">
        <v>9</v>
      </c>
      <c r="G236" s="32"/>
      <c r="H236" s="32"/>
      <c r="I236" s="29"/>
      <c r="J236" s="30">
        <f>J237</f>
        <v>9357.9</v>
      </c>
      <c r="K236" s="30">
        <f t="shared" ref="K236:L236" si="89">K237</f>
        <v>9357.9</v>
      </c>
      <c r="L236" s="30">
        <f t="shared" si="89"/>
        <v>11697.3</v>
      </c>
    </row>
    <row r="237" spans="1:12" ht="45" customHeight="1">
      <c r="A237" s="184" t="s">
        <v>464</v>
      </c>
      <c r="B237" s="27" t="s">
        <v>73</v>
      </c>
      <c r="C237" s="27" t="s">
        <v>17</v>
      </c>
      <c r="D237" s="27" t="s">
        <v>82</v>
      </c>
      <c r="E237" s="32" t="s">
        <v>82</v>
      </c>
      <c r="F237" s="32" t="s">
        <v>9</v>
      </c>
      <c r="G237" s="32" t="s">
        <v>98</v>
      </c>
      <c r="H237" s="32"/>
      <c r="I237" s="29"/>
      <c r="J237" s="30">
        <f>J241+J238</f>
        <v>9357.9</v>
      </c>
      <c r="K237" s="30">
        <f t="shared" ref="K237:L237" si="90">K241+K238</f>
        <v>9357.9</v>
      </c>
      <c r="L237" s="30">
        <f t="shared" si="90"/>
        <v>11697.3</v>
      </c>
    </row>
    <row r="238" spans="1:12" ht="45" customHeight="1">
      <c r="A238" s="281" t="s">
        <v>139</v>
      </c>
      <c r="B238" s="282" t="s">
        <v>73</v>
      </c>
      <c r="C238" s="282" t="s">
        <v>17</v>
      </c>
      <c r="D238" s="282" t="s">
        <v>82</v>
      </c>
      <c r="E238" s="283" t="s">
        <v>82</v>
      </c>
      <c r="F238" s="283" t="s">
        <v>9</v>
      </c>
      <c r="G238" s="283" t="s">
        <v>98</v>
      </c>
      <c r="H238" s="283" t="s">
        <v>440</v>
      </c>
      <c r="I238" s="284"/>
      <c r="J238" s="280">
        <f t="shared" ref="J238:L239" si="91">J239</f>
        <v>790.4</v>
      </c>
      <c r="K238" s="280">
        <f t="shared" si="91"/>
        <v>0</v>
      </c>
      <c r="L238" s="280">
        <f t="shared" si="91"/>
        <v>0</v>
      </c>
    </row>
    <row r="239" spans="1:12" ht="45" customHeight="1">
      <c r="A239" s="281" t="s">
        <v>119</v>
      </c>
      <c r="B239" s="282" t="s">
        <v>73</v>
      </c>
      <c r="C239" s="282" t="s">
        <v>17</v>
      </c>
      <c r="D239" s="282" t="s">
        <v>82</v>
      </c>
      <c r="E239" s="283" t="s">
        <v>82</v>
      </c>
      <c r="F239" s="283" t="s">
        <v>9</v>
      </c>
      <c r="G239" s="283" t="s">
        <v>98</v>
      </c>
      <c r="H239" s="283" t="s">
        <v>440</v>
      </c>
      <c r="I239" s="284" t="s">
        <v>234</v>
      </c>
      <c r="J239" s="280">
        <f t="shared" si="91"/>
        <v>790.4</v>
      </c>
      <c r="K239" s="280">
        <f t="shared" si="91"/>
        <v>0</v>
      </c>
      <c r="L239" s="280">
        <f t="shared" si="91"/>
        <v>0</v>
      </c>
    </row>
    <row r="240" spans="1:12" ht="21.75" customHeight="1">
      <c r="A240" s="281" t="s">
        <v>120</v>
      </c>
      <c r="B240" s="282" t="s">
        <v>73</v>
      </c>
      <c r="C240" s="282" t="s">
        <v>17</v>
      </c>
      <c r="D240" s="282" t="s">
        <v>82</v>
      </c>
      <c r="E240" s="283" t="s">
        <v>82</v>
      </c>
      <c r="F240" s="283" t="s">
        <v>9</v>
      </c>
      <c r="G240" s="283" t="s">
        <v>98</v>
      </c>
      <c r="H240" s="385" t="s">
        <v>440</v>
      </c>
      <c r="I240" s="284" t="s">
        <v>235</v>
      </c>
      <c r="J240" s="280">
        <v>790.4</v>
      </c>
      <c r="K240" s="280">
        <v>0</v>
      </c>
      <c r="L240" s="280">
        <v>0</v>
      </c>
    </row>
    <row r="241" spans="1:12" ht="121.5" customHeight="1">
      <c r="A241" s="181" t="s">
        <v>139</v>
      </c>
      <c r="B241" s="27" t="s">
        <v>73</v>
      </c>
      <c r="C241" s="27" t="s">
        <v>17</v>
      </c>
      <c r="D241" s="27" t="s">
        <v>82</v>
      </c>
      <c r="E241" s="32" t="s">
        <v>82</v>
      </c>
      <c r="F241" s="32" t="s">
        <v>9</v>
      </c>
      <c r="G241" s="32" t="s">
        <v>98</v>
      </c>
      <c r="H241" s="32" t="s">
        <v>272</v>
      </c>
      <c r="I241" s="29"/>
      <c r="J241" s="30">
        <f t="shared" ref="J241:L242" si="92">J242</f>
        <v>8567.5</v>
      </c>
      <c r="K241" s="30">
        <f t="shared" si="92"/>
        <v>9357.9</v>
      </c>
      <c r="L241" s="30">
        <f t="shared" si="92"/>
        <v>11697.3</v>
      </c>
    </row>
    <row r="242" spans="1:12" ht="38.25">
      <c r="A242" s="175" t="s">
        <v>119</v>
      </c>
      <c r="B242" s="27" t="s">
        <v>73</v>
      </c>
      <c r="C242" s="27" t="s">
        <v>17</v>
      </c>
      <c r="D242" s="27" t="s">
        <v>82</v>
      </c>
      <c r="E242" s="32" t="s">
        <v>82</v>
      </c>
      <c r="F242" s="32" t="s">
        <v>9</v>
      </c>
      <c r="G242" s="32" t="s">
        <v>98</v>
      </c>
      <c r="H242" s="32" t="s">
        <v>272</v>
      </c>
      <c r="I242" s="29" t="s">
        <v>234</v>
      </c>
      <c r="J242" s="30">
        <f t="shared" si="92"/>
        <v>8567.5</v>
      </c>
      <c r="K242" s="30">
        <f t="shared" si="92"/>
        <v>9357.9</v>
      </c>
      <c r="L242" s="30">
        <f t="shared" si="92"/>
        <v>11697.3</v>
      </c>
    </row>
    <row r="243" spans="1:12" ht="19.5" customHeight="1">
      <c r="A243" s="175" t="s">
        <v>120</v>
      </c>
      <c r="B243" s="27" t="s">
        <v>73</v>
      </c>
      <c r="C243" s="27" t="s">
        <v>17</v>
      </c>
      <c r="D243" s="27" t="s">
        <v>82</v>
      </c>
      <c r="E243" s="32" t="s">
        <v>82</v>
      </c>
      <c r="F243" s="32" t="s">
        <v>9</v>
      </c>
      <c r="G243" s="32" t="s">
        <v>98</v>
      </c>
      <c r="H243" s="332" t="s">
        <v>272</v>
      </c>
      <c r="I243" s="29" t="s">
        <v>235</v>
      </c>
      <c r="J243" s="30">
        <v>8567.5</v>
      </c>
      <c r="K243" s="30">
        <v>9357.9</v>
      </c>
      <c r="L243" s="30">
        <v>11697.3</v>
      </c>
    </row>
    <row r="244" spans="1:12">
      <c r="A244" s="180" t="s">
        <v>141</v>
      </c>
      <c r="B244" s="27" t="s">
        <v>73</v>
      </c>
      <c r="C244" s="27" t="s">
        <v>20</v>
      </c>
      <c r="D244" s="27"/>
      <c r="E244" s="28"/>
      <c r="F244" s="28"/>
      <c r="G244" s="28"/>
      <c r="H244" s="32"/>
      <c r="I244" s="29"/>
      <c r="J244" s="30">
        <f t="shared" ref="J244:L249" si="93">J245</f>
        <v>1450</v>
      </c>
      <c r="K244" s="30">
        <f t="shared" si="93"/>
        <v>1450</v>
      </c>
      <c r="L244" s="30">
        <f t="shared" si="93"/>
        <v>1450</v>
      </c>
    </row>
    <row r="245" spans="1:12" ht="25.5">
      <c r="A245" s="180" t="s">
        <v>142</v>
      </c>
      <c r="B245" s="27" t="s">
        <v>73</v>
      </c>
      <c r="C245" s="27" t="s">
        <v>20</v>
      </c>
      <c r="D245" s="27" t="s">
        <v>77</v>
      </c>
      <c r="E245" s="32"/>
      <c r="F245" s="32"/>
      <c r="G245" s="32"/>
      <c r="H245" s="32"/>
      <c r="I245" s="29"/>
      <c r="J245" s="30">
        <f t="shared" si="93"/>
        <v>1450</v>
      </c>
      <c r="K245" s="30">
        <f t="shared" si="93"/>
        <v>1450</v>
      </c>
      <c r="L245" s="30">
        <f t="shared" si="93"/>
        <v>1450</v>
      </c>
    </row>
    <row r="246" spans="1:12" ht="52.5" customHeight="1">
      <c r="A246" s="177" t="s">
        <v>334</v>
      </c>
      <c r="B246" s="27" t="s">
        <v>73</v>
      </c>
      <c r="C246" s="27" t="s">
        <v>20</v>
      </c>
      <c r="D246" s="27" t="s">
        <v>77</v>
      </c>
      <c r="E246" s="32" t="s">
        <v>254</v>
      </c>
      <c r="F246" s="32" t="s">
        <v>258</v>
      </c>
      <c r="G246" s="32"/>
      <c r="H246" s="32"/>
      <c r="I246" s="29"/>
      <c r="J246" s="30">
        <f t="shared" si="93"/>
        <v>1450</v>
      </c>
      <c r="K246" s="30">
        <f t="shared" si="93"/>
        <v>1450</v>
      </c>
      <c r="L246" s="30">
        <f t="shared" si="93"/>
        <v>1450</v>
      </c>
    </row>
    <row r="247" spans="1:12" ht="69" customHeight="1">
      <c r="A247" s="175" t="s">
        <v>335</v>
      </c>
      <c r="B247" s="27" t="s">
        <v>73</v>
      </c>
      <c r="C247" s="27" t="s">
        <v>20</v>
      </c>
      <c r="D247" s="27" t="s">
        <v>77</v>
      </c>
      <c r="E247" s="32" t="s">
        <v>254</v>
      </c>
      <c r="F247" s="32" t="s">
        <v>8</v>
      </c>
      <c r="G247" s="32"/>
      <c r="H247" s="32"/>
      <c r="I247" s="29"/>
      <c r="J247" s="30">
        <f>J248</f>
        <v>1450</v>
      </c>
      <c r="K247" s="30">
        <f>K248</f>
        <v>1450</v>
      </c>
      <c r="L247" s="30">
        <f>L248</f>
        <v>1450</v>
      </c>
    </row>
    <row r="248" spans="1:12" ht="38.25">
      <c r="A248" s="180" t="s">
        <v>143</v>
      </c>
      <c r="B248" s="27" t="s">
        <v>73</v>
      </c>
      <c r="C248" s="27" t="s">
        <v>20</v>
      </c>
      <c r="D248" s="27" t="s">
        <v>77</v>
      </c>
      <c r="E248" s="32" t="s">
        <v>254</v>
      </c>
      <c r="F248" s="32" t="s">
        <v>8</v>
      </c>
      <c r="G248" s="32" t="s">
        <v>153</v>
      </c>
      <c r="H248" s="32" t="s">
        <v>273</v>
      </c>
      <c r="I248" s="29"/>
      <c r="J248" s="30">
        <f t="shared" si="93"/>
        <v>1450</v>
      </c>
      <c r="K248" s="30">
        <f t="shared" si="93"/>
        <v>1450</v>
      </c>
      <c r="L248" s="30">
        <f t="shared" si="93"/>
        <v>1450</v>
      </c>
    </row>
    <row r="249" spans="1:12" ht="51">
      <c r="A249" s="180" t="s">
        <v>144</v>
      </c>
      <c r="B249" s="27" t="s">
        <v>73</v>
      </c>
      <c r="C249" s="27" t="s">
        <v>20</v>
      </c>
      <c r="D249" s="27" t="s">
        <v>77</v>
      </c>
      <c r="E249" s="32" t="s">
        <v>254</v>
      </c>
      <c r="F249" s="32" t="s">
        <v>8</v>
      </c>
      <c r="G249" s="32" t="s">
        <v>153</v>
      </c>
      <c r="H249" s="32" t="s">
        <v>273</v>
      </c>
      <c r="I249" s="29" t="s">
        <v>238</v>
      </c>
      <c r="J249" s="30">
        <f t="shared" si="93"/>
        <v>1450</v>
      </c>
      <c r="K249" s="30">
        <f t="shared" si="93"/>
        <v>1450</v>
      </c>
      <c r="L249" s="30">
        <f t="shared" si="93"/>
        <v>1450</v>
      </c>
    </row>
    <row r="250" spans="1:12" ht="85.5" customHeight="1">
      <c r="A250" s="184" t="s">
        <v>145</v>
      </c>
      <c r="B250" s="27" t="s">
        <v>73</v>
      </c>
      <c r="C250" s="27" t="s">
        <v>20</v>
      </c>
      <c r="D250" s="27" t="s">
        <v>77</v>
      </c>
      <c r="E250" s="32" t="s">
        <v>254</v>
      </c>
      <c r="F250" s="32" t="s">
        <v>8</v>
      </c>
      <c r="G250" s="32" t="s">
        <v>153</v>
      </c>
      <c r="H250" s="32" t="s">
        <v>273</v>
      </c>
      <c r="I250" s="29" t="s">
        <v>239</v>
      </c>
      <c r="J250" s="30">
        <v>1450</v>
      </c>
      <c r="K250" s="30">
        <v>1450</v>
      </c>
      <c r="L250" s="30">
        <v>1450</v>
      </c>
    </row>
    <row r="251" spans="1:12" ht="51">
      <c r="A251" s="175" t="s">
        <v>336</v>
      </c>
      <c r="B251" s="27" t="s">
        <v>146</v>
      </c>
      <c r="C251" s="27"/>
      <c r="D251" s="27"/>
      <c r="E251" s="32"/>
      <c r="F251" s="32"/>
      <c r="G251" s="32"/>
      <c r="H251" s="32"/>
      <c r="I251" s="29"/>
      <c r="J251" s="30">
        <f>J252+J265+J272+J280+J288</f>
        <v>16153.2</v>
      </c>
      <c r="K251" s="30">
        <f>K252+K265+K272+K280+K288</f>
        <v>17566.2</v>
      </c>
      <c r="L251" s="30">
        <f>L252+L265+L272+L280+L288</f>
        <v>20166.3</v>
      </c>
    </row>
    <row r="252" spans="1:12">
      <c r="A252" s="175" t="s">
        <v>74</v>
      </c>
      <c r="B252" s="27" t="s">
        <v>146</v>
      </c>
      <c r="C252" s="27" t="s">
        <v>75</v>
      </c>
      <c r="D252" s="27"/>
      <c r="E252" s="32"/>
      <c r="F252" s="32"/>
      <c r="G252" s="32"/>
      <c r="H252" s="32"/>
      <c r="I252" s="29"/>
      <c r="J252" s="30">
        <f>J253</f>
        <v>6974.5</v>
      </c>
      <c r="K252" s="30">
        <f>K253</f>
        <v>6366.5</v>
      </c>
      <c r="L252" s="30">
        <f>L253</f>
        <v>5773.8</v>
      </c>
    </row>
    <row r="253" spans="1:12" ht="63.75">
      <c r="A253" s="175" t="s">
        <v>147</v>
      </c>
      <c r="B253" s="27" t="s">
        <v>146</v>
      </c>
      <c r="C253" s="27" t="s">
        <v>75</v>
      </c>
      <c r="D253" s="27" t="s">
        <v>148</v>
      </c>
      <c r="E253" s="32"/>
      <c r="F253" s="32"/>
      <c r="G253" s="32"/>
      <c r="H253" s="32"/>
      <c r="I253" s="29"/>
      <c r="J253" s="30">
        <f t="shared" ref="J253" si="94">J255</f>
        <v>6974.5</v>
      </c>
      <c r="K253" s="30">
        <f t="shared" ref="K253:L253" si="95">K255</f>
        <v>6366.5</v>
      </c>
      <c r="L253" s="30">
        <f t="shared" si="95"/>
        <v>5773.8</v>
      </c>
    </row>
    <row r="254" spans="1:12" ht="76.5">
      <c r="A254" s="175" t="s">
        <v>149</v>
      </c>
      <c r="B254" s="27" t="s">
        <v>146</v>
      </c>
      <c r="C254" s="27" t="s">
        <v>75</v>
      </c>
      <c r="D254" s="27" t="s">
        <v>148</v>
      </c>
      <c r="E254" s="32" t="s">
        <v>274</v>
      </c>
      <c r="F254" s="32" t="s">
        <v>258</v>
      </c>
      <c r="G254" s="32"/>
      <c r="H254" s="32"/>
      <c r="I254" s="29"/>
      <c r="J254" s="30">
        <f t="shared" ref="J254:L258" si="96">J255</f>
        <v>6974.5</v>
      </c>
      <c r="K254" s="30">
        <f t="shared" si="96"/>
        <v>6366.5</v>
      </c>
      <c r="L254" s="30">
        <f t="shared" si="96"/>
        <v>5773.8</v>
      </c>
    </row>
    <row r="255" spans="1:12" ht="38.25">
      <c r="A255" s="175" t="s">
        <v>150</v>
      </c>
      <c r="B255" s="27" t="s">
        <v>146</v>
      </c>
      <c r="C255" s="27" t="s">
        <v>75</v>
      </c>
      <c r="D255" s="27" t="s">
        <v>148</v>
      </c>
      <c r="E255" s="32" t="s">
        <v>274</v>
      </c>
      <c r="F255" s="32" t="s">
        <v>8</v>
      </c>
      <c r="G255" s="32"/>
      <c r="H255" s="32"/>
      <c r="I255" s="29"/>
      <c r="J255" s="30">
        <f t="shared" si="96"/>
        <v>6974.5</v>
      </c>
      <c r="K255" s="30">
        <f t="shared" si="96"/>
        <v>6366.5</v>
      </c>
      <c r="L255" s="30">
        <f t="shared" si="96"/>
        <v>5773.8</v>
      </c>
    </row>
    <row r="256" spans="1:12" ht="82.5" customHeight="1">
      <c r="A256" s="175" t="s">
        <v>151</v>
      </c>
      <c r="B256" s="27" t="s">
        <v>146</v>
      </c>
      <c r="C256" s="27" t="s">
        <v>75</v>
      </c>
      <c r="D256" s="27" t="s">
        <v>148</v>
      </c>
      <c r="E256" s="32" t="s">
        <v>274</v>
      </c>
      <c r="F256" s="32" t="s">
        <v>8</v>
      </c>
      <c r="G256" s="32" t="s">
        <v>75</v>
      </c>
      <c r="H256" s="32"/>
      <c r="I256" s="29"/>
      <c r="J256" s="30">
        <f>J257+J260</f>
        <v>6974.5</v>
      </c>
      <c r="K256" s="30">
        <f t="shared" ref="K256:L256" si="97">K257+K260</f>
        <v>6366.5</v>
      </c>
      <c r="L256" s="30">
        <f t="shared" si="97"/>
        <v>5773.8</v>
      </c>
    </row>
    <row r="257" spans="1:12" ht="38.25">
      <c r="A257" s="175" t="s">
        <v>152</v>
      </c>
      <c r="B257" s="27" t="s">
        <v>146</v>
      </c>
      <c r="C257" s="27" t="s">
        <v>75</v>
      </c>
      <c r="D257" s="27" t="s">
        <v>148</v>
      </c>
      <c r="E257" s="32" t="s">
        <v>274</v>
      </c>
      <c r="F257" s="32" t="s">
        <v>8</v>
      </c>
      <c r="G257" s="32" t="s">
        <v>75</v>
      </c>
      <c r="H257" s="32" t="s">
        <v>249</v>
      </c>
      <c r="I257" s="29"/>
      <c r="J257" s="30">
        <f t="shared" si="96"/>
        <v>6443.5</v>
      </c>
      <c r="K257" s="30">
        <f t="shared" si="96"/>
        <v>5899.2</v>
      </c>
      <c r="L257" s="30">
        <f t="shared" si="96"/>
        <v>5449.2</v>
      </c>
    </row>
    <row r="258" spans="1:12" ht="102">
      <c r="A258" s="175" t="s">
        <v>80</v>
      </c>
      <c r="B258" s="27" t="s">
        <v>146</v>
      </c>
      <c r="C258" s="27" t="s">
        <v>75</v>
      </c>
      <c r="D258" s="27" t="s">
        <v>148</v>
      </c>
      <c r="E258" s="32" t="s">
        <v>274</v>
      </c>
      <c r="F258" s="32" t="s">
        <v>8</v>
      </c>
      <c r="G258" s="32" t="s">
        <v>75</v>
      </c>
      <c r="H258" s="32" t="s">
        <v>249</v>
      </c>
      <c r="I258" s="29" t="s">
        <v>225</v>
      </c>
      <c r="J258" s="30">
        <f t="shared" si="96"/>
        <v>6443.5</v>
      </c>
      <c r="K258" s="30">
        <f t="shared" si="96"/>
        <v>5899.2</v>
      </c>
      <c r="L258" s="30">
        <f t="shared" si="96"/>
        <v>5449.2</v>
      </c>
    </row>
    <row r="259" spans="1:12" ht="38.25">
      <c r="A259" s="175" t="s">
        <v>81</v>
      </c>
      <c r="B259" s="27" t="s">
        <v>146</v>
      </c>
      <c r="C259" s="27" t="s">
        <v>75</v>
      </c>
      <c r="D259" s="27" t="s">
        <v>148</v>
      </c>
      <c r="E259" s="32" t="s">
        <v>274</v>
      </c>
      <c r="F259" s="32" t="s">
        <v>8</v>
      </c>
      <c r="G259" s="32" t="s">
        <v>75</v>
      </c>
      <c r="H259" s="32" t="s">
        <v>249</v>
      </c>
      <c r="I259" s="29" t="s">
        <v>226</v>
      </c>
      <c r="J259" s="30">
        <v>6443.5</v>
      </c>
      <c r="K259" s="30">
        <v>5899.2</v>
      </c>
      <c r="L259" s="30">
        <v>5449.2</v>
      </c>
    </row>
    <row r="260" spans="1:12" ht="35.25" customHeight="1">
      <c r="A260" s="175" t="s">
        <v>92</v>
      </c>
      <c r="B260" s="27" t="s">
        <v>146</v>
      </c>
      <c r="C260" s="27" t="s">
        <v>75</v>
      </c>
      <c r="D260" s="27" t="s">
        <v>148</v>
      </c>
      <c r="E260" s="32" t="s">
        <v>274</v>
      </c>
      <c r="F260" s="32" t="s">
        <v>8</v>
      </c>
      <c r="G260" s="32" t="s">
        <v>75</v>
      </c>
      <c r="H260" s="32" t="s">
        <v>250</v>
      </c>
      <c r="I260" s="29"/>
      <c r="J260" s="30">
        <f>J263+J261</f>
        <v>531</v>
      </c>
      <c r="K260" s="30">
        <f t="shared" ref="K260:L260" si="98">K263+K261</f>
        <v>467.3</v>
      </c>
      <c r="L260" s="30">
        <f t="shared" si="98"/>
        <v>324.60000000000002</v>
      </c>
    </row>
    <row r="261" spans="1:12" ht="35.25" customHeight="1">
      <c r="A261" s="175" t="s">
        <v>80</v>
      </c>
      <c r="B261" s="27" t="s">
        <v>146</v>
      </c>
      <c r="C261" s="27" t="s">
        <v>75</v>
      </c>
      <c r="D261" s="27" t="s">
        <v>148</v>
      </c>
      <c r="E261" s="32" t="s">
        <v>274</v>
      </c>
      <c r="F261" s="32" t="s">
        <v>8</v>
      </c>
      <c r="G261" s="32" t="s">
        <v>75</v>
      </c>
      <c r="H261" s="32" t="s">
        <v>250</v>
      </c>
      <c r="I261" s="29" t="s">
        <v>225</v>
      </c>
      <c r="J261" s="30">
        <f t="shared" ref="J261:L261" si="99">J262</f>
        <v>1.5</v>
      </c>
      <c r="K261" s="30">
        <f t="shared" si="99"/>
        <v>0</v>
      </c>
      <c r="L261" s="30">
        <f t="shared" si="99"/>
        <v>0</v>
      </c>
    </row>
    <row r="262" spans="1:12" ht="35.25" customHeight="1">
      <c r="A262" s="175" t="s">
        <v>81</v>
      </c>
      <c r="B262" s="27" t="s">
        <v>146</v>
      </c>
      <c r="C262" s="27" t="s">
        <v>75</v>
      </c>
      <c r="D262" s="27" t="s">
        <v>148</v>
      </c>
      <c r="E262" s="32" t="s">
        <v>274</v>
      </c>
      <c r="F262" s="32" t="s">
        <v>8</v>
      </c>
      <c r="G262" s="32" t="s">
        <v>75</v>
      </c>
      <c r="H262" s="32" t="s">
        <v>250</v>
      </c>
      <c r="I262" s="29" t="s">
        <v>226</v>
      </c>
      <c r="J262" s="30">
        <v>1.5</v>
      </c>
      <c r="K262" s="30">
        <v>0</v>
      </c>
      <c r="L262" s="30">
        <v>0</v>
      </c>
    </row>
    <row r="263" spans="1:12" ht="48.75" customHeight="1">
      <c r="A263" s="175" t="s">
        <v>86</v>
      </c>
      <c r="B263" s="27" t="s">
        <v>146</v>
      </c>
      <c r="C263" s="27" t="s">
        <v>75</v>
      </c>
      <c r="D263" s="27" t="s">
        <v>148</v>
      </c>
      <c r="E263" s="32" t="s">
        <v>274</v>
      </c>
      <c r="F263" s="32" t="s">
        <v>8</v>
      </c>
      <c r="G263" s="32" t="s">
        <v>75</v>
      </c>
      <c r="H263" s="32" t="s">
        <v>250</v>
      </c>
      <c r="I263" s="29" t="s">
        <v>227</v>
      </c>
      <c r="J263" s="30">
        <f t="shared" ref="J263:L263" si="100">J264</f>
        <v>529.5</v>
      </c>
      <c r="K263" s="30">
        <f t="shared" si="100"/>
        <v>467.3</v>
      </c>
      <c r="L263" s="30">
        <f t="shared" si="100"/>
        <v>324.60000000000002</v>
      </c>
    </row>
    <row r="264" spans="1:12" ht="38.25">
      <c r="A264" s="175" t="s">
        <v>87</v>
      </c>
      <c r="B264" s="27" t="s">
        <v>146</v>
      </c>
      <c r="C264" s="27" t="s">
        <v>75</v>
      </c>
      <c r="D264" s="27" t="s">
        <v>148</v>
      </c>
      <c r="E264" s="32" t="s">
        <v>274</v>
      </c>
      <c r="F264" s="32" t="s">
        <v>8</v>
      </c>
      <c r="G264" s="32" t="s">
        <v>75</v>
      </c>
      <c r="H264" s="32" t="s">
        <v>250</v>
      </c>
      <c r="I264" s="29" t="s">
        <v>228</v>
      </c>
      <c r="J264" s="30">
        <v>529.5</v>
      </c>
      <c r="K264" s="30">
        <v>467.3</v>
      </c>
      <c r="L264" s="30">
        <v>324.60000000000002</v>
      </c>
    </row>
    <row r="265" spans="1:12">
      <c r="A265" s="175" t="s">
        <v>108</v>
      </c>
      <c r="B265" s="27" t="s">
        <v>146</v>
      </c>
      <c r="C265" s="27" t="s">
        <v>82</v>
      </c>
      <c r="D265" s="27"/>
      <c r="E265" s="32"/>
      <c r="F265" s="32"/>
      <c r="G265" s="32"/>
      <c r="H265" s="32"/>
      <c r="I265" s="43"/>
      <c r="J265" s="30">
        <f>J266</f>
        <v>9129.7000000000007</v>
      </c>
      <c r="K265" s="30">
        <f>K266</f>
        <v>5929.7</v>
      </c>
      <c r="L265" s="30">
        <f>L266</f>
        <v>5929.7</v>
      </c>
    </row>
    <row r="266" spans="1:12" ht="25.5">
      <c r="A266" s="175" t="s">
        <v>115</v>
      </c>
      <c r="B266" s="27" t="s">
        <v>146</v>
      </c>
      <c r="C266" s="27" t="s">
        <v>82</v>
      </c>
      <c r="D266" s="27" t="s">
        <v>116</v>
      </c>
      <c r="E266" s="32"/>
      <c r="F266" s="32"/>
      <c r="G266" s="32"/>
      <c r="H266" s="32"/>
      <c r="I266" s="29"/>
      <c r="J266" s="30">
        <f t="shared" ref="J266:K266" si="101">J268</f>
        <v>9129.7000000000007</v>
      </c>
      <c r="K266" s="30">
        <f t="shared" si="101"/>
        <v>5929.7</v>
      </c>
      <c r="L266" s="30">
        <f t="shared" ref="L266" si="102">L268</f>
        <v>5929.7</v>
      </c>
    </row>
    <row r="267" spans="1:12" ht="63.75">
      <c r="A267" s="180" t="s">
        <v>155</v>
      </c>
      <c r="B267" s="27" t="s">
        <v>146</v>
      </c>
      <c r="C267" s="27" t="s">
        <v>82</v>
      </c>
      <c r="D267" s="27" t="s">
        <v>116</v>
      </c>
      <c r="E267" s="32" t="s">
        <v>104</v>
      </c>
      <c r="F267" s="32" t="s">
        <v>258</v>
      </c>
      <c r="G267" s="32"/>
      <c r="H267" s="32"/>
      <c r="I267" s="29"/>
      <c r="J267" s="30">
        <f>J268</f>
        <v>9129.7000000000007</v>
      </c>
      <c r="K267" s="30">
        <f>K268</f>
        <v>5929.7</v>
      </c>
      <c r="L267" s="30">
        <f>L268</f>
        <v>5929.7</v>
      </c>
    </row>
    <row r="268" spans="1:12" ht="51">
      <c r="A268" s="180" t="s">
        <v>122</v>
      </c>
      <c r="B268" s="27" t="s">
        <v>146</v>
      </c>
      <c r="C268" s="27" t="s">
        <v>82</v>
      </c>
      <c r="D268" s="27" t="s">
        <v>116</v>
      </c>
      <c r="E268" s="32" t="s">
        <v>104</v>
      </c>
      <c r="F268" s="32" t="s">
        <v>258</v>
      </c>
      <c r="G268" s="32" t="s">
        <v>106</v>
      </c>
      <c r="H268" s="32"/>
      <c r="I268" s="29"/>
      <c r="J268" s="30">
        <f t="shared" ref="J268:L269" si="103">J269</f>
        <v>9129.7000000000007</v>
      </c>
      <c r="K268" s="30">
        <f t="shared" si="103"/>
        <v>5929.7</v>
      </c>
      <c r="L268" s="30">
        <f t="shared" si="103"/>
        <v>5929.7</v>
      </c>
    </row>
    <row r="269" spans="1:12" ht="279" customHeight="1">
      <c r="A269" s="180" t="s">
        <v>462</v>
      </c>
      <c r="B269" s="27" t="s">
        <v>146</v>
      </c>
      <c r="C269" s="27" t="s">
        <v>82</v>
      </c>
      <c r="D269" s="27" t="s">
        <v>116</v>
      </c>
      <c r="E269" s="32" t="s">
        <v>104</v>
      </c>
      <c r="F269" s="32" t="s">
        <v>258</v>
      </c>
      <c r="G269" s="32" t="s">
        <v>106</v>
      </c>
      <c r="H269" s="32" t="s">
        <v>275</v>
      </c>
      <c r="I269" s="29"/>
      <c r="J269" s="30">
        <f t="shared" si="103"/>
        <v>9129.7000000000007</v>
      </c>
      <c r="K269" s="30">
        <f t="shared" si="103"/>
        <v>5929.7</v>
      </c>
      <c r="L269" s="30">
        <f t="shared" si="103"/>
        <v>5929.7</v>
      </c>
    </row>
    <row r="270" spans="1:12">
      <c r="A270" s="175" t="s">
        <v>154</v>
      </c>
      <c r="B270" s="27" t="s">
        <v>146</v>
      </c>
      <c r="C270" s="27" t="s">
        <v>82</v>
      </c>
      <c r="D270" s="27" t="s">
        <v>116</v>
      </c>
      <c r="E270" s="32" t="s">
        <v>104</v>
      </c>
      <c r="F270" s="32" t="s">
        <v>258</v>
      </c>
      <c r="G270" s="32" t="s">
        <v>106</v>
      </c>
      <c r="H270" s="32" t="s">
        <v>275</v>
      </c>
      <c r="I270" s="29" t="s">
        <v>240</v>
      </c>
      <c r="J270" s="30">
        <f>J271</f>
        <v>9129.7000000000007</v>
      </c>
      <c r="K270" s="30">
        <f>K271</f>
        <v>5929.7</v>
      </c>
      <c r="L270" s="30">
        <f>L271</f>
        <v>5929.7</v>
      </c>
    </row>
    <row r="271" spans="1:12" ht="12.75" customHeight="1">
      <c r="A271" s="175" t="s">
        <v>72</v>
      </c>
      <c r="B271" s="27" t="s">
        <v>146</v>
      </c>
      <c r="C271" s="27" t="s">
        <v>82</v>
      </c>
      <c r="D271" s="27" t="s">
        <v>116</v>
      </c>
      <c r="E271" s="32" t="s">
        <v>104</v>
      </c>
      <c r="F271" s="32" t="s">
        <v>258</v>
      </c>
      <c r="G271" s="32" t="s">
        <v>106</v>
      </c>
      <c r="H271" s="32" t="s">
        <v>275</v>
      </c>
      <c r="I271" s="29" t="s">
        <v>241</v>
      </c>
      <c r="J271" s="30">
        <v>9129.7000000000007</v>
      </c>
      <c r="K271" s="30">
        <v>5929.7</v>
      </c>
      <c r="L271" s="30">
        <v>5929.7</v>
      </c>
    </row>
    <row r="272" spans="1:12" ht="25.5">
      <c r="A272" s="187" t="s">
        <v>158</v>
      </c>
      <c r="B272" s="27" t="s">
        <v>146</v>
      </c>
      <c r="C272" s="27" t="s">
        <v>104</v>
      </c>
      <c r="D272" s="27"/>
      <c r="E272" s="32"/>
      <c r="F272" s="32"/>
      <c r="G272" s="32"/>
      <c r="H272" s="32"/>
      <c r="I272" s="29"/>
      <c r="J272" s="30">
        <f>J273</f>
        <v>43.3</v>
      </c>
      <c r="K272" s="30">
        <f>K273</f>
        <v>43.3</v>
      </c>
      <c r="L272" s="30">
        <f>L273</f>
        <v>43.3</v>
      </c>
    </row>
    <row r="273" spans="1:12" ht="38.25">
      <c r="A273" s="187" t="s">
        <v>310</v>
      </c>
      <c r="B273" s="27" t="s">
        <v>146</v>
      </c>
      <c r="C273" s="27" t="s">
        <v>104</v>
      </c>
      <c r="D273" s="27" t="s">
        <v>75</v>
      </c>
      <c r="E273" s="32"/>
      <c r="F273" s="32"/>
      <c r="G273" s="32"/>
      <c r="H273" s="32"/>
      <c r="I273" s="29"/>
      <c r="J273" s="30">
        <f>J278</f>
        <v>43.3</v>
      </c>
      <c r="K273" s="30">
        <f>K278</f>
        <v>43.3</v>
      </c>
      <c r="L273" s="30">
        <f>L278</f>
        <v>43.3</v>
      </c>
    </row>
    <row r="274" spans="1:12" ht="76.5">
      <c r="A274" s="175" t="s">
        <v>159</v>
      </c>
      <c r="B274" s="27" t="s">
        <v>146</v>
      </c>
      <c r="C274" s="27" t="s">
        <v>104</v>
      </c>
      <c r="D274" s="27" t="s">
        <v>75</v>
      </c>
      <c r="E274" s="32" t="s">
        <v>274</v>
      </c>
      <c r="F274" s="32" t="s">
        <v>258</v>
      </c>
      <c r="G274" s="32"/>
      <c r="H274" s="32"/>
      <c r="I274" s="29"/>
      <c r="J274" s="30">
        <f>J275</f>
        <v>43.3</v>
      </c>
      <c r="K274" s="30">
        <f>K275</f>
        <v>43.3</v>
      </c>
      <c r="L274" s="30">
        <f>L275</f>
        <v>43.3</v>
      </c>
    </row>
    <row r="275" spans="1:12" ht="51">
      <c r="A275" s="188" t="s">
        <v>160</v>
      </c>
      <c r="B275" s="27" t="s">
        <v>146</v>
      </c>
      <c r="C275" s="27" t="s">
        <v>104</v>
      </c>
      <c r="D275" s="27" t="s">
        <v>75</v>
      </c>
      <c r="E275" s="32" t="s">
        <v>274</v>
      </c>
      <c r="F275" s="32" t="s">
        <v>9</v>
      </c>
      <c r="G275" s="32"/>
      <c r="H275" s="32"/>
      <c r="I275" s="29"/>
      <c r="J275" s="30">
        <f>J278</f>
        <v>43.3</v>
      </c>
      <c r="K275" s="30">
        <f>K278</f>
        <v>43.3</v>
      </c>
      <c r="L275" s="30">
        <f>L278</f>
        <v>43.3</v>
      </c>
    </row>
    <row r="276" spans="1:12" ht="63.75">
      <c r="A276" s="175" t="s">
        <v>161</v>
      </c>
      <c r="B276" s="27" t="s">
        <v>146</v>
      </c>
      <c r="C276" s="27" t="s">
        <v>104</v>
      </c>
      <c r="D276" s="27" t="s">
        <v>75</v>
      </c>
      <c r="E276" s="32" t="s">
        <v>274</v>
      </c>
      <c r="F276" s="32" t="s">
        <v>9</v>
      </c>
      <c r="G276" s="32" t="s">
        <v>77</v>
      </c>
      <c r="H276" s="32"/>
      <c r="I276" s="29"/>
      <c r="J276" s="30">
        <f t="shared" ref="J276:L278" si="104">J277</f>
        <v>43.3</v>
      </c>
      <c r="K276" s="30">
        <f t="shared" si="104"/>
        <v>43.3</v>
      </c>
      <c r="L276" s="30">
        <f t="shared" si="104"/>
        <v>43.3</v>
      </c>
    </row>
    <row r="277" spans="1:12" ht="25.5">
      <c r="A277" s="180" t="s">
        <v>162</v>
      </c>
      <c r="B277" s="27" t="s">
        <v>146</v>
      </c>
      <c r="C277" s="27" t="s">
        <v>104</v>
      </c>
      <c r="D277" s="27" t="s">
        <v>75</v>
      </c>
      <c r="E277" s="32" t="s">
        <v>274</v>
      </c>
      <c r="F277" s="32" t="s">
        <v>9</v>
      </c>
      <c r="G277" s="32" t="s">
        <v>77</v>
      </c>
      <c r="H277" s="32" t="s">
        <v>276</v>
      </c>
      <c r="I277" s="29"/>
      <c r="J277" s="30">
        <f t="shared" si="104"/>
        <v>43.3</v>
      </c>
      <c r="K277" s="30">
        <f t="shared" si="104"/>
        <v>43.3</v>
      </c>
      <c r="L277" s="30">
        <f t="shared" si="104"/>
        <v>43.3</v>
      </c>
    </row>
    <row r="278" spans="1:12" ht="25.5">
      <c r="A278" s="180" t="s">
        <v>158</v>
      </c>
      <c r="B278" s="27" t="s">
        <v>146</v>
      </c>
      <c r="C278" s="27" t="s">
        <v>104</v>
      </c>
      <c r="D278" s="27" t="s">
        <v>75</v>
      </c>
      <c r="E278" s="32" t="s">
        <v>274</v>
      </c>
      <c r="F278" s="32" t="s">
        <v>9</v>
      </c>
      <c r="G278" s="32" t="s">
        <v>77</v>
      </c>
      <c r="H278" s="32" t="s">
        <v>276</v>
      </c>
      <c r="I278" s="29" t="s">
        <v>242</v>
      </c>
      <c r="J278" s="30">
        <f t="shared" si="104"/>
        <v>43.3</v>
      </c>
      <c r="K278" s="30">
        <f t="shared" si="104"/>
        <v>43.3</v>
      </c>
      <c r="L278" s="30">
        <f t="shared" si="104"/>
        <v>43.3</v>
      </c>
    </row>
    <row r="279" spans="1:12" ht="25.5">
      <c r="A279" s="264" t="s">
        <v>163</v>
      </c>
      <c r="B279" s="27" t="s">
        <v>146</v>
      </c>
      <c r="C279" s="27" t="s">
        <v>104</v>
      </c>
      <c r="D279" s="27" t="s">
        <v>75</v>
      </c>
      <c r="E279" s="32" t="s">
        <v>274</v>
      </c>
      <c r="F279" s="32" t="s">
        <v>9</v>
      </c>
      <c r="G279" s="32" t="s">
        <v>77</v>
      </c>
      <c r="H279" s="32" t="s">
        <v>276</v>
      </c>
      <c r="I279" s="29" t="s">
        <v>243</v>
      </c>
      <c r="J279" s="30">
        <v>43.3</v>
      </c>
      <c r="K279" s="30">
        <v>43.3</v>
      </c>
      <c r="L279" s="30">
        <v>43.3</v>
      </c>
    </row>
    <row r="280" spans="1:12" ht="38.25">
      <c r="A280" s="180" t="s">
        <v>164</v>
      </c>
      <c r="B280" s="44">
        <v>901</v>
      </c>
      <c r="C280" s="44">
        <v>14</v>
      </c>
      <c r="D280" s="44"/>
      <c r="E280" s="32"/>
      <c r="F280" s="32"/>
      <c r="G280" s="32"/>
      <c r="H280" s="32"/>
      <c r="I280" s="29"/>
      <c r="J280" s="30">
        <f>J281</f>
        <v>5.7</v>
      </c>
      <c r="K280" s="30">
        <f>K281</f>
        <v>5.7</v>
      </c>
      <c r="L280" s="30">
        <f>L281</f>
        <v>5.7</v>
      </c>
    </row>
    <row r="281" spans="1:12" ht="63.75">
      <c r="A281" s="180" t="s">
        <v>309</v>
      </c>
      <c r="B281" s="44">
        <v>901</v>
      </c>
      <c r="C281" s="44">
        <v>14</v>
      </c>
      <c r="D281" s="27" t="s">
        <v>75</v>
      </c>
      <c r="E281" s="32"/>
      <c r="F281" s="32"/>
      <c r="G281" s="32"/>
      <c r="H281" s="32"/>
      <c r="I281" s="29"/>
      <c r="J281" s="30">
        <f t="shared" ref="J281:L281" si="105">J282</f>
        <v>5.7</v>
      </c>
      <c r="K281" s="30">
        <f t="shared" si="105"/>
        <v>5.7</v>
      </c>
      <c r="L281" s="30">
        <f t="shared" si="105"/>
        <v>5.7</v>
      </c>
    </row>
    <row r="282" spans="1:12" ht="76.5">
      <c r="A282" s="189" t="s">
        <v>159</v>
      </c>
      <c r="B282" s="44">
        <v>901</v>
      </c>
      <c r="C282" s="44" t="s">
        <v>165</v>
      </c>
      <c r="D282" s="44" t="s">
        <v>75</v>
      </c>
      <c r="E282" s="32" t="s">
        <v>274</v>
      </c>
      <c r="F282" s="32" t="s">
        <v>258</v>
      </c>
      <c r="G282" s="32"/>
      <c r="H282" s="32"/>
      <c r="I282" s="29"/>
      <c r="J282" s="30">
        <f t="shared" ref="J282:L284" si="106">J283</f>
        <v>5.7</v>
      </c>
      <c r="K282" s="30">
        <f t="shared" si="106"/>
        <v>5.7</v>
      </c>
      <c r="L282" s="30">
        <f t="shared" si="106"/>
        <v>5.7</v>
      </c>
    </row>
    <row r="283" spans="1:12" ht="38.25">
      <c r="A283" s="189" t="s">
        <v>166</v>
      </c>
      <c r="B283" s="44">
        <v>901</v>
      </c>
      <c r="C283" s="44" t="s">
        <v>165</v>
      </c>
      <c r="D283" s="44" t="s">
        <v>75</v>
      </c>
      <c r="E283" s="32" t="s">
        <v>274</v>
      </c>
      <c r="F283" s="32" t="s">
        <v>10</v>
      </c>
      <c r="G283" s="32"/>
      <c r="H283" s="32"/>
      <c r="I283" s="29"/>
      <c r="J283" s="30">
        <f t="shared" si="106"/>
        <v>5.7</v>
      </c>
      <c r="K283" s="30">
        <f t="shared" si="106"/>
        <v>5.7</v>
      </c>
      <c r="L283" s="30">
        <f t="shared" si="106"/>
        <v>5.7</v>
      </c>
    </row>
    <row r="284" spans="1:12" ht="63.75">
      <c r="A284" s="190" t="s">
        <v>167</v>
      </c>
      <c r="B284" s="44">
        <v>901</v>
      </c>
      <c r="C284" s="44" t="s">
        <v>165</v>
      </c>
      <c r="D284" s="44" t="s">
        <v>75</v>
      </c>
      <c r="E284" s="32" t="s">
        <v>274</v>
      </c>
      <c r="F284" s="32" t="s">
        <v>10</v>
      </c>
      <c r="G284" s="32" t="s">
        <v>75</v>
      </c>
      <c r="H284" s="32"/>
      <c r="I284" s="29"/>
      <c r="J284" s="30">
        <f t="shared" si="106"/>
        <v>5.7</v>
      </c>
      <c r="K284" s="30">
        <f t="shared" si="106"/>
        <v>5.7</v>
      </c>
      <c r="L284" s="30">
        <f t="shared" si="106"/>
        <v>5.7</v>
      </c>
    </row>
    <row r="285" spans="1:12" ht="38.25">
      <c r="A285" s="180" t="s">
        <v>168</v>
      </c>
      <c r="B285" s="44">
        <v>901</v>
      </c>
      <c r="C285" s="44" t="s">
        <v>165</v>
      </c>
      <c r="D285" s="44" t="s">
        <v>75</v>
      </c>
      <c r="E285" s="32" t="s">
        <v>274</v>
      </c>
      <c r="F285" s="32" t="s">
        <v>10</v>
      </c>
      <c r="G285" s="32" t="s">
        <v>75</v>
      </c>
      <c r="H285" s="32" t="s">
        <v>277</v>
      </c>
      <c r="I285" s="29"/>
      <c r="J285" s="30">
        <f>J287</f>
        <v>5.7</v>
      </c>
      <c r="K285" s="30">
        <f>K287</f>
        <v>5.7</v>
      </c>
      <c r="L285" s="30">
        <f>L287</f>
        <v>5.7</v>
      </c>
    </row>
    <row r="286" spans="1:12">
      <c r="A286" s="190" t="s">
        <v>154</v>
      </c>
      <c r="B286" s="44">
        <v>901</v>
      </c>
      <c r="C286" s="44">
        <v>14</v>
      </c>
      <c r="D286" s="27" t="s">
        <v>75</v>
      </c>
      <c r="E286" s="32" t="s">
        <v>274</v>
      </c>
      <c r="F286" s="32" t="s">
        <v>10</v>
      </c>
      <c r="G286" s="32" t="s">
        <v>75</v>
      </c>
      <c r="H286" s="32" t="s">
        <v>277</v>
      </c>
      <c r="I286" s="29" t="s">
        <v>240</v>
      </c>
      <c r="J286" s="30">
        <f t="shared" ref="J286:L286" si="107">J287</f>
        <v>5.7</v>
      </c>
      <c r="K286" s="30">
        <f t="shared" si="107"/>
        <v>5.7</v>
      </c>
      <c r="L286" s="30">
        <f t="shared" si="107"/>
        <v>5.7</v>
      </c>
    </row>
    <row r="287" spans="1:12">
      <c r="A287" s="180" t="s">
        <v>169</v>
      </c>
      <c r="B287" s="44">
        <v>901</v>
      </c>
      <c r="C287" s="44">
        <v>14</v>
      </c>
      <c r="D287" s="27" t="s">
        <v>75</v>
      </c>
      <c r="E287" s="32" t="s">
        <v>274</v>
      </c>
      <c r="F287" s="32" t="s">
        <v>10</v>
      </c>
      <c r="G287" s="32" t="s">
        <v>75</v>
      </c>
      <c r="H287" s="32" t="s">
        <v>277</v>
      </c>
      <c r="I287" s="29" t="s">
        <v>244</v>
      </c>
      <c r="J287" s="30">
        <v>5.7</v>
      </c>
      <c r="K287" s="30">
        <v>5.7</v>
      </c>
      <c r="L287" s="30">
        <v>5.7</v>
      </c>
    </row>
    <row r="288" spans="1:12">
      <c r="A288" s="180" t="s">
        <v>170</v>
      </c>
      <c r="B288" s="27" t="s">
        <v>146</v>
      </c>
      <c r="C288" s="44">
        <v>99</v>
      </c>
      <c r="D288" s="44"/>
      <c r="E288" s="32"/>
      <c r="F288" s="32"/>
      <c r="G288" s="32"/>
      <c r="H288" s="32"/>
      <c r="I288" s="27"/>
      <c r="J288" s="30">
        <f t="shared" ref="J288:L293" si="108">J289</f>
        <v>0</v>
      </c>
      <c r="K288" s="30">
        <f t="shared" si="108"/>
        <v>5221</v>
      </c>
      <c r="L288" s="30">
        <f t="shared" si="108"/>
        <v>8413.7999999999993</v>
      </c>
    </row>
    <row r="289" spans="1:12">
      <c r="A289" s="180" t="s">
        <v>170</v>
      </c>
      <c r="B289" s="27" t="s">
        <v>146</v>
      </c>
      <c r="C289" s="44">
        <v>99</v>
      </c>
      <c r="D289" s="44">
        <v>99</v>
      </c>
      <c r="E289" s="32"/>
      <c r="F289" s="32"/>
      <c r="G289" s="32"/>
      <c r="H289" s="32"/>
      <c r="I289" s="27"/>
      <c r="J289" s="30">
        <f t="shared" si="108"/>
        <v>0</v>
      </c>
      <c r="K289" s="30">
        <f t="shared" si="108"/>
        <v>5221</v>
      </c>
      <c r="L289" s="30">
        <f t="shared" si="108"/>
        <v>8413.7999999999993</v>
      </c>
    </row>
    <row r="290" spans="1:12" ht="51">
      <c r="A290" s="175" t="s">
        <v>471</v>
      </c>
      <c r="B290" s="27" t="s">
        <v>146</v>
      </c>
      <c r="C290" s="44">
        <v>99</v>
      </c>
      <c r="D290" s="44">
        <v>99</v>
      </c>
      <c r="E290" s="32" t="s">
        <v>77</v>
      </c>
      <c r="F290" s="32" t="s">
        <v>258</v>
      </c>
      <c r="G290" s="32"/>
      <c r="H290" s="32"/>
      <c r="I290" s="27"/>
      <c r="J290" s="30">
        <f t="shared" ref="J290:L291" si="109">J291</f>
        <v>0</v>
      </c>
      <c r="K290" s="30">
        <f t="shared" si="109"/>
        <v>5221</v>
      </c>
      <c r="L290" s="30">
        <f t="shared" si="109"/>
        <v>8413.7999999999993</v>
      </c>
    </row>
    <row r="291" spans="1:12" ht="25.5">
      <c r="A291" s="180" t="s">
        <v>171</v>
      </c>
      <c r="B291" s="27" t="s">
        <v>146</v>
      </c>
      <c r="C291" s="44">
        <v>99</v>
      </c>
      <c r="D291" s="44">
        <v>99</v>
      </c>
      <c r="E291" s="32" t="s">
        <v>77</v>
      </c>
      <c r="F291" s="32" t="s">
        <v>258</v>
      </c>
      <c r="G291" s="32" t="s">
        <v>77</v>
      </c>
      <c r="H291" s="32"/>
      <c r="I291" s="27"/>
      <c r="J291" s="30">
        <f t="shared" si="109"/>
        <v>0</v>
      </c>
      <c r="K291" s="30">
        <f t="shared" si="109"/>
        <v>5221</v>
      </c>
      <c r="L291" s="30">
        <f t="shared" si="109"/>
        <v>8413.7999999999993</v>
      </c>
    </row>
    <row r="292" spans="1:12">
      <c r="A292" s="180" t="s">
        <v>170</v>
      </c>
      <c r="B292" s="27" t="s">
        <v>146</v>
      </c>
      <c r="C292" s="44">
        <v>99</v>
      </c>
      <c r="D292" s="44">
        <v>99</v>
      </c>
      <c r="E292" s="32" t="s">
        <v>77</v>
      </c>
      <c r="F292" s="32" t="s">
        <v>258</v>
      </c>
      <c r="G292" s="32" t="s">
        <v>77</v>
      </c>
      <c r="H292" s="32" t="s">
        <v>278</v>
      </c>
      <c r="I292" s="27"/>
      <c r="J292" s="30">
        <f t="shared" si="108"/>
        <v>0</v>
      </c>
      <c r="K292" s="30">
        <f t="shared" si="108"/>
        <v>5221</v>
      </c>
      <c r="L292" s="30">
        <f t="shared" si="108"/>
        <v>8413.7999999999993</v>
      </c>
    </row>
    <row r="293" spans="1:12">
      <c r="A293" s="180" t="s">
        <v>93</v>
      </c>
      <c r="B293" s="27" t="s">
        <v>146</v>
      </c>
      <c r="C293" s="44">
        <v>99</v>
      </c>
      <c r="D293" s="44">
        <v>99</v>
      </c>
      <c r="E293" s="32" t="s">
        <v>77</v>
      </c>
      <c r="F293" s="32" t="s">
        <v>258</v>
      </c>
      <c r="G293" s="32" t="s">
        <v>77</v>
      </c>
      <c r="H293" s="32" t="s">
        <v>278</v>
      </c>
      <c r="I293" s="27" t="s">
        <v>229</v>
      </c>
      <c r="J293" s="30">
        <f t="shared" si="108"/>
        <v>0</v>
      </c>
      <c r="K293" s="30">
        <f t="shared" si="108"/>
        <v>5221</v>
      </c>
      <c r="L293" s="30">
        <f t="shared" si="108"/>
        <v>8413.7999999999993</v>
      </c>
    </row>
    <row r="294" spans="1:12">
      <c r="A294" s="180" t="s">
        <v>101</v>
      </c>
      <c r="B294" s="27" t="s">
        <v>146</v>
      </c>
      <c r="C294" s="44">
        <v>99</v>
      </c>
      <c r="D294" s="44">
        <v>99</v>
      </c>
      <c r="E294" s="32" t="s">
        <v>77</v>
      </c>
      <c r="F294" s="32" t="s">
        <v>258</v>
      </c>
      <c r="G294" s="32" t="s">
        <v>77</v>
      </c>
      <c r="H294" s="32" t="s">
        <v>278</v>
      </c>
      <c r="I294" s="27" t="s">
        <v>231</v>
      </c>
      <c r="J294" s="30">
        <v>0</v>
      </c>
      <c r="K294" s="30">
        <v>5221</v>
      </c>
      <c r="L294" s="30">
        <v>8413.7999999999993</v>
      </c>
    </row>
    <row r="295" spans="1:12" ht="51">
      <c r="A295" s="175" t="s">
        <v>337</v>
      </c>
      <c r="B295" s="27" t="s">
        <v>172</v>
      </c>
      <c r="C295" s="27"/>
      <c r="D295" s="27"/>
      <c r="E295" s="32"/>
      <c r="F295" s="32"/>
      <c r="G295" s="32"/>
      <c r="H295" s="32"/>
      <c r="I295" s="29"/>
      <c r="J295" s="30">
        <f>J296+J348+J359+J428+J491+J467</f>
        <v>384117.7</v>
      </c>
      <c r="K295" s="30">
        <f>K296+K348+K359+K428+K491+K467</f>
        <v>349169.60000000003</v>
      </c>
      <c r="L295" s="30">
        <f>L296+L348+L359+L428+L491+L467</f>
        <v>328410.09999999992</v>
      </c>
    </row>
    <row r="296" spans="1:12">
      <c r="A296" s="175" t="s">
        <v>74</v>
      </c>
      <c r="B296" s="27" t="s">
        <v>172</v>
      </c>
      <c r="C296" s="27" t="s">
        <v>75</v>
      </c>
      <c r="D296" s="27"/>
      <c r="E296" s="32"/>
      <c r="F296" s="32"/>
      <c r="G296" s="32"/>
      <c r="H296" s="32"/>
      <c r="I296" s="29"/>
      <c r="J296" s="30">
        <f>J297+J321</f>
        <v>27746.799999999996</v>
      </c>
      <c r="K296" s="30">
        <f>K297+K321</f>
        <v>25772.7</v>
      </c>
      <c r="L296" s="30">
        <f>L297+L321</f>
        <v>18998.599999999999</v>
      </c>
    </row>
    <row r="297" spans="1:12" ht="93" customHeight="1">
      <c r="A297" s="175" t="s">
        <v>468</v>
      </c>
      <c r="B297" s="27" t="s">
        <v>172</v>
      </c>
      <c r="C297" s="27" t="s">
        <v>75</v>
      </c>
      <c r="D297" s="27" t="s">
        <v>82</v>
      </c>
      <c r="E297" s="32"/>
      <c r="F297" s="32"/>
      <c r="G297" s="32"/>
      <c r="H297" s="32"/>
      <c r="I297" s="29"/>
      <c r="J297" s="30">
        <f t="shared" ref="J297" si="110">J298+J303+J311</f>
        <v>4526.1000000000004</v>
      </c>
      <c r="K297" s="30">
        <f t="shared" ref="K297:L297" si="111">K298+K303+K311</f>
        <v>4684.2</v>
      </c>
      <c r="L297" s="30">
        <f t="shared" si="111"/>
        <v>3714.6</v>
      </c>
    </row>
    <row r="298" spans="1:12" ht="51">
      <c r="A298" s="175" t="s">
        <v>471</v>
      </c>
      <c r="B298" s="27" t="s">
        <v>172</v>
      </c>
      <c r="C298" s="27" t="s">
        <v>75</v>
      </c>
      <c r="D298" s="27" t="s">
        <v>82</v>
      </c>
      <c r="E298" s="32" t="s">
        <v>77</v>
      </c>
      <c r="F298" s="32" t="s">
        <v>258</v>
      </c>
      <c r="G298" s="32"/>
      <c r="H298" s="32"/>
      <c r="I298" s="29"/>
      <c r="J298" s="30">
        <f t="shared" ref="J298:L300" si="112">J299</f>
        <v>272.5</v>
      </c>
      <c r="K298" s="30">
        <f t="shared" si="112"/>
        <v>287.39999999999998</v>
      </c>
      <c r="L298" s="30">
        <f t="shared" si="112"/>
        <v>298.89999999999998</v>
      </c>
    </row>
    <row r="299" spans="1:12" ht="73.5" customHeight="1">
      <c r="A299" s="180" t="s">
        <v>173</v>
      </c>
      <c r="B299" s="27" t="s">
        <v>172</v>
      </c>
      <c r="C299" s="27" t="s">
        <v>75</v>
      </c>
      <c r="D299" s="27" t="s">
        <v>82</v>
      </c>
      <c r="E299" s="32" t="s">
        <v>77</v>
      </c>
      <c r="F299" s="32" t="s">
        <v>258</v>
      </c>
      <c r="G299" s="32" t="s">
        <v>114</v>
      </c>
      <c r="H299" s="32"/>
      <c r="I299" s="29"/>
      <c r="J299" s="30">
        <f t="shared" si="112"/>
        <v>272.5</v>
      </c>
      <c r="K299" s="30">
        <f t="shared" si="112"/>
        <v>287.39999999999998</v>
      </c>
      <c r="L299" s="30">
        <f t="shared" si="112"/>
        <v>298.89999999999998</v>
      </c>
    </row>
    <row r="300" spans="1:12" ht="47.25" customHeight="1">
      <c r="A300" s="178" t="s">
        <v>174</v>
      </c>
      <c r="B300" s="27" t="s">
        <v>172</v>
      </c>
      <c r="C300" s="27" t="s">
        <v>75</v>
      </c>
      <c r="D300" s="27" t="s">
        <v>82</v>
      </c>
      <c r="E300" s="32" t="s">
        <v>77</v>
      </c>
      <c r="F300" s="32" t="s">
        <v>258</v>
      </c>
      <c r="G300" s="32" t="s">
        <v>114</v>
      </c>
      <c r="H300" s="32" t="s">
        <v>279</v>
      </c>
      <c r="I300" s="29"/>
      <c r="J300" s="30">
        <f t="shared" si="112"/>
        <v>272.5</v>
      </c>
      <c r="K300" s="30">
        <f t="shared" si="112"/>
        <v>287.39999999999998</v>
      </c>
      <c r="L300" s="30">
        <f t="shared" si="112"/>
        <v>298.89999999999998</v>
      </c>
    </row>
    <row r="301" spans="1:12" ht="18.75" customHeight="1">
      <c r="A301" s="175" t="s">
        <v>80</v>
      </c>
      <c r="B301" s="27" t="s">
        <v>172</v>
      </c>
      <c r="C301" s="27" t="s">
        <v>75</v>
      </c>
      <c r="D301" s="27" t="s">
        <v>82</v>
      </c>
      <c r="E301" s="32" t="s">
        <v>77</v>
      </c>
      <c r="F301" s="32" t="s">
        <v>258</v>
      </c>
      <c r="G301" s="32" t="s">
        <v>114</v>
      </c>
      <c r="H301" s="32" t="s">
        <v>279</v>
      </c>
      <c r="I301" s="29" t="s">
        <v>225</v>
      </c>
      <c r="J301" s="30">
        <f>J302</f>
        <v>272.5</v>
      </c>
      <c r="K301" s="30">
        <f>K302</f>
        <v>287.39999999999998</v>
      </c>
      <c r="L301" s="30">
        <f>L302</f>
        <v>298.89999999999998</v>
      </c>
    </row>
    <row r="302" spans="1:12" ht="21" customHeight="1">
      <c r="A302" s="175" t="s">
        <v>81</v>
      </c>
      <c r="B302" s="27" t="s">
        <v>172</v>
      </c>
      <c r="C302" s="27" t="s">
        <v>75</v>
      </c>
      <c r="D302" s="27" t="s">
        <v>82</v>
      </c>
      <c r="E302" s="32" t="s">
        <v>77</v>
      </c>
      <c r="F302" s="32" t="s">
        <v>258</v>
      </c>
      <c r="G302" s="32" t="s">
        <v>114</v>
      </c>
      <c r="H302" s="32" t="s">
        <v>279</v>
      </c>
      <c r="I302" s="29" t="s">
        <v>226</v>
      </c>
      <c r="J302" s="30">
        <v>272.5</v>
      </c>
      <c r="K302" s="30">
        <v>287.39999999999998</v>
      </c>
      <c r="L302" s="30">
        <v>298.89999999999998</v>
      </c>
    </row>
    <row r="303" spans="1:12" ht="36">
      <c r="A303" s="186" t="s">
        <v>439</v>
      </c>
      <c r="B303" s="27" t="s">
        <v>172</v>
      </c>
      <c r="C303" s="42" t="s">
        <v>75</v>
      </c>
      <c r="D303" s="42" t="s">
        <v>82</v>
      </c>
      <c r="E303" s="32" t="s">
        <v>82</v>
      </c>
      <c r="F303" s="32" t="s">
        <v>258</v>
      </c>
      <c r="G303" s="32"/>
      <c r="H303" s="32"/>
      <c r="I303" s="29"/>
      <c r="J303" s="30">
        <f t="shared" ref="J303:L305" si="113">J304</f>
        <v>59.5</v>
      </c>
      <c r="K303" s="30">
        <f t="shared" si="113"/>
        <v>62.699999999999996</v>
      </c>
      <c r="L303" s="30">
        <f t="shared" si="113"/>
        <v>81.599999999999994</v>
      </c>
    </row>
    <row r="304" spans="1:12" ht="60">
      <c r="A304" s="186" t="s">
        <v>549</v>
      </c>
      <c r="B304" s="27" t="s">
        <v>172</v>
      </c>
      <c r="C304" s="42" t="s">
        <v>75</v>
      </c>
      <c r="D304" s="42" t="s">
        <v>82</v>
      </c>
      <c r="E304" s="32" t="s">
        <v>82</v>
      </c>
      <c r="F304" s="32" t="s">
        <v>9</v>
      </c>
      <c r="G304" s="32"/>
      <c r="H304" s="32"/>
      <c r="I304" s="29"/>
      <c r="J304" s="30">
        <f t="shared" si="113"/>
        <v>59.5</v>
      </c>
      <c r="K304" s="30">
        <f t="shared" si="113"/>
        <v>62.699999999999996</v>
      </c>
      <c r="L304" s="30">
        <f t="shared" si="113"/>
        <v>81.599999999999994</v>
      </c>
    </row>
    <row r="305" spans="1:12" ht="63.75">
      <c r="A305" s="184" t="s">
        <v>397</v>
      </c>
      <c r="B305" s="27" t="s">
        <v>172</v>
      </c>
      <c r="C305" s="42" t="s">
        <v>75</v>
      </c>
      <c r="D305" s="42" t="s">
        <v>82</v>
      </c>
      <c r="E305" s="32" t="s">
        <v>82</v>
      </c>
      <c r="F305" s="32" t="s">
        <v>9</v>
      </c>
      <c r="G305" s="32" t="s">
        <v>98</v>
      </c>
      <c r="H305" s="32"/>
      <c r="I305" s="29"/>
      <c r="J305" s="30">
        <f t="shared" si="113"/>
        <v>59.5</v>
      </c>
      <c r="K305" s="30">
        <f t="shared" si="113"/>
        <v>62.699999999999996</v>
      </c>
      <c r="L305" s="30">
        <f t="shared" si="113"/>
        <v>81.599999999999994</v>
      </c>
    </row>
    <row r="306" spans="1:12" ht="119.25" customHeight="1">
      <c r="A306" s="181" t="s">
        <v>139</v>
      </c>
      <c r="B306" s="27" t="s">
        <v>172</v>
      </c>
      <c r="C306" s="42" t="s">
        <v>75</v>
      </c>
      <c r="D306" s="42" t="s">
        <v>82</v>
      </c>
      <c r="E306" s="32" t="s">
        <v>82</v>
      </c>
      <c r="F306" s="32" t="s">
        <v>9</v>
      </c>
      <c r="G306" s="32" t="s">
        <v>98</v>
      </c>
      <c r="H306" s="32" t="s">
        <v>440</v>
      </c>
      <c r="I306" s="29"/>
      <c r="J306" s="30">
        <f>J307+J309</f>
        <v>59.5</v>
      </c>
      <c r="K306" s="30">
        <f>K307+K309</f>
        <v>62.699999999999996</v>
      </c>
      <c r="L306" s="30">
        <f>L307+L309</f>
        <v>81.599999999999994</v>
      </c>
    </row>
    <row r="307" spans="1:12" ht="102">
      <c r="A307" s="175" t="s">
        <v>80</v>
      </c>
      <c r="B307" s="27" t="s">
        <v>172</v>
      </c>
      <c r="C307" s="42" t="s">
        <v>75</v>
      </c>
      <c r="D307" s="42" t="s">
        <v>82</v>
      </c>
      <c r="E307" s="32" t="s">
        <v>82</v>
      </c>
      <c r="F307" s="32" t="s">
        <v>9</v>
      </c>
      <c r="G307" s="32" t="s">
        <v>98</v>
      </c>
      <c r="H307" s="32" t="s">
        <v>440</v>
      </c>
      <c r="I307" s="29" t="s">
        <v>225</v>
      </c>
      <c r="J307" s="30">
        <f t="shared" ref="J307:L307" si="114">J308</f>
        <v>56.8</v>
      </c>
      <c r="K307" s="30">
        <f t="shared" si="114"/>
        <v>59.9</v>
      </c>
      <c r="L307" s="30">
        <f t="shared" si="114"/>
        <v>78</v>
      </c>
    </row>
    <row r="308" spans="1:12" ht="38.25">
      <c r="A308" s="175" t="s">
        <v>81</v>
      </c>
      <c r="B308" s="27" t="s">
        <v>172</v>
      </c>
      <c r="C308" s="42" t="s">
        <v>75</v>
      </c>
      <c r="D308" s="42" t="s">
        <v>82</v>
      </c>
      <c r="E308" s="32" t="s">
        <v>82</v>
      </c>
      <c r="F308" s="32" t="s">
        <v>9</v>
      </c>
      <c r="G308" s="32" t="s">
        <v>98</v>
      </c>
      <c r="H308" s="32" t="s">
        <v>440</v>
      </c>
      <c r="I308" s="29" t="s">
        <v>226</v>
      </c>
      <c r="J308" s="30">
        <v>56.8</v>
      </c>
      <c r="K308" s="30">
        <v>59.9</v>
      </c>
      <c r="L308" s="30">
        <v>78</v>
      </c>
    </row>
    <row r="309" spans="1:12" ht="50.25" customHeight="1">
      <c r="A309" s="175" t="s">
        <v>86</v>
      </c>
      <c r="B309" s="27" t="s">
        <v>172</v>
      </c>
      <c r="C309" s="42" t="s">
        <v>75</v>
      </c>
      <c r="D309" s="42" t="s">
        <v>82</v>
      </c>
      <c r="E309" s="32" t="s">
        <v>82</v>
      </c>
      <c r="F309" s="32" t="s">
        <v>9</v>
      </c>
      <c r="G309" s="32" t="s">
        <v>98</v>
      </c>
      <c r="H309" s="32" t="s">
        <v>440</v>
      </c>
      <c r="I309" s="29" t="s">
        <v>227</v>
      </c>
      <c r="J309" s="30">
        <f t="shared" ref="J309:L309" si="115">J310</f>
        <v>2.7</v>
      </c>
      <c r="K309" s="30">
        <f t="shared" si="115"/>
        <v>2.8</v>
      </c>
      <c r="L309" s="30">
        <f t="shared" si="115"/>
        <v>3.6</v>
      </c>
    </row>
    <row r="310" spans="1:12" ht="38.25">
      <c r="A310" s="175" t="s">
        <v>87</v>
      </c>
      <c r="B310" s="27" t="s">
        <v>172</v>
      </c>
      <c r="C310" s="42" t="s">
        <v>75</v>
      </c>
      <c r="D310" s="42" t="s">
        <v>82</v>
      </c>
      <c r="E310" s="32" t="s">
        <v>82</v>
      </c>
      <c r="F310" s="32" t="s">
        <v>9</v>
      </c>
      <c r="G310" s="32" t="s">
        <v>98</v>
      </c>
      <c r="H310" s="32" t="s">
        <v>440</v>
      </c>
      <c r="I310" s="29" t="s">
        <v>228</v>
      </c>
      <c r="J310" s="30">
        <v>2.7</v>
      </c>
      <c r="K310" s="30">
        <v>2.8</v>
      </c>
      <c r="L310" s="30">
        <v>3.6</v>
      </c>
    </row>
    <row r="311" spans="1:12" ht="51">
      <c r="A311" s="175" t="s">
        <v>314</v>
      </c>
      <c r="B311" s="27" t="s">
        <v>172</v>
      </c>
      <c r="C311" s="27" t="s">
        <v>75</v>
      </c>
      <c r="D311" s="27" t="s">
        <v>82</v>
      </c>
      <c r="E311" s="32" t="s">
        <v>280</v>
      </c>
      <c r="F311" s="32" t="s">
        <v>258</v>
      </c>
      <c r="G311" s="32"/>
      <c r="H311" s="32"/>
      <c r="I311" s="29"/>
      <c r="J311" s="30">
        <f t="shared" ref="J311:L311" si="116">J312</f>
        <v>4194.1000000000004</v>
      </c>
      <c r="K311" s="30">
        <f t="shared" si="116"/>
        <v>4334.0999999999995</v>
      </c>
      <c r="L311" s="30">
        <f t="shared" si="116"/>
        <v>3334.1</v>
      </c>
    </row>
    <row r="312" spans="1:12" ht="49.5" customHeight="1">
      <c r="A312" s="175" t="s">
        <v>175</v>
      </c>
      <c r="B312" s="27" t="s">
        <v>172</v>
      </c>
      <c r="C312" s="27" t="s">
        <v>75</v>
      </c>
      <c r="D312" s="27" t="s">
        <v>82</v>
      </c>
      <c r="E312" s="32" t="s">
        <v>280</v>
      </c>
      <c r="F312" s="32" t="s">
        <v>10</v>
      </c>
      <c r="G312" s="32"/>
      <c r="H312" s="32"/>
      <c r="I312" s="29"/>
      <c r="J312" s="30">
        <f>J313+J316</f>
        <v>4194.1000000000004</v>
      </c>
      <c r="K312" s="30">
        <f>K313+K316</f>
        <v>4334.0999999999995</v>
      </c>
      <c r="L312" s="30">
        <f>L313+L316</f>
        <v>3334.1</v>
      </c>
    </row>
    <row r="313" spans="1:12" ht="38.25">
      <c r="A313" s="175" t="s">
        <v>152</v>
      </c>
      <c r="B313" s="27" t="s">
        <v>172</v>
      </c>
      <c r="C313" s="27" t="s">
        <v>75</v>
      </c>
      <c r="D313" s="27" t="s">
        <v>82</v>
      </c>
      <c r="E313" s="32" t="s">
        <v>280</v>
      </c>
      <c r="F313" s="32" t="s">
        <v>10</v>
      </c>
      <c r="G313" s="32" t="s">
        <v>153</v>
      </c>
      <c r="H313" s="32" t="s">
        <v>249</v>
      </c>
      <c r="I313" s="29"/>
      <c r="J313" s="30">
        <f t="shared" ref="J313:L314" si="117">J314</f>
        <v>4027.4</v>
      </c>
      <c r="K313" s="30">
        <f t="shared" si="117"/>
        <v>4177.3999999999996</v>
      </c>
      <c r="L313" s="30">
        <f t="shared" si="117"/>
        <v>3177.4</v>
      </c>
    </row>
    <row r="314" spans="1:12" ht="102">
      <c r="A314" s="175" t="s">
        <v>80</v>
      </c>
      <c r="B314" s="27" t="s">
        <v>172</v>
      </c>
      <c r="C314" s="27" t="s">
        <v>75</v>
      </c>
      <c r="D314" s="27" t="s">
        <v>82</v>
      </c>
      <c r="E314" s="32" t="s">
        <v>280</v>
      </c>
      <c r="F314" s="32" t="s">
        <v>10</v>
      </c>
      <c r="G314" s="32" t="s">
        <v>153</v>
      </c>
      <c r="H314" s="32" t="s">
        <v>249</v>
      </c>
      <c r="I314" s="29" t="s">
        <v>225</v>
      </c>
      <c r="J314" s="30">
        <f t="shared" si="117"/>
        <v>4027.4</v>
      </c>
      <c r="K314" s="30">
        <f t="shared" si="117"/>
        <v>4177.3999999999996</v>
      </c>
      <c r="L314" s="30">
        <f t="shared" si="117"/>
        <v>3177.4</v>
      </c>
    </row>
    <row r="315" spans="1:12" ht="38.25">
      <c r="A315" s="175" t="s">
        <v>81</v>
      </c>
      <c r="B315" s="27" t="s">
        <v>172</v>
      </c>
      <c r="C315" s="27" t="s">
        <v>75</v>
      </c>
      <c r="D315" s="27" t="s">
        <v>82</v>
      </c>
      <c r="E315" s="32" t="s">
        <v>280</v>
      </c>
      <c r="F315" s="32" t="s">
        <v>10</v>
      </c>
      <c r="G315" s="32" t="s">
        <v>153</v>
      </c>
      <c r="H315" s="32" t="s">
        <v>249</v>
      </c>
      <c r="I315" s="29" t="s">
        <v>226</v>
      </c>
      <c r="J315" s="30">
        <v>4027.4</v>
      </c>
      <c r="K315" s="30">
        <v>4177.3999999999996</v>
      </c>
      <c r="L315" s="30">
        <v>3177.4</v>
      </c>
    </row>
    <row r="316" spans="1:12" ht="34.5" customHeight="1">
      <c r="A316" s="175" t="s">
        <v>301</v>
      </c>
      <c r="B316" s="27" t="s">
        <v>172</v>
      </c>
      <c r="C316" s="27" t="s">
        <v>75</v>
      </c>
      <c r="D316" s="27" t="s">
        <v>82</v>
      </c>
      <c r="E316" s="32" t="s">
        <v>280</v>
      </c>
      <c r="F316" s="32" t="s">
        <v>10</v>
      </c>
      <c r="G316" s="32" t="s">
        <v>153</v>
      </c>
      <c r="H316" s="32" t="s">
        <v>250</v>
      </c>
      <c r="I316" s="29"/>
      <c r="J316" s="30">
        <f t="shared" ref="J316" si="118">J317+J319</f>
        <v>166.7</v>
      </c>
      <c r="K316" s="30">
        <f t="shared" ref="K316:L316" si="119">K317+K319</f>
        <v>156.69999999999999</v>
      </c>
      <c r="L316" s="30">
        <f t="shared" si="119"/>
        <v>156.69999999999999</v>
      </c>
    </row>
    <row r="317" spans="1:12" ht="49.5" customHeight="1">
      <c r="A317" s="175" t="s">
        <v>86</v>
      </c>
      <c r="B317" s="27" t="s">
        <v>172</v>
      </c>
      <c r="C317" s="27" t="s">
        <v>75</v>
      </c>
      <c r="D317" s="27" t="s">
        <v>82</v>
      </c>
      <c r="E317" s="32" t="s">
        <v>280</v>
      </c>
      <c r="F317" s="32" t="s">
        <v>10</v>
      </c>
      <c r="G317" s="32" t="s">
        <v>153</v>
      </c>
      <c r="H317" s="32" t="s">
        <v>250</v>
      </c>
      <c r="I317" s="29" t="s">
        <v>227</v>
      </c>
      <c r="J317" s="30">
        <f t="shared" ref="J317:L317" si="120">J318</f>
        <v>125</v>
      </c>
      <c r="K317" s="30">
        <f t="shared" si="120"/>
        <v>115</v>
      </c>
      <c r="L317" s="30">
        <f t="shared" si="120"/>
        <v>115</v>
      </c>
    </row>
    <row r="318" spans="1:12" ht="38.25">
      <c r="A318" s="175" t="s">
        <v>87</v>
      </c>
      <c r="B318" s="27" t="s">
        <v>172</v>
      </c>
      <c r="C318" s="27" t="s">
        <v>75</v>
      </c>
      <c r="D318" s="27" t="s">
        <v>82</v>
      </c>
      <c r="E318" s="32" t="s">
        <v>280</v>
      </c>
      <c r="F318" s="32" t="s">
        <v>10</v>
      </c>
      <c r="G318" s="32" t="s">
        <v>153</v>
      </c>
      <c r="H318" s="32" t="s">
        <v>250</v>
      </c>
      <c r="I318" s="29" t="s">
        <v>228</v>
      </c>
      <c r="J318" s="30">
        <v>125</v>
      </c>
      <c r="K318" s="30">
        <v>115</v>
      </c>
      <c r="L318" s="30">
        <v>115</v>
      </c>
    </row>
    <row r="319" spans="1:12">
      <c r="A319" s="175" t="s">
        <v>93</v>
      </c>
      <c r="B319" s="27" t="s">
        <v>172</v>
      </c>
      <c r="C319" s="27" t="s">
        <v>75</v>
      </c>
      <c r="D319" s="27" t="s">
        <v>82</v>
      </c>
      <c r="E319" s="32" t="s">
        <v>280</v>
      </c>
      <c r="F319" s="32" t="s">
        <v>10</v>
      </c>
      <c r="G319" s="32" t="s">
        <v>153</v>
      </c>
      <c r="H319" s="32" t="s">
        <v>250</v>
      </c>
      <c r="I319" s="29" t="s">
        <v>229</v>
      </c>
      <c r="J319" s="30">
        <f>J320</f>
        <v>41.7</v>
      </c>
      <c r="K319" s="30">
        <f>K320</f>
        <v>41.7</v>
      </c>
      <c r="L319" s="30">
        <f>L320</f>
        <v>41.7</v>
      </c>
    </row>
    <row r="320" spans="1:12" ht="25.5">
      <c r="A320" s="175" t="s">
        <v>94</v>
      </c>
      <c r="B320" s="27" t="s">
        <v>172</v>
      </c>
      <c r="C320" s="27" t="s">
        <v>75</v>
      </c>
      <c r="D320" s="27" t="s">
        <v>82</v>
      </c>
      <c r="E320" s="32" t="s">
        <v>280</v>
      </c>
      <c r="F320" s="32" t="s">
        <v>10</v>
      </c>
      <c r="G320" s="32" t="s">
        <v>153</v>
      </c>
      <c r="H320" s="32" t="s">
        <v>250</v>
      </c>
      <c r="I320" s="29" t="s">
        <v>230</v>
      </c>
      <c r="J320" s="30">
        <v>41.7</v>
      </c>
      <c r="K320" s="30">
        <v>41.7</v>
      </c>
      <c r="L320" s="30">
        <v>41.7</v>
      </c>
    </row>
    <row r="321" spans="1:12" ht="25.5">
      <c r="A321" s="175" t="s">
        <v>103</v>
      </c>
      <c r="B321" s="27" t="s">
        <v>172</v>
      </c>
      <c r="C321" s="27" t="s">
        <v>75</v>
      </c>
      <c r="D321" s="27" t="s">
        <v>104</v>
      </c>
      <c r="E321" s="32"/>
      <c r="F321" s="32"/>
      <c r="G321" s="32"/>
      <c r="H321" s="32"/>
      <c r="I321" s="29"/>
      <c r="J321" s="30">
        <f t="shared" ref="J321:L322" si="121">J322</f>
        <v>23220.699999999997</v>
      </c>
      <c r="K321" s="30">
        <f t="shared" si="121"/>
        <v>21088.5</v>
      </c>
      <c r="L321" s="30">
        <f t="shared" si="121"/>
        <v>15284</v>
      </c>
    </row>
    <row r="322" spans="1:12" ht="57.75" customHeight="1">
      <c r="A322" s="175" t="s">
        <v>334</v>
      </c>
      <c r="B322" s="27" t="s">
        <v>172</v>
      </c>
      <c r="C322" s="27" t="s">
        <v>75</v>
      </c>
      <c r="D322" s="27" t="s">
        <v>104</v>
      </c>
      <c r="E322" s="32" t="s">
        <v>254</v>
      </c>
      <c r="F322" s="32" t="s">
        <v>258</v>
      </c>
      <c r="G322" s="32"/>
      <c r="H322" s="32"/>
      <c r="I322" s="29"/>
      <c r="J322" s="30">
        <f t="shared" si="121"/>
        <v>23220.699999999997</v>
      </c>
      <c r="K322" s="30">
        <f t="shared" si="121"/>
        <v>21088.5</v>
      </c>
      <c r="L322" s="30">
        <f t="shared" si="121"/>
        <v>15284</v>
      </c>
    </row>
    <row r="323" spans="1:12" ht="66.75" customHeight="1">
      <c r="A323" s="175" t="s">
        <v>335</v>
      </c>
      <c r="B323" s="27" t="s">
        <v>172</v>
      </c>
      <c r="C323" s="27" t="s">
        <v>75</v>
      </c>
      <c r="D323" s="27" t="s">
        <v>104</v>
      </c>
      <c r="E323" s="32" t="s">
        <v>254</v>
      </c>
      <c r="F323" s="32" t="s">
        <v>8</v>
      </c>
      <c r="G323" s="32"/>
      <c r="H323" s="32"/>
      <c r="I323" s="29"/>
      <c r="J323" s="30">
        <f>J324+J327+J334+J341</f>
        <v>23220.699999999997</v>
      </c>
      <c r="K323" s="30">
        <f>K324+K327+K334+K341</f>
        <v>21088.5</v>
      </c>
      <c r="L323" s="30">
        <f>L324+L327+L334+L341</f>
        <v>15284</v>
      </c>
    </row>
    <row r="324" spans="1:12" ht="33.75" customHeight="1">
      <c r="A324" s="175" t="s">
        <v>316</v>
      </c>
      <c r="B324" s="27" t="s">
        <v>172</v>
      </c>
      <c r="C324" s="27" t="s">
        <v>75</v>
      </c>
      <c r="D324" s="27" t="s">
        <v>104</v>
      </c>
      <c r="E324" s="32" t="s">
        <v>254</v>
      </c>
      <c r="F324" s="32" t="s">
        <v>8</v>
      </c>
      <c r="G324" s="32" t="s">
        <v>153</v>
      </c>
      <c r="H324" s="32" t="s">
        <v>315</v>
      </c>
      <c r="I324" s="29"/>
      <c r="J324" s="30">
        <f t="shared" ref="J324:L324" si="122">J325</f>
        <v>376.4</v>
      </c>
      <c r="K324" s="30">
        <f t="shared" si="122"/>
        <v>84.2</v>
      </c>
      <c r="L324" s="30">
        <f t="shared" si="122"/>
        <v>84.2</v>
      </c>
    </row>
    <row r="325" spans="1:12" ht="46.5" customHeight="1">
      <c r="A325" s="175" t="s">
        <v>86</v>
      </c>
      <c r="B325" s="27" t="s">
        <v>172</v>
      </c>
      <c r="C325" s="27" t="s">
        <v>75</v>
      </c>
      <c r="D325" s="27" t="s">
        <v>104</v>
      </c>
      <c r="E325" s="32" t="s">
        <v>254</v>
      </c>
      <c r="F325" s="32" t="s">
        <v>8</v>
      </c>
      <c r="G325" s="32" t="s">
        <v>153</v>
      </c>
      <c r="H325" s="32" t="s">
        <v>315</v>
      </c>
      <c r="I325" s="29" t="s">
        <v>227</v>
      </c>
      <c r="J325" s="30">
        <f t="shared" ref="J325:L325" si="123">J326</f>
        <v>376.4</v>
      </c>
      <c r="K325" s="30">
        <f t="shared" si="123"/>
        <v>84.2</v>
      </c>
      <c r="L325" s="30">
        <f t="shared" si="123"/>
        <v>84.2</v>
      </c>
    </row>
    <row r="326" spans="1:12" ht="62.25" customHeight="1">
      <c r="A326" s="175" t="s">
        <v>87</v>
      </c>
      <c r="B326" s="27" t="s">
        <v>172</v>
      </c>
      <c r="C326" s="27" t="s">
        <v>75</v>
      </c>
      <c r="D326" s="27" t="s">
        <v>104</v>
      </c>
      <c r="E326" s="32" t="s">
        <v>254</v>
      </c>
      <c r="F326" s="32" t="s">
        <v>8</v>
      </c>
      <c r="G326" s="32" t="s">
        <v>153</v>
      </c>
      <c r="H326" s="32" t="s">
        <v>315</v>
      </c>
      <c r="I326" s="29" t="s">
        <v>228</v>
      </c>
      <c r="J326" s="30">
        <v>376.4</v>
      </c>
      <c r="K326" s="30">
        <v>84.2</v>
      </c>
      <c r="L326" s="30">
        <v>84.2</v>
      </c>
    </row>
    <row r="327" spans="1:12" ht="25.5">
      <c r="A327" s="175" t="s">
        <v>176</v>
      </c>
      <c r="B327" s="27" t="s">
        <v>172</v>
      </c>
      <c r="C327" s="27" t="s">
        <v>75</v>
      </c>
      <c r="D327" s="27" t="s">
        <v>104</v>
      </c>
      <c r="E327" s="32" t="s">
        <v>254</v>
      </c>
      <c r="F327" s="32" t="s">
        <v>8</v>
      </c>
      <c r="G327" s="32" t="s">
        <v>153</v>
      </c>
      <c r="H327" s="32" t="s">
        <v>281</v>
      </c>
      <c r="I327" s="29"/>
      <c r="J327" s="30">
        <f t="shared" ref="J327" si="124">J328+J330+J332</f>
        <v>10872.7</v>
      </c>
      <c r="K327" s="30">
        <f t="shared" ref="K327:L327" si="125">K328+K330+K332</f>
        <v>8835.7999999999993</v>
      </c>
      <c r="L327" s="30">
        <f t="shared" si="125"/>
        <v>6319.5</v>
      </c>
    </row>
    <row r="328" spans="1:12" ht="102">
      <c r="A328" s="175" t="s">
        <v>80</v>
      </c>
      <c r="B328" s="27" t="s">
        <v>172</v>
      </c>
      <c r="C328" s="27" t="s">
        <v>75</v>
      </c>
      <c r="D328" s="27" t="s">
        <v>104</v>
      </c>
      <c r="E328" s="32" t="s">
        <v>254</v>
      </c>
      <c r="F328" s="32" t="s">
        <v>8</v>
      </c>
      <c r="G328" s="32" t="s">
        <v>153</v>
      </c>
      <c r="H328" s="32" t="s">
        <v>281</v>
      </c>
      <c r="I328" s="29" t="s">
        <v>225</v>
      </c>
      <c r="J328" s="30">
        <f>J329</f>
        <v>6099.7</v>
      </c>
      <c r="K328" s="30">
        <f>K329</f>
        <v>5556</v>
      </c>
      <c r="L328" s="30">
        <f>L329</f>
        <v>4056</v>
      </c>
    </row>
    <row r="329" spans="1:12" ht="25.5">
      <c r="A329" s="175" t="s">
        <v>177</v>
      </c>
      <c r="B329" s="27" t="s">
        <v>172</v>
      </c>
      <c r="C329" s="27" t="s">
        <v>75</v>
      </c>
      <c r="D329" s="27" t="s">
        <v>104</v>
      </c>
      <c r="E329" s="32" t="s">
        <v>254</v>
      </c>
      <c r="F329" s="32" t="s">
        <v>8</v>
      </c>
      <c r="G329" s="32" t="s">
        <v>153</v>
      </c>
      <c r="H329" s="32" t="s">
        <v>281</v>
      </c>
      <c r="I329" s="29" t="s">
        <v>245</v>
      </c>
      <c r="J329" s="30">
        <v>6099.7</v>
      </c>
      <c r="K329" s="30">
        <v>5556</v>
      </c>
      <c r="L329" s="30">
        <v>4056</v>
      </c>
    </row>
    <row r="330" spans="1:12" ht="38.25">
      <c r="A330" s="175" t="s">
        <v>86</v>
      </c>
      <c r="B330" s="27" t="s">
        <v>172</v>
      </c>
      <c r="C330" s="27" t="s">
        <v>75</v>
      </c>
      <c r="D330" s="27" t="s">
        <v>104</v>
      </c>
      <c r="E330" s="32" t="s">
        <v>254</v>
      </c>
      <c r="F330" s="32" t="s">
        <v>8</v>
      </c>
      <c r="G330" s="32" t="s">
        <v>153</v>
      </c>
      <c r="H330" s="32" t="s">
        <v>281</v>
      </c>
      <c r="I330" s="29" t="s">
        <v>227</v>
      </c>
      <c r="J330" s="30">
        <f>J331</f>
        <v>4624.5</v>
      </c>
      <c r="K330" s="30">
        <f t="shared" ref="K330:L330" si="126">K331</f>
        <v>3176.3</v>
      </c>
      <c r="L330" s="30">
        <f t="shared" si="126"/>
        <v>2160</v>
      </c>
    </row>
    <row r="331" spans="1:12" ht="38.25">
      <c r="A331" s="175" t="s">
        <v>87</v>
      </c>
      <c r="B331" s="27" t="s">
        <v>172</v>
      </c>
      <c r="C331" s="27" t="s">
        <v>75</v>
      </c>
      <c r="D331" s="27" t="s">
        <v>104</v>
      </c>
      <c r="E331" s="32" t="s">
        <v>254</v>
      </c>
      <c r="F331" s="32" t="s">
        <v>8</v>
      </c>
      <c r="G331" s="32" t="s">
        <v>153</v>
      </c>
      <c r="H331" s="32" t="s">
        <v>281</v>
      </c>
      <c r="I331" s="29" t="s">
        <v>228</v>
      </c>
      <c r="J331" s="30">
        <v>4624.5</v>
      </c>
      <c r="K331" s="30">
        <v>3176.3</v>
      </c>
      <c r="L331" s="30">
        <v>2160</v>
      </c>
    </row>
    <row r="332" spans="1:12">
      <c r="A332" s="175" t="s">
        <v>93</v>
      </c>
      <c r="B332" s="27" t="s">
        <v>172</v>
      </c>
      <c r="C332" s="27" t="s">
        <v>75</v>
      </c>
      <c r="D332" s="27" t="s">
        <v>104</v>
      </c>
      <c r="E332" s="32" t="s">
        <v>254</v>
      </c>
      <c r="F332" s="32" t="s">
        <v>8</v>
      </c>
      <c r="G332" s="32" t="s">
        <v>153</v>
      </c>
      <c r="H332" s="32" t="s">
        <v>281</v>
      </c>
      <c r="I332" s="29" t="s">
        <v>229</v>
      </c>
      <c r="J332" s="30">
        <f>J333</f>
        <v>148.5</v>
      </c>
      <c r="K332" s="30">
        <f>K333</f>
        <v>103.5</v>
      </c>
      <c r="L332" s="30">
        <f>L333</f>
        <v>103.5</v>
      </c>
    </row>
    <row r="333" spans="1:12" ht="25.5">
      <c r="A333" s="175" t="s">
        <v>94</v>
      </c>
      <c r="B333" s="27" t="s">
        <v>172</v>
      </c>
      <c r="C333" s="27" t="s">
        <v>75</v>
      </c>
      <c r="D333" s="27" t="s">
        <v>104</v>
      </c>
      <c r="E333" s="32" t="s">
        <v>254</v>
      </c>
      <c r="F333" s="32" t="s">
        <v>8</v>
      </c>
      <c r="G333" s="32" t="s">
        <v>153</v>
      </c>
      <c r="H333" s="32" t="s">
        <v>281</v>
      </c>
      <c r="I333" s="29" t="s">
        <v>230</v>
      </c>
      <c r="J333" s="30">
        <v>148.5</v>
      </c>
      <c r="K333" s="30">
        <v>103.5</v>
      </c>
      <c r="L333" s="30">
        <v>103.5</v>
      </c>
    </row>
    <row r="334" spans="1:12">
      <c r="A334" s="175" t="s">
        <v>178</v>
      </c>
      <c r="B334" s="27" t="s">
        <v>172</v>
      </c>
      <c r="C334" s="27" t="s">
        <v>75</v>
      </c>
      <c r="D334" s="27" t="s">
        <v>104</v>
      </c>
      <c r="E334" s="32" t="s">
        <v>254</v>
      </c>
      <c r="F334" s="32" t="s">
        <v>8</v>
      </c>
      <c r="G334" s="32" t="s">
        <v>153</v>
      </c>
      <c r="H334" s="32" t="s">
        <v>282</v>
      </c>
      <c r="I334" s="29"/>
      <c r="J334" s="30">
        <f>J335+J337+J339</f>
        <v>567.79999999999995</v>
      </c>
      <c r="K334" s="30">
        <f>K335+K337+K339</f>
        <v>397.5</v>
      </c>
      <c r="L334" s="30">
        <f>L335+L337+L339</f>
        <v>397.5</v>
      </c>
    </row>
    <row r="335" spans="1:12" ht="102">
      <c r="A335" s="175" t="s">
        <v>80</v>
      </c>
      <c r="B335" s="27" t="s">
        <v>172</v>
      </c>
      <c r="C335" s="27" t="s">
        <v>75</v>
      </c>
      <c r="D335" s="27" t="s">
        <v>104</v>
      </c>
      <c r="E335" s="32" t="s">
        <v>254</v>
      </c>
      <c r="F335" s="32" t="s">
        <v>8</v>
      </c>
      <c r="G335" s="32" t="s">
        <v>153</v>
      </c>
      <c r="H335" s="32" t="s">
        <v>282</v>
      </c>
      <c r="I335" s="29" t="s">
        <v>225</v>
      </c>
      <c r="J335" s="30">
        <f>J336</f>
        <v>533.79999999999995</v>
      </c>
      <c r="K335" s="30">
        <f>K336</f>
        <v>373.4</v>
      </c>
      <c r="L335" s="30">
        <f>L336</f>
        <v>373.4</v>
      </c>
    </row>
    <row r="336" spans="1:12" ht="25.5">
      <c r="A336" s="175" t="s">
        <v>177</v>
      </c>
      <c r="B336" s="27" t="s">
        <v>172</v>
      </c>
      <c r="C336" s="27" t="s">
        <v>75</v>
      </c>
      <c r="D336" s="27" t="s">
        <v>104</v>
      </c>
      <c r="E336" s="32" t="s">
        <v>254</v>
      </c>
      <c r="F336" s="32" t="s">
        <v>8</v>
      </c>
      <c r="G336" s="32" t="s">
        <v>153</v>
      </c>
      <c r="H336" s="32" t="s">
        <v>282</v>
      </c>
      <c r="I336" s="29" t="s">
        <v>245</v>
      </c>
      <c r="J336" s="30">
        <v>533.79999999999995</v>
      </c>
      <c r="K336" s="30">
        <v>373.4</v>
      </c>
      <c r="L336" s="30">
        <v>373.4</v>
      </c>
    </row>
    <row r="337" spans="1:12" ht="51.75" customHeight="1">
      <c r="A337" s="175" t="s">
        <v>86</v>
      </c>
      <c r="B337" s="27" t="s">
        <v>172</v>
      </c>
      <c r="C337" s="27" t="s">
        <v>75</v>
      </c>
      <c r="D337" s="27" t="s">
        <v>104</v>
      </c>
      <c r="E337" s="32" t="s">
        <v>254</v>
      </c>
      <c r="F337" s="32" t="s">
        <v>8</v>
      </c>
      <c r="G337" s="32" t="s">
        <v>153</v>
      </c>
      <c r="H337" s="32" t="s">
        <v>282</v>
      </c>
      <c r="I337" s="29" t="s">
        <v>227</v>
      </c>
      <c r="J337" s="30">
        <f t="shared" ref="J337:L337" si="127">J338</f>
        <v>33.9</v>
      </c>
      <c r="K337" s="30">
        <f t="shared" si="127"/>
        <v>23.5</v>
      </c>
      <c r="L337" s="30">
        <f t="shared" si="127"/>
        <v>23.5</v>
      </c>
    </row>
    <row r="338" spans="1:12" ht="38.25">
      <c r="A338" s="175" t="s">
        <v>87</v>
      </c>
      <c r="B338" s="27" t="s">
        <v>172</v>
      </c>
      <c r="C338" s="27" t="s">
        <v>75</v>
      </c>
      <c r="D338" s="27" t="s">
        <v>104</v>
      </c>
      <c r="E338" s="32" t="s">
        <v>254</v>
      </c>
      <c r="F338" s="32" t="s">
        <v>8</v>
      </c>
      <c r="G338" s="32" t="s">
        <v>153</v>
      </c>
      <c r="H338" s="32" t="s">
        <v>282</v>
      </c>
      <c r="I338" s="29" t="s">
        <v>228</v>
      </c>
      <c r="J338" s="30">
        <v>33.9</v>
      </c>
      <c r="K338" s="30">
        <v>23.5</v>
      </c>
      <c r="L338" s="30">
        <v>23.5</v>
      </c>
    </row>
    <row r="339" spans="1:12">
      <c r="A339" s="175" t="s">
        <v>93</v>
      </c>
      <c r="B339" s="27" t="s">
        <v>172</v>
      </c>
      <c r="C339" s="27" t="s">
        <v>75</v>
      </c>
      <c r="D339" s="27" t="s">
        <v>104</v>
      </c>
      <c r="E339" s="32" t="s">
        <v>254</v>
      </c>
      <c r="F339" s="32" t="s">
        <v>8</v>
      </c>
      <c r="G339" s="32" t="s">
        <v>153</v>
      </c>
      <c r="H339" s="32" t="s">
        <v>282</v>
      </c>
      <c r="I339" s="29" t="s">
        <v>229</v>
      </c>
      <c r="J339" s="30">
        <f t="shared" ref="J339:L339" si="128">J340</f>
        <v>0.1</v>
      </c>
      <c r="K339" s="30">
        <f t="shared" si="128"/>
        <v>0.6</v>
      </c>
      <c r="L339" s="30">
        <f t="shared" si="128"/>
        <v>0.6</v>
      </c>
    </row>
    <row r="340" spans="1:12" ht="25.5">
      <c r="A340" s="175" t="s">
        <v>94</v>
      </c>
      <c r="B340" s="27" t="s">
        <v>172</v>
      </c>
      <c r="C340" s="27" t="s">
        <v>75</v>
      </c>
      <c r="D340" s="27" t="s">
        <v>104</v>
      </c>
      <c r="E340" s="32" t="s">
        <v>254</v>
      </c>
      <c r="F340" s="32" t="s">
        <v>8</v>
      </c>
      <c r="G340" s="32" t="s">
        <v>153</v>
      </c>
      <c r="H340" s="32" t="s">
        <v>282</v>
      </c>
      <c r="I340" s="29" t="s">
        <v>230</v>
      </c>
      <c r="J340" s="30">
        <v>0.1</v>
      </c>
      <c r="K340" s="30">
        <v>0.6</v>
      </c>
      <c r="L340" s="30">
        <v>0.6</v>
      </c>
    </row>
    <row r="341" spans="1:12">
      <c r="A341" s="175" t="s">
        <v>179</v>
      </c>
      <c r="B341" s="27" t="s">
        <v>172</v>
      </c>
      <c r="C341" s="27" t="s">
        <v>75</v>
      </c>
      <c r="D341" s="27" t="s">
        <v>104</v>
      </c>
      <c r="E341" s="32" t="s">
        <v>254</v>
      </c>
      <c r="F341" s="32" t="s">
        <v>8</v>
      </c>
      <c r="G341" s="32" t="s">
        <v>153</v>
      </c>
      <c r="H341" s="32" t="s">
        <v>283</v>
      </c>
      <c r="I341" s="29"/>
      <c r="J341" s="30">
        <f t="shared" ref="J341:K341" si="129">J342+J344+J346</f>
        <v>11403.8</v>
      </c>
      <c r="K341" s="30">
        <f t="shared" si="129"/>
        <v>11771</v>
      </c>
      <c r="L341" s="30">
        <f t="shared" ref="L341" si="130">L342+L344+L346</f>
        <v>8482.7999999999993</v>
      </c>
    </row>
    <row r="342" spans="1:12" ht="102">
      <c r="A342" s="175" t="s">
        <v>80</v>
      </c>
      <c r="B342" s="27" t="s">
        <v>172</v>
      </c>
      <c r="C342" s="27" t="s">
        <v>75</v>
      </c>
      <c r="D342" s="27" t="s">
        <v>104</v>
      </c>
      <c r="E342" s="32" t="s">
        <v>254</v>
      </c>
      <c r="F342" s="32" t="s">
        <v>8</v>
      </c>
      <c r="G342" s="32" t="s">
        <v>153</v>
      </c>
      <c r="H342" s="32" t="s">
        <v>283</v>
      </c>
      <c r="I342" s="29" t="s">
        <v>225</v>
      </c>
      <c r="J342" s="30">
        <f t="shared" ref="J342:L342" si="131">J343</f>
        <v>10057.799999999999</v>
      </c>
      <c r="K342" s="30">
        <f t="shared" si="131"/>
        <v>10925.5</v>
      </c>
      <c r="L342" s="30">
        <f t="shared" si="131"/>
        <v>8477.7999999999993</v>
      </c>
    </row>
    <row r="343" spans="1:12" ht="25.5">
      <c r="A343" s="175" t="s">
        <v>177</v>
      </c>
      <c r="B343" s="27" t="s">
        <v>172</v>
      </c>
      <c r="C343" s="27" t="s">
        <v>75</v>
      </c>
      <c r="D343" s="27" t="s">
        <v>104</v>
      </c>
      <c r="E343" s="32" t="s">
        <v>254</v>
      </c>
      <c r="F343" s="32" t="s">
        <v>8</v>
      </c>
      <c r="G343" s="32" t="s">
        <v>153</v>
      </c>
      <c r="H343" s="32" t="s">
        <v>283</v>
      </c>
      <c r="I343" s="29" t="s">
        <v>245</v>
      </c>
      <c r="J343" s="30">
        <v>10057.799999999999</v>
      </c>
      <c r="K343" s="30">
        <v>10925.5</v>
      </c>
      <c r="L343" s="30">
        <v>8477.7999999999993</v>
      </c>
    </row>
    <row r="344" spans="1:12" ht="49.5" customHeight="1">
      <c r="A344" s="175" t="s">
        <v>86</v>
      </c>
      <c r="B344" s="27" t="s">
        <v>172</v>
      </c>
      <c r="C344" s="27" t="s">
        <v>75</v>
      </c>
      <c r="D344" s="27" t="s">
        <v>104</v>
      </c>
      <c r="E344" s="32" t="s">
        <v>254</v>
      </c>
      <c r="F344" s="32" t="s">
        <v>8</v>
      </c>
      <c r="G344" s="32" t="s">
        <v>153</v>
      </c>
      <c r="H344" s="32" t="s">
        <v>283</v>
      </c>
      <c r="I344" s="29" t="s">
        <v>227</v>
      </c>
      <c r="J344" s="30">
        <f t="shared" ref="J344:L344" si="132">J345</f>
        <v>1345.5</v>
      </c>
      <c r="K344" s="30">
        <f t="shared" si="132"/>
        <v>845.5</v>
      </c>
      <c r="L344" s="30">
        <f t="shared" si="132"/>
        <v>5</v>
      </c>
    </row>
    <row r="345" spans="1:12" ht="38.25">
      <c r="A345" s="175" t="s">
        <v>87</v>
      </c>
      <c r="B345" s="27" t="s">
        <v>172</v>
      </c>
      <c r="C345" s="27" t="s">
        <v>75</v>
      </c>
      <c r="D345" s="27" t="s">
        <v>104</v>
      </c>
      <c r="E345" s="32" t="s">
        <v>254</v>
      </c>
      <c r="F345" s="32" t="s">
        <v>8</v>
      </c>
      <c r="G345" s="32" t="s">
        <v>153</v>
      </c>
      <c r="H345" s="32" t="s">
        <v>283</v>
      </c>
      <c r="I345" s="29" t="s">
        <v>228</v>
      </c>
      <c r="J345" s="30">
        <v>1345.5</v>
      </c>
      <c r="K345" s="30">
        <v>845.5</v>
      </c>
      <c r="L345" s="30">
        <v>5</v>
      </c>
    </row>
    <row r="346" spans="1:12">
      <c r="A346" s="175" t="s">
        <v>93</v>
      </c>
      <c r="B346" s="27" t="s">
        <v>172</v>
      </c>
      <c r="C346" s="27" t="s">
        <v>75</v>
      </c>
      <c r="D346" s="27" t="s">
        <v>104</v>
      </c>
      <c r="E346" s="32" t="s">
        <v>254</v>
      </c>
      <c r="F346" s="32" t="s">
        <v>8</v>
      </c>
      <c r="G346" s="32" t="s">
        <v>153</v>
      </c>
      <c r="H346" s="32" t="s">
        <v>283</v>
      </c>
      <c r="I346" s="29" t="s">
        <v>229</v>
      </c>
      <c r="J346" s="30">
        <f t="shared" ref="J346:L346" si="133">J347</f>
        <v>0.5</v>
      </c>
      <c r="K346" s="30">
        <f t="shared" si="133"/>
        <v>0</v>
      </c>
      <c r="L346" s="30">
        <f t="shared" si="133"/>
        <v>0</v>
      </c>
    </row>
    <row r="347" spans="1:12" ht="25.5">
      <c r="A347" s="175" t="s">
        <v>94</v>
      </c>
      <c r="B347" s="27" t="s">
        <v>172</v>
      </c>
      <c r="C347" s="27" t="s">
        <v>75</v>
      </c>
      <c r="D347" s="27" t="s">
        <v>104</v>
      </c>
      <c r="E347" s="32" t="s">
        <v>254</v>
      </c>
      <c r="F347" s="32" t="s">
        <v>8</v>
      </c>
      <c r="G347" s="32" t="s">
        <v>153</v>
      </c>
      <c r="H347" s="32" t="s">
        <v>283</v>
      </c>
      <c r="I347" s="29" t="s">
        <v>230</v>
      </c>
      <c r="J347" s="30">
        <v>0.5</v>
      </c>
      <c r="K347" s="30">
        <v>0</v>
      </c>
      <c r="L347" s="30">
        <v>0</v>
      </c>
    </row>
    <row r="348" spans="1:12" ht="34.5" customHeight="1">
      <c r="A348" s="175" t="s">
        <v>105</v>
      </c>
      <c r="B348" s="27" t="s">
        <v>172</v>
      </c>
      <c r="C348" s="27" t="s">
        <v>106</v>
      </c>
      <c r="D348" s="27"/>
      <c r="E348" s="32"/>
      <c r="F348" s="32"/>
      <c r="G348" s="32"/>
      <c r="H348" s="32"/>
      <c r="I348" s="29"/>
      <c r="J348" s="30">
        <f t="shared" ref="J348:L351" si="134">J349</f>
        <v>2482.5</v>
      </c>
      <c r="K348" s="30">
        <f t="shared" si="134"/>
        <v>2078.5</v>
      </c>
      <c r="L348" s="30">
        <f t="shared" si="134"/>
        <v>1778.5</v>
      </c>
    </row>
    <row r="349" spans="1:12" ht="51">
      <c r="A349" s="175" t="s">
        <v>180</v>
      </c>
      <c r="B349" s="27" t="s">
        <v>172</v>
      </c>
      <c r="C349" s="27" t="s">
        <v>106</v>
      </c>
      <c r="D349" s="27" t="s">
        <v>17</v>
      </c>
      <c r="E349" s="32"/>
      <c r="F349" s="32"/>
      <c r="G349" s="32"/>
      <c r="H349" s="32"/>
      <c r="I349" s="29"/>
      <c r="J349" s="30">
        <f>J350</f>
        <v>2482.5</v>
      </c>
      <c r="K349" s="30">
        <f>K350</f>
        <v>2078.5</v>
      </c>
      <c r="L349" s="30">
        <f>L350</f>
        <v>1778.5</v>
      </c>
    </row>
    <row r="350" spans="1:12" ht="140.25">
      <c r="A350" s="350" t="s">
        <v>553</v>
      </c>
      <c r="B350" s="27" t="s">
        <v>172</v>
      </c>
      <c r="C350" s="27" t="s">
        <v>106</v>
      </c>
      <c r="D350" s="27" t="s">
        <v>17</v>
      </c>
      <c r="E350" s="32" t="s">
        <v>114</v>
      </c>
      <c r="F350" s="32" t="s">
        <v>258</v>
      </c>
      <c r="G350" s="32"/>
      <c r="H350" s="32"/>
      <c r="I350" s="29"/>
      <c r="J350" s="30">
        <f t="shared" si="134"/>
        <v>2482.5</v>
      </c>
      <c r="K350" s="30">
        <f t="shared" si="134"/>
        <v>2078.5</v>
      </c>
      <c r="L350" s="30">
        <f t="shared" si="134"/>
        <v>1778.5</v>
      </c>
    </row>
    <row r="351" spans="1:12" ht="51">
      <c r="A351" s="350" t="s">
        <v>533</v>
      </c>
      <c r="B351" s="27" t="s">
        <v>172</v>
      </c>
      <c r="C351" s="27" t="s">
        <v>106</v>
      </c>
      <c r="D351" s="27" t="s">
        <v>17</v>
      </c>
      <c r="E351" s="32" t="s">
        <v>114</v>
      </c>
      <c r="F351" s="32" t="s">
        <v>258</v>
      </c>
      <c r="G351" s="32" t="s">
        <v>77</v>
      </c>
      <c r="H351" s="32"/>
      <c r="I351" s="29"/>
      <c r="J351" s="30">
        <f t="shared" si="134"/>
        <v>2482.5</v>
      </c>
      <c r="K351" s="30">
        <f t="shared" si="134"/>
        <v>2078.5</v>
      </c>
      <c r="L351" s="30">
        <f t="shared" si="134"/>
        <v>1778.5</v>
      </c>
    </row>
    <row r="352" spans="1:12" ht="63.75">
      <c r="A352" s="175" t="s">
        <v>182</v>
      </c>
      <c r="B352" s="27" t="s">
        <v>172</v>
      </c>
      <c r="C352" s="27" t="s">
        <v>106</v>
      </c>
      <c r="D352" s="27" t="s">
        <v>17</v>
      </c>
      <c r="E352" s="32" t="s">
        <v>114</v>
      </c>
      <c r="F352" s="32" t="s">
        <v>258</v>
      </c>
      <c r="G352" s="32" t="s">
        <v>77</v>
      </c>
      <c r="H352" s="32" t="s">
        <v>284</v>
      </c>
      <c r="I352" s="29"/>
      <c r="J352" s="30">
        <f>J353+J355+J357</f>
        <v>2482.5</v>
      </c>
      <c r="K352" s="30">
        <f t="shared" ref="K352:L352" si="135">K353+K355</f>
        <v>2078.5</v>
      </c>
      <c r="L352" s="30">
        <f t="shared" si="135"/>
        <v>1778.5</v>
      </c>
    </row>
    <row r="353" spans="1:12" ht="102">
      <c r="A353" s="175" t="s">
        <v>80</v>
      </c>
      <c r="B353" s="27" t="s">
        <v>172</v>
      </c>
      <c r="C353" s="27" t="s">
        <v>106</v>
      </c>
      <c r="D353" s="27" t="s">
        <v>17</v>
      </c>
      <c r="E353" s="32" t="s">
        <v>114</v>
      </c>
      <c r="F353" s="32" t="s">
        <v>258</v>
      </c>
      <c r="G353" s="32" t="s">
        <v>77</v>
      </c>
      <c r="H353" s="32" t="s">
        <v>284</v>
      </c>
      <c r="I353" s="29" t="s">
        <v>225</v>
      </c>
      <c r="J353" s="30">
        <f>J354</f>
        <v>2385</v>
      </c>
      <c r="K353" s="30">
        <f>K354</f>
        <v>1988.2</v>
      </c>
      <c r="L353" s="30">
        <f>L354</f>
        <v>1688.2</v>
      </c>
    </row>
    <row r="354" spans="1:12" ht="25.5">
      <c r="A354" s="175" t="s">
        <v>177</v>
      </c>
      <c r="B354" s="27" t="s">
        <v>172</v>
      </c>
      <c r="C354" s="27" t="s">
        <v>106</v>
      </c>
      <c r="D354" s="27" t="s">
        <v>17</v>
      </c>
      <c r="E354" s="32" t="s">
        <v>114</v>
      </c>
      <c r="F354" s="32" t="s">
        <v>258</v>
      </c>
      <c r="G354" s="32" t="s">
        <v>77</v>
      </c>
      <c r="H354" s="32" t="s">
        <v>284</v>
      </c>
      <c r="I354" s="29" t="s">
        <v>245</v>
      </c>
      <c r="J354" s="30">
        <v>2385</v>
      </c>
      <c r="K354" s="30">
        <v>1988.2</v>
      </c>
      <c r="L354" s="30">
        <v>1688.2</v>
      </c>
    </row>
    <row r="355" spans="1:12" ht="50.25" customHeight="1">
      <c r="A355" s="175" t="s">
        <v>86</v>
      </c>
      <c r="B355" s="27" t="s">
        <v>172</v>
      </c>
      <c r="C355" s="27" t="s">
        <v>106</v>
      </c>
      <c r="D355" s="27" t="s">
        <v>17</v>
      </c>
      <c r="E355" s="32" t="s">
        <v>114</v>
      </c>
      <c r="F355" s="32" t="s">
        <v>258</v>
      </c>
      <c r="G355" s="32" t="s">
        <v>77</v>
      </c>
      <c r="H355" s="32" t="s">
        <v>284</v>
      </c>
      <c r="I355" s="29" t="s">
        <v>227</v>
      </c>
      <c r="J355" s="30">
        <f t="shared" ref="J355:L355" si="136">J356</f>
        <v>97.4</v>
      </c>
      <c r="K355" s="30">
        <f t="shared" si="136"/>
        <v>90.3</v>
      </c>
      <c r="L355" s="30">
        <f t="shared" si="136"/>
        <v>90.3</v>
      </c>
    </row>
    <row r="356" spans="1:12" ht="38.25">
      <c r="A356" s="175" t="s">
        <v>87</v>
      </c>
      <c r="B356" s="27" t="s">
        <v>172</v>
      </c>
      <c r="C356" s="27" t="s">
        <v>106</v>
      </c>
      <c r="D356" s="27" t="s">
        <v>17</v>
      </c>
      <c r="E356" s="32" t="s">
        <v>114</v>
      </c>
      <c r="F356" s="32" t="s">
        <v>258</v>
      </c>
      <c r="G356" s="32" t="s">
        <v>77</v>
      </c>
      <c r="H356" s="32" t="s">
        <v>284</v>
      </c>
      <c r="I356" s="29" t="s">
        <v>228</v>
      </c>
      <c r="J356" s="30">
        <v>97.4</v>
      </c>
      <c r="K356" s="30">
        <v>90.3</v>
      </c>
      <c r="L356" s="30">
        <v>90.3</v>
      </c>
    </row>
    <row r="357" spans="1:12">
      <c r="A357" s="281" t="s">
        <v>93</v>
      </c>
      <c r="B357" s="282" t="s">
        <v>172</v>
      </c>
      <c r="C357" s="282" t="s">
        <v>106</v>
      </c>
      <c r="D357" s="282" t="s">
        <v>17</v>
      </c>
      <c r="E357" s="283" t="s">
        <v>114</v>
      </c>
      <c r="F357" s="283" t="s">
        <v>258</v>
      </c>
      <c r="G357" s="283" t="s">
        <v>77</v>
      </c>
      <c r="H357" s="283" t="s">
        <v>284</v>
      </c>
      <c r="I357" s="284" t="s">
        <v>229</v>
      </c>
      <c r="J357" s="280">
        <f>J358</f>
        <v>0.1</v>
      </c>
      <c r="K357" s="280">
        <f t="shared" ref="K357:L357" si="137">K358</f>
        <v>0</v>
      </c>
      <c r="L357" s="280">
        <f t="shared" si="137"/>
        <v>0</v>
      </c>
    </row>
    <row r="358" spans="1:12" ht="25.5">
      <c r="A358" s="281" t="s">
        <v>94</v>
      </c>
      <c r="B358" s="282" t="s">
        <v>172</v>
      </c>
      <c r="C358" s="282" t="s">
        <v>106</v>
      </c>
      <c r="D358" s="282" t="s">
        <v>17</v>
      </c>
      <c r="E358" s="283" t="s">
        <v>114</v>
      </c>
      <c r="F358" s="283" t="s">
        <v>258</v>
      </c>
      <c r="G358" s="283" t="s">
        <v>77</v>
      </c>
      <c r="H358" s="283" t="s">
        <v>284</v>
      </c>
      <c r="I358" s="284" t="s">
        <v>230</v>
      </c>
      <c r="J358" s="280">
        <v>0.1</v>
      </c>
      <c r="K358" s="280">
        <v>0</v>
      </c>
      <c r="L358" s="280">
        <v>0</v>
      </c>
    </row>
    <row r="359" spans="1:12">
      <c r="A359" s="175" t="s">
        <v>183</v>
      </c>
      <c r="B359" s="27" t="s">
        <v>172</v>
      </c>
      <c r="C359" s="27" t="s">
        <v>99</v>
      </c>
      <c r="D359" s="27"/>
      <c r="E359" s="32"/>
      <c r="F359" s="32"/>
      <c r="G359" s="32"/>
      <c r="H359" s="32"/>
      <c r="I359" s="29"/>
      <c r="J359" s="30">
        <f>J360+J369+J388+J404+J411</f>
        <v>314980.10000000003</v>
      </c>
      <c r="K359" s="30">
        <f>K360+K369+K388+K404+K411</f>
        <v>285203.3</v>
      </c>
      <c r="L359" s="30">
        <f>L360+L369+L388+L404+L411</f>
        <v>278023.49999999994</v>
      </c>
    </row>
    <row r="360" spans="1:12">
      <c r="A360" s="175" t="s">
        <v>184</v>
      </c>
      <c r="B360" s="27" t="s">
        <v>172</v>
      </c>
      <c r="C360" s="27" t="s">
        <v>99</v>
      </c>
      <c r="D360" s="27" t="s">
        <v>75</v>
      </c>
      <c r="E360" s="32"/>
      <c r="F360" s="32"/>
      <c r="G360" s="32"/>
      <c r="H360" s="32"/>
      <c r="I360" s="29"/>
      <c r="J360" s="30">
        <f t="shared" ref="J360:L361" si="138">J361</f>
        <v>85271.6</v>
      </c>
      <c r="K360" s="30">
        <f t="shared" si="138"/>
        <v>74491.8</v>
      </c>
      <c r="L360" s="30">
        <f t="shared" si="138"/>
        <v>73852</v>
      </c>
    </row>
    <row r="361" spans="1:12" ht="51">
      <c r="A361" s="175" t="s">
        <v>471</v>
      </c>
      <c r="B361" s="27" t="s">
        <v>172</v>
      </c>
      <c r="C361" s="27" t="s">
        <v>99</v>
      </c>
      <c r="D361" s="27" t="s">
        <v>75</v>
      </c>
      <c r="E361" s="32" t="s">
        <v>77</v>
      </c>
      <c r="F361" s="32" t="s">
        <v>258</v>
      </c>
      <c r="G361" s="32"/>
      <c r="H361" s="32"/>
      <c r="I361" s="29"/>
      <c r="J361" s="30">
        <f t="shared" si="138"/>
        <v>85271.6</v>
      </c>
      <c r="K361" s="30">
        <f t="shared" si="138"/>
        <v>74491.8</v>
      </c>
      <c r="L361" s="30">
        <f t="shared" si="138"/>
        <v>73852</v>
      </c>
    </row>
    <row r="362" spans="1:12" ht="25.5">
      <c r="A362" s="175" t="s">
        <v>185</v>
      </c>
      <c r="B362" s="27" t="s">
        <v>172</v>
      </c>
      <c r="C362" s="27" t="s">
        <v>99</v>
      </c>
      <c r="D362" s="27" t="s">
        <v>75</v>
      </c>
      <c r="E362" s="32" t="s">
        <v>77</v>
      </c>
      <c r="F362" s="32" t="s">
        <v>258</v>
      </c>
      <c r="G362" s="32" t="s">
        <v>75</v>
      </c>
      <c r="H362" s="32"/>
      <c r="I362" s="29"/>
      <c r="J362" s="30">
        <f>J363+J366</f>
        <v>85271.6</v>
      </c>
      <c r="K362" s="30">
        <f>K363+K366</f>
        <v>74491.8</v>
      </c>
      <c r="L362" s="30">
        <f>L363+L366</f>
        <v>73852</v>
      </c>
    </row>
    <row r="363" spans="1:12" ht="25.5">
      <c r="A363" s="175" t="s">
        <v>187</v>
      </c>
      <c r="B363" s="27" t="s">
        <v>172</v>
      </c>
      <c r="C363" s="27" t="s">
        <v>99</v>
      </c>
      <c r="D363" s="27" t="s">
        <v>75</v>
      </c>
      <c r="E363" s="32" t="s">
        <v>77</v>
      </c>
      <c r="F363" s="32" t="s">
        <v>258</v>
      </c>
      <c r="G363" s="32" t="s">
        <v>75</v>
      </c>
      <c r="H363" s="32" t="s">
        <v>285</v>
      </c>
      <c r="I363" s="29"/>
      <c r="J363" s="30">
        <f t="shared" ref="J363:L364" si="139">J364</f>
        <v>17974.3</v>
      </c>
      <c r="K363" s="30">
        <f t="shared" si="139"/>
        <v>17340</v>
      </c>
      <c r="L363" s="30">
        <f t="shared" si="139"/>
        <v>13340</v>
      </c>
    </row>
    <row r="364" spans="1:12" ht="51">
      <c r="A364" s="180" t="s">
        <v>144</v>
      </c>
      <c r="B364" s="27" t="s">
        <v>172</v>
      </c>
      <c r="C364" s="27" t="s">
        <v>99</v>
      </c>
      <c r="D364" s="27" t="s">
        <v>75</v>
      </c>
      <c r="E364" s="32" t="s">
        <v>77</v>
      </c>
      <c r="F364" s="32" t="s">
        <v>258</v>
      </c>
      <c r="G364" s="32" t="s">
        <v>75</v>
      </c>
      <c r="H364" s="32" t="s">
        <v>285</v>
      </c>
      <c r="I364" s="29" t="s">
        <v>238</v>
      </c>
      <c r="J364" s="30">
        <f t="shared" si="139"/>
        <v>17974.3</v>
      </c>
      <c r="K364" s="30">
        <f t="shared" si="139"/>
        <v>17340</v>
      </c>
      <c r="L364" s="30">
        <f t="shared" si="139"/>
        <v>13340</v>
      </c>
    </row>
    <row r="365" spans="1:12">
      <c r="A365" s="175" t="s">
        <v>186</v>
      </c>
      <c r="B365" s="27" t="s">
        <v>172</v>
      </c>
      <c r="C365" s="27" t="s">
        <v>99</v>
      </c>
      <c r="D365" s="27" t="s">
        <v>75</v>
      </c>
      <c r="E365" s="32" t="s">
        <v>77</v>
      </c>
      <c r="F365" s="32" t="s">
        <v>258</v>
      </c>
      <c r="G365" s="32" t="s">
        <v>75</v>
      </c>
      <c r="H365" s="32" t="s">
        <v>285</v>
      </c>
      <c r="I365" s="29" t="s">
        <v>246</v>
      </c>
      <c r="J365" s="30">
        <v>17974.3</v>
      </c>
      <c r="K365" s="30">
        <v>17340</v>
      </c>
      <c r="L365" s="30">
        <v>13340</v>
      </c>
    </row>
    <row r="366" spans="1:12" ht="199.5" customHeight="1">
      <c r="A366" s="181" t="s">
        <v>54</v>
      </c>
      <c r="B366" s="27" t="s">
        <v>172</v>
      </c>
      <c r="C366" s="27" t="s">
        <v>99</v>
      </c>
      <c r="D366" s="27" t="s">
        <v>75</v>
      </c>
      <c r="E366" s="32" t="s">
        <v>77</v>
      </c>
      <c r="F366" s="32" t="s">
        <v>258</v>
      </c>
      <c r="G366" s="32" t="s">
        <v>75</v>
      </c>
      <c r="H366" s="32" t="s">
        <v>286</v>
      </c>
      <c r="I366" s="29"/>
      <c r="J366" s="30">
        <f t="shared" ref="J366:L367" si="140">J367</f>
        <v>67297.3</v>
      </c>
      <c r="K366" s="30">
        <f t="shared" si="140"/>
        <v>57151.8</v>
      </c>
      <c r="L366" s="30">
        <f t="shared" si="140"/>
        <v>60512</v>
      </c>
    </row>
    <row r="367" spans="1:12" ht="51">
      <c r="A367" s="180" t="s">
        <v>144</v>
      </c>
      <c r="B367" s="27" t="s">
        <v>172</v>
      </c>
      <c r="C367" s="27" t="s">
        <v>99</v>
      </c>
      <c r="D367" s="27" t="s">
        <v>75</v>
      </c>
      <c r="E367" s="32" t="s">
        <v>77</v>
      </c>
      <c r="F367" s="32" t="s">
        <v>258</v>
      </c>
      <c r="G367" s="32" t="s">
        <v>75</v>
      </c>
      <c r="H367" s="32" t="s">
        <v>286</v>
      </c>
      <c r="I367" s="29" t="s">
        <v>238</v>
      </c>
      <c r="J367" s="30">
        <f t="shared" si="140"/>
        <v>67297.3</v>
      </c>
      <c r="K367" s="30">
        <f t="shared" si="140"/>
        <v>57151.8</v>
      </c>
      <c r="L367" s="30">
        <f t="shared" si="140"/>
        <v>60512</v>
      </c>
    </row>
    <row r="368" spans="1:12">
      <c r="A368" s="175" t="s">
        <v>186</v>
      </c>
      <c r="B368" s="27" t="s">
        <v>172</v>
      </c>
      <c r="C368" s="27" t="s">
        <v>99</v>
      </c>
      <c r="D368" s="27" t="s">
        <v>75</v>
      </c>
      <c r="E368" s="32" t="s">
        <v>77</v>
      </c>
      <c r="F368" s="32" t="s">
        <v>258</v>
      </c>
      <c r="G368" s="32" t="s">
        <v>75</v>
      </c>
      <c r="H368" s="32" t="s">
        <v>286</v>
      </c>
      <c r="I368" s="29" t="s">
        <v>246</v>
      </c>
      <c r="J368" s="30">
        <v>67297.3</v>
      </c>
      <c r="K368" s="30">
        <v>57151.8</v>
      </c>
      <c r="L368" s="30">
        <v>60512</v>
      </c>
    </row>
    <row r="369" spans="1:12">
      <c r="A369" s="175" t="s">
        <v>188</v>
      </c>
      <c r="B369" s="27" t="s">
        <v>172</v>
      </c>
      <c r="C369" s="27" t="s">
        <v>99</v>
      </c>
      <c r="D369" s="27" t="s">
        <v>77</v>
      </c>
      <c r="E369" s="32"/>
      <c r="F369" s="32"/>
      <c r="G369" s="32"/>
      <c r="H369" s="32"/>
      <c r="I369" s="29"/>
      <c r="J369" s="45">
        <f t="shared" ref="J369:L376" si="141">J370</f>
        <v>197804.80000000002</v>
      </c>
      <c r="K369" s="30">
        <f t="shared" si="141"/>
        <v>179266.2</v>
      </c>
      <c r="L369" s="30">
        <f t="shared" si="141"/>
        <v>181832.59999999998</v>
      </c>
    </row>
    <row r="370" spans="1:12" ht="51">
      <c r="A370" s="175" t="s">
        <v>471</v>
      </c>
      <c r="B370" s="27" t="s">
        <v>172</v>
      </c>
      <c r="C370" s="27" t="s">
        <v>99</v>
      </c>
      <c r="D370" s="27" t="s">
        <v>77</v>
      </c>
      <c r="E370" s="32" t="s">
        <v>77</v>
      </c>
      <c r="F370" s="32" t="s">
        <v>258</v>
      </c>
      <c r="G370" s="32"/>
      <c r="H370" s="32"/>
      <c r="I370" s="29"/>
      <c r="J370" s="45">
        <f>J371+J384</f>
        <v>197804.80000000002</v>
      </c>
      <c r="K370" s="45">
        <f t="shared" ref="K370:L370" si="142">K371+K384</f>
        <v>179266.2</v>
      </c>
      <c r="L370" s="45">
        <f t="shared" si="142"/>
        <v>181832.59999999998</v>
      </c>
    </row>
    <row r="371" spans="1:12" ht="25.5">
      <c r="A371" s="175" t="s">
        <v>189</v>
      </c>
      <c r="B371" s="27" t="s">
        <v>172</v>
      </c>
      <c r="C371" s="27" t="s">
        <v>99</v>
      </c>
      <c r="D371" s="27" t="s">
        <v>77</v>
      </c>
      <c r="E371" s="32" t="s">
        <v>77</v>
      </c>
      <c r="F371" s="32" t="s">
        <v>258</v>
      </c>
      <c r="G371" s="32" t="s">
        <v>77</v>
      </c>
      <c r="H371" s="32"/>
      <c r="I371" s="29"/>
      <c r="J371" s="45">
        <f>J372+J375+J378+J381</f>
        <v>196097.1</v>
      </c>
      <c r="K371" s="45">
        <f t="shared" ref="K371:L371" si="143">K372+K375+K378+K381</f>
        <v>177558.5</v>
      </c>
      <c r="L371" s="45">
        <f t="shared" si="143"/>
        <v>179839.69999999998</v>
      </c>
    </row>
    <row r="372" spans="1:12" ht="76.5">
      <c r="A372" s="175" t="s">
        <v>428</v>
      </c>
      <c r="B372" s="27" t="s">
        <v>172</v>
      </c>
      <c r="C372" s="27" t="s">
        <v>99</v>
      </c>
      <c r="D372" s="27" t="s">
        <v>77</v>
      </c>
      <c r="E372" s="32" t="s">
        <v>77</v>
      </c>
      <c r="F372" s="32" t="s">
        <v>258</v>
      </c>
      <c r="G372" s="32" t="s">
        <v>77</v>
      </c>
      <c r="H372" s="32" t="s">
        <v>419</v>
      </c>
      <c r="I372" s="29"/>
      <c r="J372" s="45">
        <f t="shared" ref="J372:L373" si="144">J373</f>
        <v>9940.7000000000007</v>
      </c>
      <c r="K372" s="30">
        <f t="shared" si="144"/>
        <v>9979.7000000000007</v>
      </c>
      <c r="L372" s="30">
        <f t="shared" si="144"/>
        <v>9979.7000000000007</v>
      </c>
    </row>
    <row r="373" spans="1:12" ht="51">
      <c r="A373" s="180" t="s">
        <v>144</v>
      </c>
      <c r="B373" s="27" t="s">
        <v>172</v>
      </c>
      <c r="C373" s="27" t="s">
        <v>99</v>
      </c>
      <c r="D373" s="27" t="s">
        <v>77</v>
      </c>
      <c r="E373" s="32" t="s">
        <v>77</v>
      </c>
      <c r="F373" s="32" t="s">
        <v>258</v>
      </c>
      <c r="G373" s="32" t="s">
        <v>77</v>
      </c>
      <c r="H373" s="32" t="s">
        <v>419</v>
      </c>
      <c r="I373" s="29" t="s">
        <v>238</v>
      </c>
      <c r="J373" s="45">
        <f t="shared" si="144"/>
        <v>9940.7000000000007</v>
      </c>
      <c r="K373" s="30">
        <f t="shared" si="144"/>
        <v>9979.7000000000007</v>
      </c>
      <c r="L373" s="30">
        <f t="shared" si="144"/>
        <v>9979.7000000000007</v>
      </c>
    </row>
    <row r="374" spans="1:12">
      <c r="A374" s="175" t="s">
        <v>186</v>
      </c>
      <c r="B374" s="27" t="s">
        <v>172</v>
      </c>
      <c r="C374" s="27" t="s">
        <v>99</v>
      </c>
      <c r="D374" s="27" t="s">
        <v>77</v>
      </c>
      <c r="E374" s="32" t="s">
        <v>77</v>
      </c>
      <c r="F374" s="32" t="s">
        <v>258</v>
      </c>
      <c r="G374" s="32" t="s">
        <v>77</v>
      </c>
      <c r="H374" s="32" t="s">
        <v>419</v>
      </c>
      <c r="I374" s="29" t="s">
        <v>246</v>
      </c>
      <c r="J374" s="45">
        <v>9940.7000000000007</v>
      </c>
      <c r="K374" s="30">
        <v>9979.7000000000007</v>
      </c>
      <c r="L374" s="30">
        <v>9979.7000000000007</v>
      </c>
    </row>
    <row r="375" spans="1:12" ht="38.25">
      <c r="A375" s="175" t="s">
        <v>190</v>
      </c>
      <c r="B375" s="27" t="s">
        <v>172</v>
      </c>
      <c r="C375" s="27" t="s">
        <v>99</v>
      </c>
      <c r="D375" s="27" t="s">
        <v>77</v>
      </c>
      <c r="E375" s="32" t="s">
        <v>77</v>
      </c>
      <c r="F375" s="32" t="s">
        <v>258</v>
      </c>
      <c r="G375" s="32" t="s">
        <v>77</v>
      </c>
      <c r="H375" s="32" t="s">
        <v>287</v>
      </c>
      <c r="I375" s="29"/>
      <c r="J375" s="30">
        <f t="shared" si="141"/>
        <v>28807.8</v>
      </c>
      <c r="K375" s="30">
        <f t="shared" si="141"/>
        <v>28371.1</v>
      </c>
      <c r="L375" s="30">
        <f t="shared" si="141"/>
        <v>14101.2</v>
      </c>
    </row>
    <row r="376" spans="1:12" ht="51">
      <c r="A376" s="180" t="s">
        <v>144</v>
      </c>
      <c r="B376" s="27" t="s">
        <v>172</v>
      </c>
      <c r="C376" s="27" t="s">
        <v>99</v>
      </c>
      <c r="D376" s="27" t="s">
        <v>77</v>
      </c>
      <c r="E376" s="32" t="s">
        <v>77</v>
      </c>
      <c r="F376" s="32" t="s">
        <v>258</v>
      </c>
      <c r="G376" s="32" t="s">
        <v>77</v>
      </c>
      <c r="H376" s="32" t="s">
        <v>287</v>
      </c>
      <c r="I376" s="29" t="s">
        <v>238</v>
      </c>
      <c r="J376" s="30">
        <f t="shared" si="141"/>
        <v>28807.8</v>
      </c>
      <c r="K376" s="30">
        <f t="shared" si="141"/>
        <v>28371.1</v>
      </c>
      <c r="L376" s="30">
        <f t="shared" si="141"/>
        <v>14101.2</v>
      </c>
    </row>
    <row r="377" spans="1:12">
      <c r="A377" s="175" t="s">
        <v>186</v>
      </c>
      <c r="B377" s="27" t="s">
        <v>172</v>
      </c>
      <c r="C377" s="27" t="s">
        <v>99</v>
      </c>
      <c r="D377" s="27" t="s">
        <v>77</v>
      </c>
      <c r="E377" s="32" t="s">
        <v>77</v>
      </c>
      <c r="F377" s="32" t="s">
        <v>258</v>
      </c>
      <c r="G377" s="32" t="s">
        <v>77</v>
      </c>
      <c r="H377" s="32" t="s">
        <v>287</v>
      </c>
      <c r="I377" s="29" t="s">
        <v>246</v>
      </c>
      <c r="J377" s="30">
        <v>28807.8</v>
      </c>
      <c r="K377" s="30">
        <v>28371.1</v>
      </c>
      <c r="L377" s="30">
        <v>14101.2</v>
      </c>
    </row>
    <row r="378" spans="1:12" ht="229.5">
      <c r="A378" s="181" t="s">
        <v>53</v>
      </c>
      <c r="B378" s="27" t="s">
        <v>172</v>
      </c>
      <c r="C378" s="27" t="s">
        <v>99</v>
      </c>
      <c r="D378" s="27" t="s">
        <v>77</v>
      </c>
      <c r="E378" s="32" t="s">
        <v>77</v>
      </c>
      <c r="F378" s="32" t="s">
        <v>258</v>
      </c>
      <c r="G378" s="32" t="s">
        <v>77</v>
      </c>
      <c r="H378" s="32" t="s">
        <v>288</v>
      </c>
      <c r="I378" s="29"/>
      <c r="J378" s="34">
        <f t="shared" ref="J378:L379" si="145">J379</f>
        <v>148959.5</v>
      </c>
      <c r="K378" s="34">
        <f t="shared" si="145"/>
        <v>130950.7</v>
      </c>
      <c r="L378" s="34">
        <f t="shared" si="145"/>
        <v>147501.79999999999</v>
      </c>
    </row>
    <row r="379" spans="1:12" ht="51">
      <c r="A379" s="180" t="s">
        <v>144</v>
      </c>
      <c r="B379" s="27" t="s">
        <v>172</v>
      </c>
      <c r="C379" s="27" t="s">
        <v>99</v>
      </c>
      <c r="D379" s="27" t="s">
        <v>77</v>
      </c>
      <c r="E379" s="32" t="s">
        <v>77</v>
      </c>
      <c r="F379" s="32" t="s">
        <v>258</v>
      </c>
      <c r="G379" s="32" t="s">
        <v>77</v>
      </c>
      <c r="H379" s="32" t="s">
        <v>288</v>
      </c>
      <c r="I379" s="29" t="s">
        <v>238</v>
      </c>
      <c r="J379" s="34">
        <f t="shared" si="145"/>
        <v>148959.5</v>
      </c>
      <c r="K379" s="34">
        <f t="shared" si="145"/>
        <v>130950.7</v>
      </c>
      <c r="L379" s="34">
        <f t="shared" si="145"/>
        <v>147501.79999999999</v>
      </c>
    </row>
    <row r="380" spans="1:12">
      <c r="A380" s="175" t="s">
        <v>186</v>
      </c>
      <c r="B380" s="27" t="s">
        <v>172</v>
      </c>
      <c r="C380" s="27" t="s">
        <v>99</v>
      </c>
      <c r="D380" s="27" t="s">
        <v>77</v>
      </c>
      <c r="E380" s="32" t="s">
        <v>77</v>
      </c>
      <c r="F380" s="32" t="s">
        <v>258</v>
      </c>
      <c r="G380" s="32" t="s">
        <v>77</v>
      </c>
      <c r="H380" s="32" t="s">
        <v>288</v>
      </c>
      <c r="I380" s="29" t="s">
        <v>246</v>
      </c>
      <c r="J380" s="34">
        <v>148959.5</v>
      </c>
      <c r="K380" s="34">
        <v>130950.7</v>
      </c>
      <c r="L380" s="34">
        <v>147501.79999999999</v>
      </c>
    </row>
    <row r="381" spans="1:12" ht="63.75">
      <c r="A381" s="175" t="s">
        <v>463</v>
      </c>
      <c r="B381" s="27" t="s">
        <v>191</v>
      </c>
      <c r="C381" s="27" t="s">
        <v>99</v>
      </c>
      <c r="D381" s="27" t="s">
        <v>77</v>
      </c>
      <c r="E381" s="32" t="s">
        <v>77</v>
      </c>
      <c r="F381" s="32" t="s">
        <v>258</v>
      </c>
      <c r="G381" s="32" t="s">
        <v>77</v>
      </c>
      <c r="H381" s="32" t="s">
        <v>289</v>
      </c>
      <c r="I381" s="29"/>
      <c r="J381" s="30">
        <f t="shared" ref="J381:L382" si="146">J382</f>
        <v>8389.1</v>
      </c>
      <c r="K381" s="30">
        <f t="shared" si="146"/>
        <v>8257</v>
      </c>
      <c r="L381" s="30">
        <f t="shared" si="146"/>
        <v>8257</v>
      </c>
    </row>
    <row r="382" spans="1:12" ht="51">
      <c r="A382" s="180" t="s">
        <v>144</v>
      </c>
      <c r="B382" s="27" t="s">
        <v>191</v>
      </c>
      <c r="C382" s="27" t="s">
        <v>99</v>
      </c>
      <c r="D382" s="27" t="s">
        <v>77</v>
      </c>
      <c r="E382" s="32" t="s">
        <v>77</v>
      </c>
      <c r="F382" s="32" t="s">
        <v>258</v>
      </c>
      <c r="G382" s="32" t="s">
        <v>77</v>
      </c>
      <c r="H382" s="32" t="s">
        <v>289</v>
      </c>
      <c r="I382" s="29" t="s">
        <v>238</v>
      </c>
      <c r="J382" s="30">
        <f t="shared" si="146"/>
        <v>8389.1</v>
      </c>
      <c r="K382" s="30">
        <f t="shared" si="146"/>
        <v>8257</v>
      </c>
      <c r="L382" s="30">
        <f t="shared" si="146"/>
        <v>8257</v>
      </c>
    </row>
    <row r="383" spans="1:12">
      <c r="A383" s="175" t="s">
        <v>186</v>
      </c>
      <c r="B383" s="27" t="s">
        <v>191</v>
      </c>
      <c r="C383" s="27" t="s">
        <v>99</v>
      </c>
      <c r="D383" s="27" t="s">
        <v>77</v>
      </c>
      <c r="E383" s="32" t="s">
        <v>77</v>
      </c>
      <c r="F383" s="32" t="s">
        <v>258</v>
      </c>
      <c r="G383" s="32" t="s">
        <v>77</v>
      </c>
      <c r="H383" s="32" t="s">
        <v>289</v>
      </c>
      <c r="I383" s="29" t="s">
        <v>246</v>
      </c>
      <c r="J383" s="30">
        <v>8389.1</v>
      </c>
      <c r="K383" s="30">
        <v>8257</v>
      </c>
      <c r="L383" s="30">
        <v>8257</v>
      </c>
    </row>
    <row r="384" spans="1:12" ht="38.25">
      <c r="A384" s="175" t="s">
        <v>420</v>
      </c>
      <c r="B384" s="27" t="s">
        <v>191</v>
      </c>
      <c r="C384" s="27" t="s">
        <v>99</v>
      </c>
      <c r="D384" s="27" t="s">
        <v>77</v>
      </c>
      <c r="E384" s="32" t="s">
        <v>77</v>
      </c>
      <c r="F384" s="32" t="s">
        <v>258</v>
      </c>
      <c r="G384" s="32" t="s">
        <v>421</v>
      </c>
      <c r="H384" s="32"/>
      <c r="I384" s="29"/>
      <c r="J384" s="30">
        <f t="shared" ref="J384:L386" si="147">J385</f>
        <v>1707.7</v>
      </c>
      <c r="K384" s="30">
        <f t="shared" si="147"/>
        <v>1707.7</v>
      </c>
      <c r="L384" s="30">
        <f t="shared" si="147"/>
        <v>1992.9</v>
      </c>
    </row>
    <row r="385" spans="1:12" ht="89.25">
      <c r="A385" s="175" t="s">
        <v>422</v>
      </c>
      <c r="B385" s="27" t="s">
        <v>191</v>
      </c>
      <c r="C385" s="27" t="s">
        <v>99</v>
      </c>
      <c r="D385" s="27" t="s">
        <v>77</v>
      </c>
      <c r="E385" s="32" t="s">
        <v>77</v>
      </c>
      <c r="F385" s="32" t="s">
        <v>258</v>
      </c>
      <c r="G385" s="32" t="s">
        <v>421</v>
      </c>
      <c r="H385" s="32" t="s">
        <v>423</v>
      </c>
      <c r="I385" s="29"/>
      <c r="J385" s="30">
        <f t="shared" si="147"/>
        <v>1707.7</v>
      </c>
      <c r="K385" s="30">
        <f t="shared" si="147"/>
        <v>1707.7</v>
      </c>
      <c r="L385" s="30">
        <f t="shared" si="147"/>
        <v>1992.9</v>
      </c>
    </row>
    <row r="386" spans="1:12" ht="51">
      <c r="A386" s="175" t="s">
        <v>144</v>
      </c>
      <c r="B386" s="27" t="s">
        <v>191</v>
      </c>
      <c r="C386" s="27" t="s">
        <v>99</v>
      </c>
      <c r="D386" s="27" t="s">
        <v>77</v>
      </c>
      <c r="E386" s="32" t="s">
        <v>77</v>
      </c>
      <c r="F386" s="32" t="s">
        <v>258</v>
      </c>
      <c r="G386" s="32" t="s">
        <v>421</v>
      </c>
      <c r="H386" s="32" t="s">
        <v>423</v>
      </c>
      <c r="I386" s="29" t="s">
        <v>238</v>
      </c>
      <c r="J386" s="30">
        <f>J387</f>
        <v>1707.7</v>
      </c>
      <c r="K386" s="30">
        <f t="shared" si="147"/>
        <v>1707.7</v>
      </c>
      <c r="L386" s="30">
        <f t="shared" si="147"/>
        <v>1992.9</v>
      </c>
    </row>
    <row r="387" spans="1:12">
      <c r="A387" s="175" t="s">
        <v>186</v>
      </c>
      <c r="B387" s="27" t="s">
        <v>191</v>
      </c>
      <c r="C387" s="27" t="s">
        <v>99</v>
      </c>
      <c r="D387" s="27" t="s">
        <v>77</v>
      </c>
      <c r="E387" s="32" t="s">
        <v>77</v>
      </c>
      <c r="F387" s="32" t="s">
        <v>258</v>
      </c>
      <c r="G387" s="32" t="s">
        <v>421</v>
      </c>
      <c r="H387" s="32" t="s">
        <v>423</v>
      </c>
      <c r="I387" s="29" t="s">
        <v>246</v>
      </c>
      <c r="J387" s="30">
        <v>1707.7</v>
      </c>
      <c r="K387" s="30">
        <v>1707.7</v>
      </c>
      <c r="L387" s="30">
        <v>1992.9</v>
      </c>
    </row>
    <row r="388" spans="1:12">
      <c r="A388" s="180" t="s">
        <v>192</v>
      </c>
      <c r="B388" s="27" t="s">
        <v>172</v>
      </c>
      <c r="C388" s="27" t="s">
        <v>99</v>
      </c>
      <c r="D388" s="27" t="s">
        <v>106</v>
      </c>
      <c r="E388" s="32"/>
      <c r="F388" s="32"/>
      <c r="G388" s="32"/>
      <c r="H388" s="32"/>
      <c r="I388" s="29"/>
      <c r="J388" s="30">
        <f>J389+J398</f>
        <v>27471.200000000001</v>
      </c>
      <c r="K388" s="30">
        <f>K389+K398</f>
        <v>27181.7</v>
      </c>
      <c r="L388" s="30">
        <f>L389+L398</f>
        <v>18675.3</v>
      </c>
    </row>
    <row r="389" spans="1:12" ht="51">
      <c r="A389" s="175" t="s">
        <v>471</v>
      </c>
      <c r="B389" s="27" t="s">
        <v>172</v>
      </c>
      <c r="C389" s="27" t="s">
        <v>99</v>
      </c>
      <c r="D389" s="27" t="s">
        <v>106</v>
      </c>
      <c r="E389" s="32" t="s">
        <v>77</v>
      </c>
      <c r="F389" s="32" t="s">
        <v>258</v>
      </c>
      <c r="G389" s="32"/>
      <c r="H389" s="32"/>
      <c r="I389" s="29"/>
      <c r="J389" s="30">
        <f>J390+J394</f>
        <v>17730.2</v>
      </c>
      <c r="K389" s="30">
        <f>K390+K394</f>
        <v>17958.7</v>
      </c>
      <c r="L389" s="30">
        <f>L390+L394</f>
        <v>13452.3</v>
      </c>
    </row>
    <row r="390" spans="1:12" ht="38.25">
      <c r="A390" s="175" t="s">
        <v>193</v>
      </c>
      <c r="B390" s="27" t="s">
        <v>172</v>
      </c>
      <c r="C390" s="27" t="s">
        <v>99</v>
      </c>
      <c r="D390" s="27" t="s">
        <v>106</v>
      </c>
      <c r="E390" s="32" t="s">
        <v>77</v>
      </c>
      <c r="F390" s="32" t="s">
        <v>258</v>
      </c>
      <c r="G390" s="32" t="s">
        <v>106</v>
      </c>
      <c r="H390" s="32"/>
      <c r="I390" s="29"/>
      <c r="J390" s="30">
        <f>J391</f>
        <v>2247.9</v>
      </c>
      <c r="K390" s="30">
        <f>K391</f>
        <v>1970</v>
      </c>
      <c r="L390" s="30">
        <f>L391</f>
        <v>1370</v>
      </c>
    </row>
    <row r="391" spans="1:12" ht="25.5">
      <c r="A391" s="175" t="s">
        <v>194</v>
      </c>
      <c r="B391" s="27" t="s">
        <v>172</v>
      </c>
      <c r="C391" s="27" t="s">
        <v>99</v>
      </c>
      <c r="D391" s="27" t="s">
        <v>106</v>
      </c>
      <c r="E391" s="32" t="s">
        <v>77</v>
      </c>
      <c r="F391" s="32" t="s">
        <v>258</v>
      </c>
      <c r="G391" s="32" t="s">
        <v>106</v>
      </c>
      <c r="H391" s="32" t="s">
        <v>290</v>
      </c>
      <c r="I391" s="29" t="s">
        <v>0</v>
      </c>
      <c r="J391" s="30">
        <f t="shared" ref="J391:L392" si="148">J392</f>
        <v>2247.9</v>
      </c>
      <c r="K391" s="30">
        <f t="shared" si="148"/>
        <v>1970</v>
      </c>
      <c r="L391" s="30">
        <f t="shared" si="148"/>
        <v>1370</v>
      </c>
    </row>
    <row r="392" spans="1:12" ht="51">
      <c r="A392" s="180" t="s">
        <v>144</v>
      </c>
      <c r="B392" s="27" t="s">
        <v>172</v>
      </c>
      <c r="C392" s="27" t="s">
        <v>99</v>
      </c>
      <c r="D392" s="27" t="s">
        <v>106</v>
      </c>
      <c r="E392" s="32" t="s">
        <v>77</v>
      </c>
      <c r="F392" s="32" t="s">
        <v>258</v>
      </c>
      <c r="G392" s="32" t="s">
        <v>106</v>
      </c>
      <c r="H392" s="32" t="s">
        <v>290</v>
      </c>
      <c r="I392" s="29" t="s">
        <v>238</v>
      </c>
      <c r="J392" s="30">
        <f t="shared" si="148"/>
        <v>2247.9</v>
      </c>
      <c r="K392" s="30">
        <f t="shared" si="148"/>
        <v>1970</v>
      </c>
      <c r="L392" s="30">
        <f t="shared" si="148"/>
        <v>1370</v>
      </c>
    </row>
    <row r="393" spans="1:12">
      <c r="A393" s="175" t="s">
        <v>186</v>
      </c>
      <c r="B393" s="27" t="s">
        <v>172</v>
      </c>
      <c r="C393" s="27" t="s">
        <v>99</v>
      </c>
      <c r="D393" s="27" t="s">
        <v>106</v>
      </c>
      <c r="E393" s="32" t="s">
        <v>77</v>
      </c>
      <c r="F393" s="32" t="s">
        <v>258</v>
      </c>
      <c r="G393" s="32" t="s">
        <v>106</v>
      </c>
      <c r="H393" s="32" t="s">
        <v>290</v>
      </c>
      <c r="I393" s="29" t="s">
        <v>246</v>
      </c>
      <c r="J393" s="30">
        <v>2247.9</v>
      </c>
      <c r="K393" s="30">
        <v>1970</v>
      </c>
      <c r="L393" s="30">
        <v>1370</v>
      </c>
    </row>
    <row r="394" spans="1:12" ht="38.25">
      <c r="A394" s="175" t="s">
        <v>317</v>
      </c>
      <c r="B394" s="27" t="s">
        <v>172</v>
      </c>
      <c r="C394" s="27" t="s">
        <v>99</v>
      </c>
      <c r="D394" s="27" t="s">
        <v>106</v>
      </c>
      <c r="E394" s="32" t="s">
        <v>77</v>
      </c>
      <c r="F394" s="32" t="s">
        <v>258</v>
      </c>
      <c r="G394" s="32" t="s">
        <v>82</v>
      </c>
      <c r="H394" s="32"/>
      <c r="I394" s="27"/>
      <c r="J394" s="30">
        <f>J396</f>
        <v>15482.3</v>
      </c>
      <c r="K394" s="30">
        <f>K396</f>
        <v>15988.7</v>
      </c>
      <c r="L394" s="30">
        <f>L396</f>
        <v>12082.3</v>
      </c>
    </row>
    <row r="395" spans="1:12" ht="25.5">
      <c r="A395" s="175" t="s">
        <v>194</v>
      </c>
      <c r="B395" s="27" t="s">
        <v>172</v>
      </c>
      <c r="C395" s="27" t="s">
        <v>99</v>
      </c>
      <c r="D395" s="27" t="s">
        <v>106</v>
      </c>
      <c r="E395" s="32" t="s">
        <v>77</v>
      </c>
      <c r="F395" s="32" t="s">
        <v>258</v>
      </c>
      <c r="G395" s="32" t="s">
        <v>82</v>
      </c>
      <c r="H395" s="32" t="s">
        <v>290</v>
      </c>
      <c r="I395" s="27"/>
      <c r="J395" s="30">
        <f t="shared" ref="J395:L396" si="149">J396</f>
        <v>15482.3</v>
      </c>
      <c r="K395" s="30">
        <f t="shared" si="149"/>
        <v>15988.7</v>
      </c>
      <c r="L395" s="30">
        <f t="shared" si="149"/>
        <v>12082.3</v>
      </c>
    </row>
    <row r="396" spans="1:12" ht="51">
      <c r="A396" s="180" t="s">
        <v>144</v>
      </c>
      <c r="B396" s="27" t="s">
        <v>172</v>
      </c>
      <c r="C396" s="27" t="s">
        <v>99</v>
      </c>
      <c r="D396" s="27" t="s">
        <v>106</v>
      </c>
      <c r="E396" s="32" t="s">
        <v>77</v>
      </c>
      <c r="F396" s="32" t="s">
        <v>258</v>
      </c>
      <c r="G396" s="32" t="s">
        <v>82</v>
      </c>
      <c r="H396" s="32" t="s">
        <v>290</v>
      </c>
      <c r="I396" s="29" t="s">
        <v>238</v>
      </c>
      <c r="J396" s="30">
        <f t="shared" si="149"/>
        <v>15482.3</v>
      </c>
      <c r="K396" s="30">
        <f t="shared" si="149"/>
        <v>15988.7</v>
      </c>
      <c r="L396" s="30">
        <f t="shared" si="149"/>
        <v>12082.3</v>
      </c>
    </row>
    <row r="397" spans="1:12">
      <c r="A397" s="175" t="s">
        <v>186</v>
      </c>
      <c r="B397" s="27" t="s">
        <v>172</v>
      </c>
      <c r="C397" s="27" t="s">
        <v>99</v>
      </c>
      <c r="D397" s="27" t="s">
        <v>106</v>
      </c>
      <c r="E397" s="32" t="s">
        <v>77</v>
      </c>
      <c r="F397" s="32" t="s">
        <v>258</v>
      </c>
      <c r="G397" s="32" t="s">
        <v>82</v>
      </c>
      <c r="H397" s="32" t="s">
        <v>290</v>
      </c>
      <c r="I397" s="29" t="s">
        <v>246</v>
      </c>
      <c r="J397" s="30">
        <v>15482.3</v>
      </c>
      <c r="K397" s="30">
        <v>15988.7</v>
      </c>
      <c r="L397" s="30">
        <v>12082.3</v>
      </c>
    </row>
    <row r="398" spans="1:12" ht="51">
      <c r="A398" s="175" t="s">
        <v>156</v>
      </c>
      <c r="B398" s="27" t="s">
        <v>172</v>
      </c>
      <c r="C398" s="27" t="s">
        <v>99</v>
      </c>
      <c r="D398" s="27" t="s">
        <v>106</v>
      </c>
      <c r="E398" s="32" t="s">
        <v>98</v>
      </c>
      <c r="F398" s="32" t="s">
        <v>258</v>
      </c>
      <c r="G398" s="32"/>
      <c r="H398" s="32"/>
      <c r="I398" s="29"/>
      <c r="J398" s="30">
        <f t="shared" ref="J398:L402" si="150">J399</f>
        <v>9741</v>
      </c>
      <c r="K398" s="30">
        <f t="shared" si="150"/>
        <v>9223</v>
      </c>
      <c r="L398" s="30">
        <f t="shared" si="150"/>
        <v>5223</v>
      </c>
    </row>
    <row r="399" spans="1:12" ht="25.5">
      <c r="A399" s="175" t="s">
        <v>196</v>
      </c>
      <c r="B399" s="27" t="s">
        <v>172</v>
      </c>
      <c r="C399" s="27" t="s">
        <v>99</v>
      </c>
      <c r="D399" s="27" t="s">
        <v>106</v>
      </c>
      <c r="E399" s="32" t="s">
        <v>98</v>
      </c>
      <c r="F399" s="32" t="s">
        <v>11</v>
      </c>
      <c r="G399" s="32"/>
      <c r="H399" s="32"/>
      <c r="I399" s="29"/>
      <c r="J399" s="30">
        <f t="shared" si="150"/>
        <v>9741</v>
      </c>
      <c r="K399" s="30">
        <f t="shared" si="150"/>
        <v>9223</v>
      </c>
      <c r="L399" s="30">
        <f t="shared" si="150"/>
        <v>5223</v>
      </c>
    </row>
    <row r="400" spans="1:12" ht="78" customHeight="1">
      <c r="A400" s="175" t="s">
        <v>197</v>
      </c>
      <c r="B400" s="27" t="s">
        <v>172</v>
      </c>
      <c r="C400" s="27" t="s">
        <v>99</v>
      </c>
      <c r="D400" s="27" t="s">
        <v>106</v>
      </c>
      <c r="E400" s="32" t="s">
        <v>98</v>
      </c>
      <c r="F400" s="32" t="s">
        <v>11</v>
      </c>
      <c r="G400" s="32" t="s">
        <v>75</v>
      </c>
      <c r="H400" s="32"/>
      <c r="I400" s="29"/>
      <c r="J400" s="30">
        <f t="shared" si="150"/>
        <v>9741</v>
      </c>
      <c r="K400" s="30">
        <f t="shared" si="150"/>
        <v>9223</v>
      </c>
      <c r="L400" s="30">
        <f t="shared" si="150"/>
        <v>5223</v>
      </c>
    </row>
    <row r="401" spans="1:12" ht="25.5">
      <c r="A401" s="175" t="s">
        <v>198</v>
      </c>
      <c r="B401" s="27" t="s">
        <v>172</v>
      </c>
      <c r="C401" s="27" t="s">
        <v>99</v>
      </c>
      <c r="D401" s="27" t="s">
        <v>106</v>
      </c>
      <c r="E401" s="32" t="s">
        <v>98</v>
      </c>
      <c r="F401" s="32" t="s">
        <v>11</v>
      </c>
      <c r="G401" s="32" t="s">
        <v>75</v>
      </c>
      <c r="H401" s="32" t="s">
        <v>290</v>
      </c>
      <c r="I401" s="29"/>
      <c r="J401" s="30">
        <f t="shared" si="150"/>
        <v>9741</v>
      </c>
      <c r="K401" s="30">
        <f t="shared" si="150"/>
        <v>9223</v>
      </c>
      <c r="L401" s="30">
        <f t="shared" si="150"/>
        <v>5223</v>
      </c>
    </row>
    <row r="402" spans="1:12" ht="51">
      <c r="A402" s="180" t="s">
        <v>144</v>
      </c>
      <c r="B402" s="27" t="s">
        <v>172</v>
      </c>
      <c r="C402" s="27" t="s">
        <v>99</v>
      </c>
      <c r="D402" s="27" t="s">
        <v>106</v>
      </c>
      <c r="E402" s="32" t="s">
        <v>98</v>
      </c>
      <c r="F402" s="32" t="s">
        <v>11</v>
      </c>
      <c r="G402" s="32" t="s">
        <v>75</v>
      </c>
      <c r="H402" s="32" t="s">
        <v>290</v>
      </c>
      <c r="I402" s="29" t="s">
        <v>238</v>
      </c>
      <c r="J402" s="30">
        <f t="shared" si="150"/>
        <v>9741</v>
      </c>
      <c r="K402" s="30">
        <f t="shared" si="150"/>
        <v>9223</v>
      </c>
      <c r="L402" s="30">
        <f t="shared" si="150"/>
        <v>5223</v>
      </c>
    </row>
    <row r="403" spans="1:12">
      <c r="A403" s="175" t="s">
        <v>186</v>
      </c>
      <c r="B403" s="27" t="s">
        <v>172</v>
      </c>
      <c r="C403" s="27" t="s">
        <v>99</v>
      </c>
      <c r="D403" s="27" t="s">
        <v>106</v>
      </c>
      <c r="E403" s="32" t="s">
        <v>98</v>
      </c>
      <c r="F403" s="32" t="s">
        <v>11</v>
      </c>
      <c r="G403" s="32" t="s">
        <v>75</v>
      </c>
      <c r="H403" s="32" t="s">
        <v>290</v>
      </c>
      <c r="I403" s="29" t="s">
        <v>246</v>
      </c>
      <c r="J403" s="30">
        <v>9741</v>
      </c>
      <c r="K403" s="30">
        <v>9223</v>
      </c>
      <c r="L403" s="30">
        <v>5223</v>
      </c>
    </row>
    <row r="404" spans="1:12">
      <c r="A404" s="175" t="s">
        <v>199</v>
      </c>
      <c r="B404" s="27" t="s">
        <v>172</v>
      </c>
      <c r="C404" s="27" t="s">
        <v>99</v>
      </c>
      <c r="D404" s="27" t="s">
        <v>99</v>
      </c>
      <c r="E404" s="32"/>
      <c r="F404" s="32"/>
      <c r="G404" s="32"/>
      <c r="H404" s="32"/>
      <c r="I404" s="29"/>
      <c r="J404" s="30">
        <f>J405</f>
        <v>79.7</v>
      </c>
      <c r="K404" s="30">
        <f t="shared" ref="K404:L404" si="151">K405</f>
        <v>82.8</v>
      </c>
      <c r="L404" s="30">
        <f t="shared" si="151"/>
        <v>82.8</v>
      </c>
    </row>
    <row r="405" spans="1:12" ht="51">
      <c r="A405" s="184" t="s">
        <v>156</v>
      </c>
      <c r="B405" s="27" t="s">
        <v>172</v>
      </c>
      <c r="C405" s="27" t="s">
        <v>99</v>
      </c>
      <c r="D405" s="27" t="s">
        <v>99</v>
      </c>
      <c r="E405" s="32" t="s">
        <v>98</v>
      </c>
      <c r="F405" s="32" t="s">
        <v>258</v>
      </c>
      <c r="G405" s="32"/>
      <c r="H405" s="32"/>
      <c r="I405" s="29"/>
      <c r="J405" s="30">
        <f t="shared" ref="J405:L405" si="152">J406</f>
        <v>79.7</v>
      </c>
      <c r="K405" s="30">
        <f t="shared" si="152"/>
        <v>82.8</v>
      </c>
      <c r="L405" s="30">
        <f t="shared" si="152"/>
        <v>82.8</v>
      </c>
    </row>
    <row r="406" spans="1:12" ht="63.75">
      <c r="A406" s="188" t="s">
        <v>202</v>
      </c>
      <c r="B406" s="27" t="s">
        <v>172</v>
      </c>
      <c r="C406" s="27" t="s">
        <v>99</v>
      </c>
      <c r="D406" s="27" t="s">
        <v>99</v>
      </c>
      <c r="E406" s="32" t="s">
        <v>98</v>
      </c>
      <c r="F406" s="32" t="s">
        <v>14</v>
      </c>
      <c r="G406" s="32"/>
      <c r="H406" s="32"/>
      <c r="I406" s="29"/>
      <c r="J406" s="30">
        <f t="shared" ref="J406:L408" si="153">J407</f>
        <v>79.7</v>
      </c>
      <c r="K406" s="30">
        <f t="shared" si="153"/>
        <v>82.8</v>
      </c>
      <c r="L406" s="30">
        <f t="shared" si="153"/>
        <v>82.8</v>
      </c>
    </row>
    <row r="407" spans="1:12" ht="63.75">
      <c r="A407" s="175" t="s">
        <v>203</v>
      </c>
      <c r="B407" s="27" t="s">
        <v>172</v>
      </c>
      <c r="C407" s="27" t="s">
        <v>99</v>
      </c>
      <c r="D407" s="27" t="s">
        <v>99</v>
      </c>
      <c r="E407" s="32" t="s">
        <v>98</v>
      </c>
      <c r="F407" s="32" t="s">
        <v>14</v>
      </c>
      <c r="G407" s="32" t="s">
        <v>75</v>
      </c>
      <c r="H407" s="32"/>
      <c r="I407" s="29"/>
      <c r="J407" s="30">
        <f t="shared" si="153"/>
        <v>79.7</v>
      </c>
      <c r="K407" s="30">
        <f t="shared" si="153"/>
        <v>82.8</v>
      </c>
      <c r="L407" s="30">
        <f t="shared" si="153"/>
        <v>82.8</v>
      </c>
    </row>
    <row r="408" spans="1:12" ht="25.5">
      <c r="A408" s="175" t="s">
        <v>204</v>
      </c>
      <c r="B408" s="27" t="s">
        <v>172</v>
      </c>
      <c r="C408" s="27" t="s">
        <v>99</v>
      </c>
      <c r="D408" s="27" t="s">
        <v>99</v>
      </c>
      <c r="E408" s="32" t="s">
        <v>98</v>
      </c>
      <c r="F408" s="32" t="s">
        <v>14</v>
      </c>
      <c r="G408" s="32" t="s">
        <v>75</v>
      </c>
      <c r="H408" s="32" t="s">
        <v>293</v>
      </c>
      <c r="I408" s="29"/>
      <c r="J408" s="30">
        <f t="shared" si="153"/>
        <v>79.7</v>
      </c>
      <c r="K408" s="30">
        <f t="shared" si="153"/>
        <v>82.8</v>
      </c>
      <c r="L408" s="30">
        <f t="shared" si="153"/>
        <v>82.8</v>
      </c>
    </row>
    <row r="409" spans="1:12" ht="38.25">
      <c r="A409" s="175" t="s">
        <v>86</v>
      </c>
      <c r="B409" s="27" t="s">
        <v>172</v>
      </c>
      <c r="C409" s="27" t="s">
        <v>99</v>
      </c>
      <c r="D409" s="27" t="s">
        <v>99</v>
      </c>
      <c r="E409" s="32" t="s">
        <v>98</v>
      </c>
      <c r="F409" s="32" t="s">
        <v>14</v>
      </c>
      <c r="G409" s="32" t="s">
        <v>75</v>
      </c>
      <c r="H409" s="32" t="s">
        <v>293</v>
      </c>
      <c r="I409" s="29" t="s">
        <v>227</v>
      </c>
      <c r="J409" s="30">
        <f>J410</f>
        <v>79.7</v>
      </c>
      <c r="K409" s="30">
        <f>K410</f>
        <v>82.8</v>
      </c>
      <c r="L409" s="30">
        <f>L410</f>
        <v>82.8</v>
      </c>
    </row>
    <row r="410" spans="1:12" ht="38.25">
      <c r="A410" s="175" t="s">
        <v>87</v>
      </c>
      <c r="B410" s="27" t="s">
        <v>172</v>
      </c>
      <c r="C410" s="27" t="s">
        <v>99</v>
      </c>
      <c r="D410" s="27" t="s">
        <v>99</v>
      </c>
      <c r="E410" s="32" t="s">
        <v>98</v>
      </c>
      <c r="F410" s="32" t="s">
        <v>14</v>
      </c>
      <c r="G410" s="32" t="s">
        <v>75</v>
      </c>
      <c r="H410" s="32" t="s">
        <v>293</v>
      </c>
      <c r="I410" s="29" t="s">
        <v>228</v>
      </c>
      <c r="J410" s="30">
        <v>79.7</v>
      </c>
      <c r="K410" s="30">
        <v>82.8</v>
      </c>
      <c r="L410" s="30">
        <v>82.8</v>
      </c>
    </row>
    <row r="411" spans="1:12" ht="25.5">
      <c r="A411" s="175" t="s">
        <v>205</v>
      </c>
      <c r="B411" s="27" t="s">
        <v>172</v>
      </c>
      <c r="C411" s="27" t="s">
        <v>99</v>
      </c>
      <c r="D411" s="27" t="s">
        <v>116</v>
      </c>
      <c r="E411" s="32"/>
      <c r="F411" s="32"/>
      <c r="G411" s="32"/>
      <c r="H411" s="32"/>
      <c r="I411" s="29"/>
      <c r="J411" s="30">
        <f t="shared" ref="J411:L413" si="154">J412</f>
        <v>4352.8</v>
      </c>
      <c r="K411" s="30">
        <f t="shared" si="154"/>
        <v>4180.8</v>
      </c>
      <c r="L411" s="30">
        <f t="shared" si="154"/>
        <v>3580.8</v>
      </c>
    </row>
    <row r="412" spans="1:12" ht="51">
      <c r="A412" s="175" t="s">
        <v>471</v>
      </c>
      <c r="B412" s="27" t="s">
        <v>172</v>
      </c>
      <c r="C412" s="27" t="s">
        <v>99</v>
      </c>
      <c r="D412" s="27" t="s">
        <v>116</v>
      </c>
      <c r="E412" s="32" t="s">
        <v>77</v>
      </c>
      <c r="F412" s="32" t="s">
        <v>258</v>
      </c>
      <c r="G412" s="32"/>
      <c r="H412" s="32"/>
      <c r="I412" s="29"/>
      <c r="J412" s="30">
        <f>J413+J421</f>
        <v>4352.8</v>
      </c>
      <c r="K412" s="30">
        <f>K413+K421</f>
        <v>4180.8</v>
      </c>
      <c r="L412" s="30">
        <f>L413+L421</f>
        <v>3580.8</v>
      </c>
    </row>
    <row r="413" spans="1:12" ht="114.75">
      <c r="A413" s="176" t="s">
        <v>206</v>
      </c>
      <c r="B413" s="27" t="s">
        <v>172</v>
      </c>
      <c r="C413" s="27" t="s">
        <v>99</v>
      </c>
      <c r="D413" s="27" t="s">
        <v>116</v>
      </c>
      <c r="E413" s="32" t="s">
        <v>77</v>
      </c>
      <c r="F413" s="32" t="s">
        <v>258</v>
      </c>
      <c r="G413" s="32" t="s">
        <v>148</v>
      </c>
      <c r="H413" s="32"/>
      <c r="I413" s="29"/>
      <c r="J413" s="30">
        <f t="shared" si="154"/>
        <v>2261.5</v>
      </c>
      <c r="K413" s="30">
        <f t="shared" si="154"/>
        <v>2085</v>
      </c>
      <c r="L413" s="30">
        <f t="shared" si="154"/>
        <v>1485</v>
      </c>
    </row>
    <row r="414" spans="1:12" ht="76.5">
      <c r="A414" s="180" t="s">
        <v>207</v>
      </c>
      <c r="B414" s="27" t="s">
        <v>172</v>
      </c>
      <c r="C414" s="27" t="s">
        <v>99</v>
      </c>
      <c r="D414" s="27" t="s">
        <v>116</v>
      </c>
      <c r="E414" s="32" t="s">
        <v>77</v>
      </c>
      <c r="F414" s="32" t="s">
        <v>258</v>
      </c>
      <c r="G414" s="32" t="s">
        <v>148</v>
      </c>
      <c r="H414" s="32" t="s">
        <v>294</v>
      </c>
      <c r="I414" s="29"/>
      <c r="J414" s="30">
        <f>J415+J417+J419</f>
        <v>2261.5</v>
      </c>
      <c r="K414" s="30">
        <f t="shared" ref="K414:L414" si="155">K415+K417+K419</f>
        <v>2085</v>
      </c>
      <c r="L414" s="30">
        <f t="shared" si="155"/>
        <v>1485</v>
      </c>
    </row>
    <row r="415" spans="1:12" ht="102">
      <c r="A415" s="175" t="s">
        <v>80</v>
      </c>
      <c r="B415" s="27" t="s">
        <v>172</v>
      </c>
      <c r="C415" s="27" t="s">
        <v>99</v>
      </c>
      <c r="D415" s="27" t="s">
        <v>116</v>
      </c>
      <c r="E415" s="32" t="s">
        <v>77</v>
      </c>
      <c r="F415" s="32" t="s">
        <v>258</v>
      </c>
      <c r="G415" s="32" t="s">
        <v>148</v>
      </c>
      <c r="H415" s="32" t="s">
        <v>294</v>
      </c>
      <c r="I415" s="29" t="s">
        <v>225</v>
      </c>
      <c r="J415" s="30">
        <f>J416</f>
        <v>1963.5</v>
      </c>
      <c r="K415" s="30">
        <f>K416</f>
        <v>1787</v>
      </c>
      <c r="L415" s="30">
        <f>L416</f>
        <v>1287</v>
      </c>
    </row>
    <row r="416" spans="1:12" ht="25.5">
      <c r="A416" s="175" t="s">
        <v>177</v>
      </c>
      <c r="B416" s="27" t="s">
        <v>172</v>
      </c>
      <c r="C416" s="27" t="s">
        <v>99</v>
      </c>
      <c r="D416" s="27" t="s">
        <v>116</v>
      </c>
      <c r="E416" s="32" t="s">
        <v>77</v>
      </c>
      <c r="F416" s="32" t="s">
        <v>258</v>
      </c>
      <c r="G416" s="32" t="s">
        <v>148</v>
      </c>
      <c r="H416" s="32" t="s">
        <v>294</v>
      </c>
      <c r="I416" s="29" t="s">
        <v>245</v>
      </c>
      <c r="J416" s="30">
        <v>1963.5</v>
      </c>
      <c r="K416" s="30">
        <v>1787</v>
      </c>
      <c r="L416" s="30">
        <v>1287</v>
      </c>
    </row>
    <row r="417" spans="1:12" ht="38.25">
      <c r="A417" s="175" t="s">
        <v>86</v>
      </c>
      <c r="B417" s="27" t="s">
        <v>172</v>
      </c>
      <c r="C417" s="27" t="s">
        <v>99</v>
      </c>
      <c r="D417" s="27" t="s">
        <v>116</v>
      </c>
      <c r="E417" s="32" t="s">
        <v>77</v>
      </c>
      <c r="F417" s="32" t="s">
        <v>258</v>
      </c>
      <c r="G417" s="32" t="s">
        <v>148</v>
      </c>
      <c r="H417" s="32" t="s">
        <v>294</v>
      </c>
      <c r="I417" s="29" t="s">
        <v>227</v>
      </c>
      <c r="J417" s="30">
        <f t="shared" ref="J417:L417" si="156">J418</f>
        <v>297.89999999999998</v>
      </c>
      <c r="K417" s="30">
        <f t="shared" si="156"/>
        <v>298</v>
      </c>
      <c r="L417" s="30">
        <f t="shared" si="156"/>
        <v>198</v>
      </c>
    </row>
    <row r="418" spans="1:12" ht="38.25">
      <c r="A418" s="175" t="s">
        <v>87</v>
      </c>
      <c r="B418" s="27" t="s">
        <v>172</v>
      </c>
      <c r="C418" s="27" t="s">
        <v>99</v>
      </c>
      <c r="D418" s="27" t="s">
        <v>116</v>
      </c>
      <c r="E418" s="32" t="s">
        <v>77</v>
      </c>
      <c r="F418" s="32" t="s">
        <v>258</v>
      </c>
      <c r="G418" s="32" t="s">
        <v>148</v>
      </c>
      <c r="H418" s="32" t="s">
        <v>294</v>
      </c>
      <c r="I418" s="29" t="s">
        <v>228</v>
      </c>
      <c r="J418" s="30">
        <v>297.89999999999998</v>
      </c>
      <c r="K418" s="30">
        <v>298</v>
      </c>
      <c r="L418" s="30">
        <v>198</v>
      </c>
    </row>
    <row r="419" spans="1:12">
      <c r="A419" s="281" t="s">
        <v>93</v>
      </c>
      <c r="B419" s="282" t="s">
        <v>172</v>
      </c>
      <c r="C419" s="282" t="s">
        <v>99</v>
      </c>
      <c r="D419" s="282" t="s">
        <v>116</v>
      </c>
      <c r="E419" s="283" t="s">
        <v>77</v>
      </c>
      <c r="F419" s="283" t="s">
        <v>258</v>
      </c>
      <c r="G419" s="283" t="s">
        <v>148</v>
      </c>
      <c r="H419" s="283" t="s">
        <v>294</v>
      </c>
      <c r="I419" s="284" t="s">
        <v>229</v>
      </c>
      <c r="J419" s="280">
        <f>J420</f>
        <v>0.1</v>
      </c>
      <c r="K419" s="280">
        <f t="shared" ref="K419:L419" si="157">K420</f>
        <v>0</v>
      </c>
      <c r="L419" s="280">
        <f t="shared" si="157"/>
        <v>0</v>
      </c>
    </row>
    <row r="420" spans="1:12" ht="25.5">
      <c r="A420" s="281" t="s">
        <v>94</v>
      </c>
      <c r="B420" s="282" t="s">
        <v>172</v>
      </c>
      <c r="C420" s="282" t="s">
        <v>99</v>
      </c>
      <c r="D420" s="282" t="s">
        <v>116</v>
      </c>
      <c r="E420" s="283" t="s">
        <v>77</v>
      </c>
      <c r="F420" s="283" t="s">
        <v>258</v>
      </c>
      <c r="G420" s="283" t="s">
        <v>148</v>
      </c>
      <c r="H420" s="283" t="s">
        <v>294</v>
      </c>
      <c r="I420" s="284" t="s">
        <v>230</v>
      </c>
      <c r="J420" s="280">
        <v>0.1</v>
      </c>
      <c r="K420" s="280">
        <v>0</v>
      </c>
      <c r="L420" s="280">
        <v>0</v>
      </c>
    </row>
    <row r="421" spans="1:12" ht="51">
      <c r="A421" s="175" t="s">
        <v>200</v>
      </c>
      <c r="B421" s="27" t="s">
        <v>172</v>
      </c>
      <c r="C421" s="27" t="s">
        <v>99</v>
      </c>
      <c r="D421" s="27" t="s">
        <v>116</v>
      </c>
      <c r="E421" s="32" t="s">
        <v>77</v>
      </c>
      <c r="F421" s="32" t="s">
        <v>258</v>
      </c>
      <c r="G421" s="32" t="s">
        <v>99</v>
      </c>
      <c r="H421" s="32"/>
      <c r="I421" s="29"/>
      <c r="J421" s="30">
        <f t="shared" ref="J421" si="158">J422+J425</f>
        <v>2091.3000000000002</v>
      </c>
      <c r="K421" s="30">
        <f t="shared" ref="K421:L421" si="159">K422+K425</f>
        <v>2095.8000000000002</v>
      </c>
      <c r="L421" s="30">
        <f t="shared" si="159"/>
        <v>2095.8000000000002</v>
      </c>
    </row>
    <row r="422" spans="1:12" ht="37.5" customHeight="1">
      <c r="A422" s="408" t="s">
        <v>201</v>
      </c>
      <c r="B422" s="27" t="s">
        <v>172</v>
      </c>
      <c r="C422" s="27" t="s">
        <v>99</v>
      </c>
      <c r="D422" s="27" t="s">
        <v>116</v>
      </c>
      <c r="E422" s="32" t="s">
        <v>77</v>
      </c>
      <c r="F422" s="32" t="s">
        <v>258</v>
      </c>
      <c r="G422" s="32" t="s">
        <v>99</v>
      </c>
      <c r="H422" s="32" t="s">
        <v>291</v>
      </c>
      <c r="I422" s="29"/>
      <c r="J422" s="30">
        <f t="shared" ref="J422:L423" si="160">J423</f>
        <v>113.5</v>
      </c>
      <c r="K422" s="30">
        <f t="shared" si="160"/>
        <v>118</v>
      </c>
      <c r="L422" s="30">
        <f t="shared" si="160"/>
        <v>118</v>
      </c>
    </row>
    <row r="423" spans="1:12" ht="51">
      <c r="A423" s="180" t="s">
        <v>144</v>
      </c>
      <c r="B423" s="27" t="s">
        <v>172</v>
      </c>
      <c r="C423" s="27" t="s">
        <v>99</v>
      </c>
      <c r="D423" s="27" t="s">
        <v>116</v>
      </c>
      <c r="E423" s="32" t="s">
        <v>77</v>
      </c>
      <c r="F423" s="32" t="s">
        <v>258</v>
      </c>
      <c r="G423" s="32" t="s">
        <v>99</v>
      </c>
      <c r="H423" s="32" t="s">
        <v>291</v>
      </c>
      <c r="I423" s="29" t="s">
        <v>238</v>
      </c>
      <c r="J423" s="30">
        <f t="shared" si="160"/>
        <v>113.5</v>
      </c>
      <c r="K423" s="30">
        <f t="shared" si="160"/>
        <v>118</v>
      </c>
      <c r="L423" s="30">
        <f t="shared" si="160"/>
        <v>118</v>
      </c>
    </row>
    <row r="424" spans="1:12">
      <c r="A424" s="175" t="s">
        <v>186</v>
      </c>
      <c r="B424" s="27" t="s">
        <v>172</v>
      </c>
      <c r="C424" s="27" t="s">
        <v>99</v>
      </c>
      <c r="D424" s="27" t="s">
        <v>116</v>
      </c>
      <c r="E424" s="32" t="s">
        <v>77</v>
      </c>
      <c r="F424" s="32" t="s">
        <v>258</v>
      </c>
      <c r="G424" s="32" t="s">
        <v>99</v>
      </c>
      <c r="H424" s="32" t="s">
        <v>291</v>
      </c>
      <c r="I424" s="29" t="s">
        <v>246</v>
      </c>
      <c r="J424" s="30">
        <v>113.5</v>
      </c>
      <c r="K424" s="30">
        <v>118</v>
      </c>
      <c r="L424" s="30">
        <v>118</v>
      </c>
    </row>
    <row r="425" spans="1:12" ht="76.5">
      <c r="A425" s="175" t="s">
        <v>57</v>
      </c>
      <c r="B425" s="27" t="s">
        <v>172</v>
      </c>
      <c r="C425" s="27" t="s">
        <v>99</v>
      </c>
      <c r="D425" s="27" t="s">
        <v>116</v>
      </c>
      <c r="E425" s="32" t="s">
        <v>77</v>
      </c>
      <c r="F425" s="32" t="s">
        <v>258</v>
      </c>
      <c r="G425" s="32" t="s">
        <v>99</v>
      </c>
      <c r="H425" s="32" t="s">
        <v>292</v>
      </c>
      <c r="I425" s="29"/>
      <c r="J425" s="30">
        <f t="shared" ref="J425:L426" si="161">J426</f>
        <v>1977.8</v>
      </c>
      <c r="K425" s="30">
        <f t="shared" si="161"/>
        <v>1977.8</v>
      </c>
      <c r="L425" s="30">
        <f t="shared" si="161"/>
        <v>1977.8</v>
      </c>
    </row>
    <row r="426" spans="1:12" ht="51">
      <c r="A426" s="180" t="s">
        <v>144</v>
      </c>
      <c r="B426" s="27" t="s">
        <v>172</v>
      </c>
      <c r="C426" s="27" t="s">
        <v>99</v>
      </c>
      <c r="D426" s="27" t="s">
        <v>116</v>
      </c>
      <c r="E426" s="32" t="s">
        <v>77</v>
      </c>
      <c r="F426" s="32" t="s">
        <v>258</v>
      </c>
      <c r="G426" s="32" t="s">
        <v>99</v>
      </c>
      <c r="H426" s="32" t="s">
        <v>292</v>
      </c>
      <c r="I426" s="29" t="s">
        <v>238</v>
      </c>
      <c r="J426" s="30">
        <f t="shared" si="161"/>
        <v>1977.8</v>
      </c>
      <c r="K426" s="30">
        <f t="shared" si="161"/>
        <v>1977.8</v>
      </c>
      <c r="L426" s="30">
        <f t="shared" si="161"/>
        <v>1977.8</v>
      </c>
    </row>
    <row r="427" spans="1:12">
      <c r="A427" s="175" t="s">
        <v>186</v>
      </c>
      <c r="B427" s="27" t="s">
        <v>172</v>
      </c>
      <c r="C427" s="27" t="s">
        <v>99</v>
      </c>
      <c r="D427" s="27" t="s">
        <v>116</v>
      </c>
      <c r="E427" s="32" t="s">
        <v>77</v>
      </c>
      <c r="F427" s="32" t="s">
        <v>258</v>
      </c>
      <c r="G427" s="32" t="s">
        <v>99</v>
      </c>
      <c r="H427" s="32" t="s">
        <v>292</v>
      </c>
      <c r="I427" s="29" t="s">
        <v>246</v>
      </c>
      <c r="J427" s="30">
        <v>1977.8</v>
      </c>
      <c r="K427" s="30">
        <v>1977.8</v>
      </c>
      <c r="L427" s="30">
        <v>1977.8</v>
      </c>
    </row>
    <row r="428" spans="1:12">
      <c r="A428" s="175" t="s">
        <v>208</v>
      </c>
      <c r="B428" s="27" t="s">
        <v>172</v>
      </c>
      <c r="C428" s="27" t="s">
        <v>114</v>
      </c>
      <c r="D428" s="27"/>
      <c r="E428" s="32"/>
      <c r="F428" s="32"/>
      <c r="G428" s="32"/>
      <c r="H428" s="32"/>
      <c r="I428" s="29"/>
      <c r="J428" s="30">
        <f>J429+J458</f>
        <v>31889.9</v>
      </c>
      <c r="K428" s="30">
        <f>K429+K458</f>
        <v>30112.7</v>
      </c>
      <c r="L428" s="30">
        <f>L429+L458</f>
        <v>23851.7</v>
      </c>
    </row>
    <row r="429" spans="1:12">
      <c r="A429" s="175" t="s">
        <v>209</v>
      </c>
      <c r="B429" s="27" t="s">
        <v>172</v>
      </c>
      <c r="C429" s="27" t="s">
        <v>114</v>
      </c>
      <c r="D429" s="27" t="s">
        <v>75</v>
      </c>
      <c r="E429" s="32"/>
      <c r="F429" s="32"/>
      <c r="G429" s="32"/>
      <c r="H429" s="32"/>
      <c r="I429" s="29"/>
      <c r="J429" s="30">
        <f t="shared" ref="J429:L429" si="162">J430</f>
        <v>28339.9</v>
      </c>
      <c r="K429" s="30">
        <f t="shared" si="162"/>
        <v>26688.2</v>
      </c>
      <c r="L429" s="30">
        <f t="shared" si="162"/>
        <v>21227.200000000001</v>
      </c>
    </row>
    <row r="430" spans="1:12" ht="51">
      <c r="A430" s="175" t="s">
        <v>156</v>
      </c>
      <c r="B430" s="27" t="s">
        <v>172</v>
      </c>
      <c r="C430" s="27" t="s">
        <v>114</v>
      </c>
      <c r="D430" s="27" t="s">
        <v>75</v>
      </c>
      <c r="E430" s="32" t="s">
        <v>98</v>
      </c>
      <c r="F430" s="32" t="s">
        <v>258</v>
      </c>
      <c r="G430" s="32"/>
      <c r="H430" s="32"/>
      <c r="I430" s="29"/>
      <c r="J430" s="30">
        <f>J431+J449+J436</f>
        <v>28339.9</v>
      </c>
      <c r="K430" s="30">
        <f>K431+K449+K436</f>
        <v>26688.2</v>
      </c>
      <c r="L430" s="30">
        <f>L431+L449+L436</f>
        <v>21227.200000000001</v>
      </c>
    </row>
    <row r="431" spans="1:12" ht="38.25">
      <c r="A431" s="175" t="s">
        <v>210</v>
      </c>
      <c r="B431" s="27" t="s">
        <v>172</v>
      </c>
      <c r="C431" s="27" t="s">
        <v>114</v>
      </c>
      <c r="D431" s="27" t="s">
        <v>75</v>
      </c>
      <c r="E431" s="32" t="s">
        <v>98</v>
      </c>
      <c r="F431" s="32" t="s">
        <v>8</v>
      </c>
      <c r="G431" s="32"/>
      <c r="H431" s="32"/>
      <c r="I431" s="29"/>
      <c r="J431" s="30">
        <f>J432</f>
        <v>1034.5</v>
      </c>
      <c r="K431" s="30">
        <f>K432</f>
        <v>436.2</v>
      </c>
      <c r="L431" s="30">
        <f>L432</f>
        <v>475.2</v>
      </c>
    </row>
    <row r="432" spans="1:12" ht="76.5">
      <c r="A432" s="179" t="s">
        <v>211</v>
      </c>
      <c r="B432" s="27" t="s">
        <v>172</v>
      </c>
      <c r="C432" s="27" t="s">
        <v>114</v>
      </c>
      <c r="D432" s="27" t="s">
        <v>75</v>
      </c>
      <c r="E432" s="32" t="s">
        <v>98</v>
      </c>
      <c r="F432" s="32" t="s">
        <v>8</v>
      </c>
      <c r="G432" s="32" t="s">
        <v>75</v>
      </c>
      <c r="H432" s="32"/>
      <c r="I432" s="29"/>
      <c r="J432" s="30">
        <f t="shared" ref="J432:L434" si="163">J433</f>
        <v>1034.5</v>
      </c>
      <c r="K432" s="30">
        <f t="shared" si="163"/>
        <v>436.2</v>
      </c>
      <c r="L432" s="30">
        <f t="shared" si="163"/>
        <v>475.2</v>
      </c>
    </row>
    <row r="433" spans="1:12">
      <c r="A433" s="175" t="s">
        <v>212</v>
      </c>
      <c r="B433" s="27" t="s">
        <v>172</v>
      </c>
      <c r="C433" s="27" t="s">
        <v>114</v>
      </c>
      <c r="D433" s="27" t="s">
        <v>75</v>
      </c>
      <c r="E433" s="32" t="s">
        <v>98</v>
      </c>
      <c r="F433" s="32" t="s">
        <v>8</v>
      </c>
      <c r="G433" s="32" t="s">
        <v>75</v>
      </c>
      <c r="H433" s="32" t="s">
        <v>295</v>
      </c>
      <c r="I433" s="29"/>
      <c r="J433" s="30">
        <f t="shared" si="163"/>
        <v>1034.5</v>
      </c>
      <c r="K433" s="30">
        <f t="shared" si="163"/>
        <v>436.2</v>
      </c>
      <c r="L433" s="30">
        <f t="shared" si="163"/>
        <v>475.2</v>
      </c>
    </row>
    <row r="434" spans="1:12" ht="51">
      <c r="A434" s="180" t="s">
        <v>144</v>
      </c>
      <c r="B434" s="27" t="s">
        <v>172</v>
      </c>
      <c r="C434" s="27" t="s">
        <v>114</v>
      </c>
      <c r="D434" s="27" t="s">
        <v>75</v>
      </c>
      <c r="E434" s="32" t="s">
        <v>98</v>
      </c>
      <c r="F434" s="32" t="s">
        <v>8</v>
      </c>
      <c r="G434" s="32" t="s">
        <v>75</v>
      </c>
      <c r="H434" s="32" t="s">
        <v>295</v>
      </c>
      <c r="I434" s="29" t="s">
        <v>238</v>
      </c>
      <c r="J434" s="30">
        <f t="shared" si="163"/>
        <v>1034.5</v>
      </c>
      <c r="K434" s="30">
        <f t="shared" si="163"/>
        <v>436.2</v>
      </c>
      <c r="L434" s="30">
        <f t="shared" si="163"/>
        <v>475.2</v>
      </c>
    </row>
    <row r="435" spans="1:12">
      <c r="A435" s="175" t="s">
        <v>186</v>
      </c>
      <c r="B435" s="27" t="s">
        <v>172</v>
      </c>
      <c r="C435" s="27" t="s">
        <v>114</v>
      </c>
      <c r="D435" s="27" t="s">
        <v>75</v>
      </c>
      <c r="E435" s="32" t="s">
        <v>98</v>
      </c>
      <c r="F435" s="32" t="s">
        <v>8</v>
      </c>
      <c r="G435" s="32" t="s">
        <v>75</v>
      </c>
      <c r="H435" s="32" t="s">
        <v>295</v>
      </c>
      <c r="I435" s="29" t="s">
        <v>246</v>
      </c>
      <c r="J435" s="30">
        <v>1034.5</v>
      </c>
      <c r="K435" s="30">
        <v>436.2</v>
      </c>
      <c r="L435" s="30">
        <v>475.2</v>
      </c>
    </row>
    <row r="436" spans="1:12" ht="63.75">
      <c r="A436" s="175" t="s">
        <v>213</v>
      </c>
      <c r="B436" s="27" t="s">
        <v>172</v>
      </c>
      <c r="C436" s="27" t="s">
        <v>114</v>
      </c>
      <c r="D436" s="27" t="s">
        <v>75</v>
      </c>
      <c r="E436" s="32" t="s">
        <v>98</v>
      </c>
      <c r="F436" s="32" t="s">
        <v>9</v>
      </c>
      <c r="G436" s="32"/>
      <c r="H436" s="32"/>
      <c r="I436" s="29"/>
      <c r="J436" s="30">
        <f>J437+J441+J445</f>
        <v>17980.100000000002</v>
      </c>
      <c r="K436" s="30">
        <f t="shared" ref="K436:L436" si="164">K437+K441+K445</f>
        <v>17350</v>
      </c>
      <c r="L436" s="30">
        <f t="shared" si="164"/>
        <v>12850</v>
      </c>
    </row>
    <row r="437" spans="1:12" ht="51">
      <c r="A437" s="175" t="s">
        <v>214</v>
      </c>
      <c r="B437" s="27" t="s">
        <v>172</v>
      </c>
      <c r="C437" s="27" t="s">
        <v>114</v>
      </c>
      <c r="D437" s="27" t="s">
        <v>75</v>
      </c>
      <c r="E437" s="32" t="s">
        <v>98</v>
      </c>
      <c r="F437" s="32" t="s">
        <v>9</v>
      </c>
      <c r="G437" s="32" t="s">
        <v>77</v>
      </c>
      <c r="H437" s="32"/>
      <c r="I437" s="29"/>
      <c r="J437" s="30">
        <f t="shared" ref="J437:L437" si="165">J438</f>
        <v>17496.400000000001</v>
      </c>
      <c r="K437" s="30">
        <f t="shared" si="165"/>
        <v>17350</v>
      </c>
      <c r="L437" s="30">
        <f t="shared" si="165"/>
        <v>12850</v>
      </c>
    </row>
    <row r="438" spans="1:12" ht="38.25">
      <c r="A438" s="175" t="s">
        <v>215</v>
      </c>
      <c r="B438" s="27" t="s">
        <v>172</v>
      </c>
      <c r="C438" s="27" t="s">
        <v>114</v>
      </c>
      <c r="D438" s="27" t="s">
        <v>75</v>
      </c>
      <c r="E438" s="32" t="s">
        <v>98</v>
      </c>
      <c r="F438" s="32" t="s">
        <v>9</v>
      </c>
      <c r="G438" s="32" t="s">
        <v>77</v>
      </c>
      <c r="H438" s="32" t="s">
        <v>296</v>
      </c>
      <c r="I438" s="29"/>
      <c r="J438" s="30">
        <f t="shared" ref="J438:L439" si="166">J439</f>
        <v>17496.400000000001</v>
      </c>
      <c r="K438" s="30">
        <f t="shared" si="166"/>
        <v>17350</v>
      </c>
      <c r="L438" s="30">
        <f t="shared" si="166"/>
        <v>12850</v>
      </c>
    </row>
    <row r="439" spans="1:12" ht="51">
      <c r="A439" s="180" t="s">
        <v>144</v>
      </c>
      <c r="B439" s="27" t="s">
        <v>172</v>
      </c>
      <c r="C439" s="27" t="s">
        <v>114</v>
      </c>
      <c r="D439" s="27" t="s">
        <v>75</v>
      </c>
      <c r="E439" s="32" t="s">
        <v>98</v>
      </c>
      <c r="F439" s="32" t="s">
        <v>9</v>
      </c>
      <c r="G439" s="32" t="s">
        <v>77</v>
      </c>
      <c r="H439" s="32" t="s">
        <v>296</v>
      </c>
      <c r="I439" s="29" t="s">
        <v>238</v>
      </c>
      <c r="J439" s="30">
        <f t="shared" si="166"/>
        <v>17496.400000000001</v>
      </c>
      <c r="K439" s="30">
        <f t="shared" si="166"/>
        <v>17350</v>
      </c>
      <c r="L439" s="30">
        <f t="shared" si="166"/>
        <v>12850</v>
      </c>
    </row>
    <row r="440" spans="1:12">
      <c r="A440" s="175" t="s">
        <v>186</v>
      </c>
      <c r="B440" s="27" t="s">
        <v>172</v>
      </c>
      <c r="C440" s="27" t="s">
        <v>114</v>
      </c>
      <c r="D440" s="27" t="s">
        <v>75</v>
      </c>
      <c r="E440" s="32" t="s">
        <v>98</v>
      </c>
      <c r="F440" s="32" t="s">
        <v>9</v>
      </c>
      <c r="G440" s="32" t="s">
        <v>77</v>
      </c>
      <c r="H440" s="32" t="s">
        <v>296</v>
      </c>
      <c r="I440" s="29" t="s">
        <v>246</v>
      </c>
      <c r="J440" s="30">
        <v>17496.400000000001</v>
      </c>
      <c r="K440" s="30">
        <v>17350</v>
      </c>
      <c r="L440" s="30">
        <v>12850</v>
      </c>
    </row>
    <row r="441" spans="1:12" s="291" customFormat="1" ht="25.5">
      <c r="A441" s="281" t="s">
        <v>534</v>
      </c>
      <c r="B441" s="282" t="s">
        <v>172</v>
      </c>
      <c r="C441" s="282" t="s">
        <v>114</v>
      </c>
      <c r="D441" s="282" t="s">
        <v>75</v>
      </c>
      <c r="E441" s="283" t="s">
        <v>98</v>
      </c>
      <c r="F441" s="283" t="s">
        <v>9</v>
      </c>
      <c r="G441" s="283" t="s">
        <v>106</v>
      </c>
      <c r="H441" s="283"/>
      <c r="I441" s="284"/>
      <c r="J441" s="280">
        <f t="shared" ref="J441:L447" si="167">J442</f>
        <v>432.2</v>
      </c>
      <c r="K441" s="280">
        <f t="shared" si="167"/>
        <v>0</v>
      </c>
      <c r="L441" s="280">
        <f t="shared" si="167"/>
        <v>0</v>
      </c>
    </row>
    <row r="442" spans="1:12" s="291" customFormat="1" ht="63.75">
      <c r="A442" s="281" t="s">
        <v>535</v>
      </c>
      <c r="B442" s="282" t="s">
        <v>172</v>
      </c>
      <c r="C442" s="282" t="s">
        <v>114</v>
      </c>
      <c r="D442" s="282" t="s">
        <v>75</v>
      </c>
      <c r="E442" s="283" t="s">
        <v>98</v>
      </c>
      <c r="F442" s="283" t="s">
        <v>9</v>
      </c>
      <c r="G442" s="283" t="s">
        <v>106</v>
      </c>
      <c r="H442" s="283" t="s">
        <v>536</v>
      </c>
      <c r="I442" s="284"/>
      <c r="J442" s="280">
        <f t="shared" si="167"/>
        <v>432.2</v>
      </c>
      <c r="K442" s="280">
        <f t="shared" si="167"/>
        <v>0</v>
      </c>
      <c r="L442" s="280">
        <f t="shared" si="167"/>
        <v>0</v>
      </c>
    </row>
    <row r="443" spans="1:12" s="291" customFormat="1" ht="51">
      <c r="A443" s="297" t="s">
        <v>144</v>
      </c>
      <c r="B443" s="282" t="s">
        <v>172</v>
      </c>
      <c r="C443" s="282" t="s">
        <v>114</v>
      </c>
      <c r="D443" s="282" t="s">
        <v>75</v>
      </c>
      <c r="E443" s="283" t="s">
        <v>98</v>
      </c>
      <c r="F443" s="283" t="s">
        <v>9</v>
      </c>
      <c r="G443" s="283" t="s">
        <v>106</v>
      </c>
      <c r="H443" s="283" t="s">
        <v>536</v>
      </c>
      <c r="I443" s="284" t="s">
        <v>238</v>
      </c>
      <c r="J443" s="280">
        <f t="shared" si="167"/>
        <v>432.2</v>
      </c>
      <c r="K443" s="280">
        <f t="shared" si="167"/>
        <v>0</v>
      </c>
      <c r="L443" s="280">
        <f t="shared" si="167"/>
        <v>0</v>
      </c>
    </row>
    <row r="444" spans="1:12" s="291" customFormat="1">
      <c r="A444" s="281" t="s">
        <v>186</v>
      </c>
      <c r="B444" s="282" t="s">
        <v>172</v>
      </c>
      <c r="C444" s="282" t="s">
        <v>114</v>
      </c>
      <c r="D444" s="282" t="s">
        <v>75</v>
      </c>
      <c r="E444" s="283" t="s">
        <v>98</v>
      </c>
      <c r="F444" s="283" t="s">
        <v>9</v>
      </c>
      <c r="G444" s="283" t="s">
        <v>106</v>
      </c>
      <c r="H444" s="283" t="s">
        <v>536</v>
      </c>
      <c r="I444" s="284" t="s">
        <v>246</v>
      </c>
      <c r="J444" s="280">
        <v>432.2</v>
      </c>
      <c r="K444" s="280">
        <v>0</v>
      </c>
      <c r="L444" s="280">
        <v>0</v>
      </c>
    </row>
    <row r="445" spans="1:12" s="291" customFormat="1" ht="25.5">
      <c r="A445" s="281" t="s">
        <v>537</v>
      </c>
      <c r="B445" s="282" t="s">
        <v>172</v>
      </c>
      <c r="C445" s="282" t="s">
        <v>114</v>
      </c>
      <c r="D445" s="282" t="s">
        <v>75</v>
      </c>
      <c r="E445" s="283" t="s">
        <v>98</v>
      </c>
      <c r="F445" s="283" t="s">
        <v>9</v>
      </c>
      <c r="G445" s="283" t="s">
        <v>538</v>
      </c>
      <c r="H445" s="283"/>
      <c r="I445" s="284"/>
      <c r="J445" s="280">
        <f t="shared" si="167"/>
        <v>51.5</v>
      </c>
      <c r="K445" s="280">
        <f t="shared" si="167"/>
        <v>0</v>
      </c>
      <c r="L445" s="280">
        <f t="shared" si="167"/>
        <v>0</v>
      </c>
    </row>
    <row r="446" spans="1:12" s="291" customFormat="1">
      <c r="A446" s="281" t="s">
        <v>540</v>
      </c>
      <c r="B446" s="282" t="s">
        <v>172</v>
      </c>
      <c r="C446" s="282" t="s">
        <v>114</v>
      </c>
      <c r="D446" s="282" t="s">
        <v>75</v>
      </c>
      <c r="E446" s="283" t="s">
        <v>98</v>
      </c>
      <c r="F446" s="283" t="s">
        <v>9</v>
      </c>
      <c r="G446" s="283" t="s">
        <v>538</v>
      </c>
      <c r="H446" s="283" t="s">
        <v>539</v>
      </c>
      <c r="I446" s="284"/>
      <c r="J446" s="280">
        <f t="shared" si="167"/>
        <v>51.5</v>
      </c>
      <c r="K446" s="280">
        <f t="shared" si="167"/>
        <v>0</v>
      </c>
      <c r="L446" s="280">
        <f t="shared" si="167"/>
        <v>0</v>
      </c>
    </row>
    <row r="447" spans="1:12" s="291" customFormat="1" ht="51">
      <c r="A447" s="297" t="s">
        <v>144</v>
      </c>
      <c r="B447" s="282" t="s">
        <v>172</v>
      </c>
      <c r="C447" s="282" t="s">
        <v>114</v>
      </c>
      <c r="D447" s="282" t="s">
        <v>75</v>
      </c>
      <c r="E447" s="283" t="s">
        <v>98</v>
      </c>
      <c r="F447" s="283" t="s">
        <v>9</v>
      </c>
      <c r="G447" s="283" t="s">
        <v>538</v>
      </c>
      <c r="H447" s="283" t="s">
        <v>539</v>
      </c>
      <c r="I447" s="284" t="s">
        <v>238</v>
      </c>
      <c r="J447" s="280">
        <f t="shared" si="167"/>
        <v>51.5</v>
      </c>
      <c r="K447" s="280">
        <f t="shared" si="167"/>
        <v>0</v>
      </c>
      <c r="L447" s="280">
        <f t="shared" si="167"/>
        <v>0</v>
      </c>
    </row>
    <row r="448" spans="1:12" s="291" customFormat="1">
      <c r="A448" s="281" t="s">
        <v>186</v>
      </c>
      <c r="B448" s="282" t="s">
        <v>172</v>
      </c>
      <c r="C448" s="282" t="s">
        <v>114</v>
      </c>
      <c r="D448" s="282" t="s">
        <v>75</v>
      </c>
      <c r="E448" s="283" t="s">
        <v>98</v>
      </c>
      <c r="F448" s="283" t="s">
        <v>9</v>
      </c>
      <c r="G448" s="283" t="s">
        <v>538</v>
      </c>
      <c r="H448" s="283" t="s">
        <v>539</v>
      </c>
      <c r="I448" s="284" t="s">
        <v>246</v>
      </c>
      <c r="J448" s="280">
        <v>51.5</v>
      </c>
      <c r="K448" s="280">
        <v>0</v>
      </c>
      <c r="L448" s="280">
        <v>0</v>
      </c>
    </row>
    <row r="449" spans="1:12" ht="25.5">
      <c r="A449" s="175" t="s">
        <v>216</v>
      </c>
      <c r="B449" s="27" t="s">
        <v>172</v>
      </c>
      <c r="C449" s="27" t="s">
        <v>114</v>
      </c>
      <c r="D449" s="27" t="s">
        <v>75</v>
      </c>
      <c r="E449" s="32" t="s">
        <v>98</v>
      </c>
      <c r="F449" s="32" t="s">
        <v>10</v>
      </c>
      <c r="G449" s="32"/>
      <c r="H449" s="32"/>
      <c r="I449" s="29"/>
      <c r="J449" s="30">
        <f>J450+J454</f>
        <v>9325.3000000000011</v>
      </c>
      <c r="K449" s="30">
        <f t="shared" ref="K449:L449" si="168">K450+K454</f>
        <v>8902</v>
      </c>
      <c r="L449" s="30">
        <f t="shared" si="168"/>
        <v>7902</v>
      </c>
    </row>
    <row r="450" spans="1:12" ht="42.75" customHeight="1">
      <c r="A450" s="174" t="s">
        <v>214</v>
      </c>
      <c r="B450" s="27" t="s">
        <v>172</v>
      </c>
      <c r="C450" s="27" t="s">
        <v>114</v>
      </c>
      <c r="D450" s="27" t="s">
        <v>75</v>
      </c>
      <c r="E450" s="32" t="s">
        <v>98</v>
      </c>
      <c r="F450" s="32" t="s">
        <v>10</v>
      </c>
      <c r="G450" s="32" t="s">
        <v>77</v>
      </c>
      <c r="H450" s="32"/>
      <c r="I450" s="29"/>
      <c r="J450" s="30">
        <f t="shared" ref="J450:L452" si="169">J451</f>
        <v>9222.2000000000007</v>
      </c>
      <c r="K450" s="30">
        <f t="shared" si="169"/>
        <v>8902</v>
      </c>
      <c r="L450" s="30">
        <f t="shared" si="169"/>
        <v>7902</v>
      </c>
    </row>
    <row r="451" spans="1:12">
      <c r="A451" s="175" t="s">
        <v>217</v>
      </c>
      <c r="B451" s="27" t="s">
        <v>172</v>
      </c>
      <c r="C451" s="27" t="s">
        <v>114</v>
      </c>
      <c r="D451" s="27" t="s">
        <v>75</v>
      </c>
      <c r="E451" s="32" t="s">
        <v>98</v>
      </c>
      <c r="F451" s="32" t="s">
        <v>10</v>
      </c>
      <c r="G451" s="32" t="s">
        <v>77</v>
      </c>
      <c r="H451" s="32" t="s">
        <v>297</v>
      </c>
      <c r="I451" s="29"/>
      <c r="J451" s="30">
        <f t="shared" si="169"/>
        <v>9222.2000000000007</v>
      </c>
      <c r="K451" s="30">
        <f t="shared" si="169"/>
        <v>8902</v>
      </c>
      <c r="L451" s="30">
        <f t="shared" si="169"/>
        <v>7902</v>
      </c>
    </row>
    <row r="452" spans="1:12" ht="51">
      <c r="A452" s="180" t="s">
        <v>144</v>
      </c>
      <c r="B452" s="27" t="s">
        <v>172</v>
      </c>
      <c r="C452" s="27" t="s">
        <v>114</v>
      </c>
      <c r="D452" s="27" t="s">
        <v>75</v>
      </c>
      <c r="E452" s="32" t="s">
        <v>98</v>
      </c>
      <c r="F452" s="32" t="s">
        <v>10</v>
      </c>
      <c r="G452" s="32" t="s">
        <v>77</v>
      </c>
      <c r="H452" s="32" t="s">
        <v>297</v>
      </c>
      <c r="I452" s="29" t="s">
        <v>238</v>
      </c>
      <c r="J452" s="30">
        <f t="shared" si="169"/>
        <v>9222.2000000000007</v>
      </c>
      <c r="K452" s="30">
        <f t="shared" si="169"/>
        <v>8902</v>
      </c>
      <c r="L452" s="30">
        <f t="shared" si="169"/>
        <v>7902</v>
      </c>
    </row>
    <row r="453" spans="1:12">
      <c r="A453" s="175" t="s">
        <v>186</v>
      </c>
      <c r="B453" s="27" t="s">
        <v>172</v>
      </c>
      <c r="C453" s="27" t="s">
        <v>114</v>
      </c>
      <c r="D453" s="27" t="s">
        <v>75</v>
      </c>
      <c r="E453" s="32" t="s">
        <v>98</v>
      </c>
      <c r="F453" s="32" t="s">
        <v>10</v>
      </c>
      <c r="G453" s="32" t="s">
        <v>77</v>
      </c>
      <c r="H453" s="32" t="s">
        <v>297</v>
      </c>
      <c r="I453" s="29" t="s">
        <v>246</v>
      </c>
      <c r="J453" s="30">
        <v>9222.2000000000007</v>
      </c>
      <c r="K453" s="30">
        <v>8902</v>
      </c>
      <c r="L453" s="30">
        <v>7902</v>
      </c>
    </row>
    <row r="454" spans="1:12" s="291" customFormat="1" ht="25.5">
      <c r="A454" s="281" t="s">
        <v>537</v>
      </c>
      <c r="B454" s="282" t="s">
        <v>172</v>
      </c>
      <c r="C454" s="282" t="s">
        <v>114</v>
      </c>
      <c r="D454" s="282" t="s">
        <v>75</v>
      </c>
      <c r="E454" s="283" t="s">
        <v>98</v>
      </c>
      <c r="F454" s="283" t="s">
        <v>10</v>
      </c>
      <c r="G454" s="283" t="s">
        <v>538</v>
      </c>
      <c r="H454" s="283"/>
      <c r="I454" s="284"/>
      <c r="J454" s="280">
        <f t="shared" ref="J454:L456" si="170">J455</f>
        <v>103.1</v>
      </c>
      <c r="K454" s="280">
        <f t="shared" si="170"/>
        <v>0</v>
      </c>
      <c r="L454" s="280">
        <f t="shared" si="170"/>
        <v>0</v>
      </c>
    </row>
    <row r="455" spans="1:12" s="291" customFormat="1">
      <c r="A455" s="281" t="s">
        <v>540</v>
      </c>
      <c r="B455" s="282" t="s">
        <v>172</v>
      </c>
      <c r="C455" s="282" t="s">
        <v>114</v>
      </c>
      <c r="D455" s="282" t="s">
        <v>75</v>
      </c>
      <c r="E455" s="283" t="s">
        <v>98</v>
      </c>
      <c r="F455" s="283" t="s">
        <v>10</v>
      </c>
      <c r="G455" s="283" t="s">
        <v>538</v>
      </c>
      <c r="H455" s="283" t="s">
        <v>539</v>
      </c>
      <c r="I455" s="284"/>
      <c r="J455" s="280">
        <f t="shared" si="170"/>
        <v>103.1</v>
      </c>
      <c r="K455" s="280">
        <f t="shared" si="170"/>
        <v>0</v>
      </c>
      <c r="L455" s="280">
        <f t="shared" si="170"/>
        <v>0</v>
      </c>
    </row>
    <row r="456" spans="1:12" s="291" customFormat="1" ht="51">
      <c r="A456" s="297" t="s">
        <v>144</v>
      </c>
      <c r="B456" s="282" t="s">
        <v>172</v>
      </c>
      <c r="C456" s="282" t="s">
        <v>114</v>
      </c>
      <c r="D456" s="282" t="s">
        <v>75</v>
      </c>
      <c r="E456" s="283" t="s">
        <v>98</v>
      </c>
      <c r="F456" s="283" t="s">
        <v>10</v>
      </c>
      <c r="G456" s="283" t="s">
        <v>538</v>
      </c>
      <c r="H456" s="283" t="s">
        <v>539</v>
      </c>
      <c r="I456" s="284" t="s">
        <v>238</v>
      </c>
      <c r="J456" s="280">
        <f t="shared" si="170"/>
        <v>103.1</v>
      </c>
      <c r="K456" s="280">
        <f t="shared" si="170"/>
        <v>0</v>
      </c>
      <c r="L456" s="280">
        <f t="shared" si="170"/>
        <v>0</v>
      </c>
    </row>
    <row r="457" spans="1:12" s="291" customFormat="1">
      <c r="A457" s="281" t="s">
        <v>186</v>
      </c>
      <c r="B457" s="282" t="s">
        <v>172</v>
      </c>
      <c r="C457" s="282" t="s">
        <v>114</v>
      </c>
      <c r="D457" s="282" t="s">
        <v>75</v>
      </c>
      <c r="E457" s="283" t="s">
        <v>98</v>
      </c>
      <c r="F457" s="283" t="s">
        <v>10</v>
      </c>
      <c r="G457" s="283" t="s">
        <v>538</v>
      </c>
      <c r="H457" s="283" t="s">
        <v>539</v>
      </c>
      <c r="I457" s="284" t="s">
        <v>246</v>
      </c>
      <c r="J457" s="280">
        <v>103.1</v>
      </c>
      <c r="K457" s="280">
        <v>0</v>
      </c>
      <c r="L457" s="280">
        <v>0</v>
      </c>
    </row>
    <row r="458" spans="1:12" ht="25.5">
      <c r="A458" s="180" t="s">
        <v>218</v>
      </c>
      <c r="B458" s="27" t="s">
        <v>172</v>
      </c>
      <c r="C458" s="27" t="s">
        <v>114</v>
      </c>
      <c r="D458" s="27" t="s">
        <v>82</v>
      </c>
      <c r="E458" s="32"/>
      <c r="F458" s="32"/>
      <c r="G458" s="32"/>
      <c r="H458" s="32"/>
      <c r="I458" s="29"/>
      <c r="J458" s="30">
        <f t="shared" ref="J458:L461" si="171">J459</f>
        <v>3550</v>
      </c>
      <c r="K458" s="30">
        <f t="shared" si="171"/>
        <v>3424.5</v>
      </c>
      <c r="L458" s="30">
        <f t="shared" si="171"/>
        <v>2624.5</v>
      </c>
    </row>
    <row r="459" spans="1:12" ht="51">
      <c r="A459" s="175" t="s">
        <v>156</v>
      </c>
      <c r="B459" s="27" t="s">
        <v>172</v>
      </c>
      <c r="C459" s="27" t="s">
        <v>114</v>
      </c>
      <c r="D459" s="27" t="s">
        <v>82</v>
      </c>
      <c r="E459" s="32" t="s">
        <v>98</v>
      </c>
      <c r="F459" s="32" t="s">
        <v>258</v>
      </c>
      <c r="G459" s="32"/>
      <c r="H459" s="32"/>
      <c r="I459" s="29"/>
      <c r="J459" s="30">
        <f>J460</f>
        <v>3550</v>
      </c>
      <c r="K459" s="30">
        <f>K460</f>
        <v>3424.5</v>
      </c>
      <c r="L459" s="30">
        <f>L460</f>
        <v>2624.5</v>
      </c>
    </row>
    <row r="460" spans="1:12" ht="63.75">
      <c r="A460" s="175" t="s">
        <v>213</v>
      </c>
      <c r="B460" s="27" t="s">
        <v>172</v>
      </c>
      <c r="C460" s="27" t="s">
        <v>114</v>
      </c>
      <c r="D460" s="27" t="s">
        <v>82</v>
      </c>
      <c r="E460" s="32" t="s">
        <v>98</v>
      </c>
      <c r="F460" s="32" t="s">
        <v>9</v>
      </c>
      <c r="G460" s="32"/>
      <c r="H460" s="32"/>
      <c r="I460" s="29"/>
      <c r="J460" s="30">
        <f t="shared" si="171"/>
        <v>3550</v>
      </c>
      <c r="K460" s="30">
        <f t="shared" si="171"/>
        <v>3424.5</v>
      </c>
      <c r="L460" s="30">
        <f t="shared" si="171"/>
        <v>2624.5</v>
      </c>
    </row>
    <row r="461" spans="1:12" ht="25.5">
      <c r="A461" s="175" t="s">
        <v>219</v>
      </c>
      <c r="B461" s="27" t="s">
        <v>172</v>
      </c>
      <c r="C461" s="27" t="s">
        <v>114</v>
      </c>
      <c r="D461" s="27" t="s">
        <v>82</v>
      </c>
      <c r="E461" s="32" t="s">
        <v>98</v>
      </c>
      <c r="F461" s="32" t="s">
        <v>9</v>
      </c>
      <c r="G461" s="32" t="s">
        <v>77</v>
      </c>
      <c r="H461" s="32"/>
      <c r="I461" s="29"/>
      <c r="J461" s="30">
        <f t="shared" si="171"/>
        <v>3550</v>
      </c>
      <c r="K461" s="30">
        <f t="shared" si="171"/>
        <v>3424.5</v>
      </c>
      <c r="L461" s="30">
        <f t="shared" si="171"/>
        <v>2624.5</v>
      </c>
    </row>
    <row r="462" spans="1:12" ht="25.5">
      <c r="A462" s="180" t="s">
        <v>176</v>
      </c>
      <c r="B462" s="27" t="s">
        <v>172</v>
      </c>
      <c r="C462" s="27" t="s">
        <v>114</v>
      </c>
      <c r="D462" s="27" t="s">
        <v>82</v>
      </c>
      <c r="E462" s="32" t="s">
        <v>98</v>
      </c>
      <c r="F462" s="32" t="s">
        <v>9</v>
      </c>
      <c r="G462" s="32" t="s">
        <v>77</v>
      </c>
      <c r="H462" s="32" t="s">
        <v>281</v>
      </c>
      <c r="I462" s="29"/>
      <c r="J462" s="30">
        <f>J463+J465</f>
        <v>3550</v>
      </c>
      <c r="K462" s="30">
        <f>K463+K465</f>
        <v>3424.5</v>
      </c>
      <c r="L462" s="30">
        <f>L463+L465</f>
        <v>2624.5</v>
      </c>
    </row>
    <row r="463" spans="1:12" ht="102">
      <c r="A463" s="180" t="s">
        <v>80</v>
      </c>
      <c r="B463" s="27" t="s">
        <v>172</v>
      </c>
      <c r="C463" s="27" t="s">
        <v>114</v>
      </c>
      <c r="D463" s="27" t="s">
        <v>82</v>
      </c>
      <c r="E463" s="32" t="s">
        <v>98</v>
      </c>
      <c r="F463" s="32" t="s">
        <v>9</v>
      </c>
      <c r="G463" s="32" t="s">
        <v>77</v>
      </c>
      <c r="H463" s="32" t="s">
        <v>281</v>
      </c>
      <c r="I463" s="29" t="s">
        <v>225</v>
      </c>
      <c r="J463" s="30">
        <f>J464</f>
        <v>3550</v>
      </c>
      <c r="K463" s="30">
        <f>K464</f>
        <v>3380</v>
      </c>
      <c r="L463" s="30">
        <f>L464</f>
        <v>2580</v>
      </c>
    </row>
    <row r="464" spans="1:12" ht="25.5">
      <c r="A464" s="180" t="s">
        <v>177</v>
      </c>
      <c r="B464" s="27" t="s">
        <v>172</v>
      </c>
      <c r="C464" s="27" t="s">
        <v>114</v>
      </c>
      <c r="D464" s="27" t="s">
        <v>82</v>
      </c>
      <c r="E464" s="32" t="s">
        <v>98</v>
      </c>
      <c r="F464" s="32" t="s">
        <v>9</v>
      </c>
      <c r="G464" s="32" t="s">
        <v>77</v>
      </c>
      <c r="H464" s="32" t="s">
        <v>281</v>
      </c>
      <c r="I464" s="29" t="s">
        <v>245</v>
      </c>
      <c r="J464" s="30">
        <v>3550</v>
      </c>
      <c r="K464" s="30">
        <v>3380</v>
      </c>
      <c r="L464" s="30">
        <v>2580</v>
      </c>
    </row>
    <row r="465" spans="1:12" ht="50.25" customHeight="1">
      <c r="A465" s="175" t="s">
        <v>86</v>
      </c>
      <c r="B465" s="27" t="s">
        <v>172</v>
      </c>
      <c r="C465" s="27" t="s">
        <v>114</v>
      </c>
      <c r="D465" s="27" t="s">
        <v>82</v>
      </c>
      <c r="E465" s="32" t="s">
        <v>98</v>
      </c>
      <c r="F465" s="32" t="s">
        <v>9</v>
      </c>
      <c r="G465" s="32" t="s">
        <v>77</v>
      </c>
      <c r="H465" s="32" t="s">
        <v>281</v>
      </c>
      <c r="I465" s="29" t="s">
        <v>227</v>
      </c>
      <c r="J465" s="30">
        <f t="shared" ref="J465:L465" si="172">J466</f>
        <v>0</v>
      </c>
      <c r="K465" s="30">
        <f t="shared" si="172"/>
        <v>44.5</v>
      </c>
      <c r="L465" s="30">
        <f t="shared" si="172"/>
        <v>44.5</v>
      </c>
    </row>
    <row r="466" spans="1:12" ht="38.25">
      <c r="A466" s="175" t="s">
        <v>87</v>
      </c>
      <c r="B466" s="27" t="s">
        <v>172</v>
      </c>
      <c r="C466" s="27" t="s">
        <v>114</v>
      </c>
      <c r="D466" s="27" t="s">
        <v>82</v>
      </c>
      <c r="E466" s="32" t="s">
        <v>98</v>
      </c>
      <c r="F466" s="32" t="s">
        <v>9</v>
      </c>
      <c r="G466" s="32" t="s">
        <v>77</v>
      </c>
      <c r="H466" s="32" t="s">
        <v>281</v>
      </c>
      <c r="I466" s="29" t="s">
        <v>228</v>
      </c>
      <c r="J466" s="30">
        <v>0</v>
      </c>
      <c r="K466" s="30">
        <v>44.5</v>
      </c>
      <c r="L466" s="30">
        <v>44.5</v>
      </c>
    </row>
    <row r="467" spans="1:12">
      <c r="A467" s="184" t="s">
        <v>129</v>
      </c>
      <c r="B467" s="27" t="s">
        <v>172</v>
      </c>
      <c r="C467" s="27" t="s">
        <v>17</v>
      </c>
      <c r="D467" s="27"/>
      <c r="E467" s="32"/>
      <c r="F467" s="32"/>
      <c r="G467" s="32"/>
      <c r="H467" s="32"/>
      <c r="I467" s="29"/>
      <c r="J467" s="30">
        <f>J468+J485</f>
        <v>6835.1</v>
      </c>
      <c r="K467" s="30">
        <f>K468+K485</f>
        <v>5811.9</v>
      </c>
      <c r="L467" s="30">
        <f>L468+L485</f>
        <v>5604.2999999999993</v>
      </c>
    </row>
    <row r="468" spans="1:12">
      <c r="A468" s="184" t="s">
        <v>133</v>
      </c>
      <c r="B468" s="27" t="s">
        <v>172</v>
      </c>
      <c r="C468" s="27" t="s">
        <v>17</v>
      </c>
      <c r="D468" s="27" t="s">
        <v>106</v>
      </c>
      <c r="E468" s="32"/>
      <c r="F468" s="32"/>
      <c r="G468" s="32"/>
      <c r="H468" s="32"/>
      <c r="I468" s="29"/>
      <c r="J468" s="30">
        <f>J469+J480</f>
        <v>2176.5</v>
      </c>
      <c r="K468" s="30">
        <f>K469+K480</f>
        <v>967.4</v>
      </c>
      <c r="L468" s="30">
        <f>L469+L480</f>
        <v>567.4</v>
      </c>
    </row>
    <row r="469" spans="1:12" ht="51">
      <c r="A469" s="175" t="s">
        <v>471</v>
      </c>
      <c r="B469" s="27" t="s">
        <v>172</v>
      </c>
      <c r="C469" s="27" t="s">
        <v>17</v>
      </c>
      <c r="D469" s="27" t="s">
        <v>106</v>
      </c>
      <c r="E469" s="32" t="s">
        <v>77</v>
      </c>
      <c r="F469" s="32" t="s">
        <v>258</v>
      </c>
      <c r="G469" s="32"/>
      <c r="H469" s="32"/>
      <c r="I469" s="29"/>
      <c r="J469" s="30">
        <f t="shared" ref="J469:L469" si="173">J470</f>
        <v>2171.5</v>
      </c>
      <c r="K469" s="30">
        <f t="shared" si="173"/>
        <v>962.4</v>
      </c>
      <c r="L469" s="30">
        <f t="shared" si="173"/>
        <v>562.4</v>
      </c>
    </row>
    <row r="470" spans="1:12" ht="25.5">
      <c r="A470" s="174" t="s">
        <v>189</v>
      </c>
      <c r="B470" s="27" t="s">
        <v>172</v>
      </c>
      <c r="C470" s="27" t="s">
        <v>17</v>
      </c>
      <c r="D470" s="27" t="s">
        <v>106</v>
      </c>
      <c r="E470" s="32" t="s">
        <v>77</v>
      </c>
      <c r="F470" s="32" t="s">
        <v>258</v>
      </c>
      <c r="G470" s="32" t="s">
        <v>77</v>
      </c>
      <c r="H470" s="32"/>
      <c r="I470" s="29"/>
      <c r="J470" s="30">
        <f>J471+J474+J477</f>
        <v>2171.5</v>
      </c>
      <c r="K470" s="30">
        <f>K471+K474+K477</f>
        <v>962.4</v>
      </c>
      <c r="L470" s="30">
        <f>L471+L474+L477</f>
        <v>562.4</v>
      </c>
    </row>
    <row r="471" spans="1:12" ht="89.25">
      <c r="A471" s="175" t="s">
        <v>323</v>
      </c>
      <c r="B471" s="27" t="s">
        <v>172</v>
      </c>
      <c r="C471" s="27" t="s">
        <v>17</v>
      </c>
      <c r="D471" s="27" t="s">
        <v>106</v>
      </c>
      <c r="E471" s="32" t="s">
        <v>77</v>
      </c>
      <c r="F471" s="32" t="s">
        <v>258</v>
      </c>
      <c r="G471" s="32" t="s">
        <v>77</v>
      </c>
      <c r="H471" s="32" t="s">
        <v>322</v>
      </c>
      <c r="I471" s="29"/>
      <c r="J471" s="30">
        <f t="shared" ref="J471:L471" si="174">J472</f>
        <v>1212.4000000000001</v>
      </c>
      <c r="K471" s="30">
        <f t="shared" si="174"/>
        <v>962.4</v>
      </c>
      <c r="L471" s="30">
        <f t="shared" si="174"/>
        <v>562.4</v>
      </c>
    </row>
    <row r="472" spans="1:12" ht="51">
      <c r="A472" s="180" t="s">
        <v>144</v>
      </c>
      <c r="B472" s="27" t="s">
        <v>172</v>
      </c>
      <c r="C472" s="27" t="s">
        <v>17</v>
      </c>
      <c r="D472" s="27" t="s">
        <v>106</v>
      </c>
      <c r="E472" s="32" t="s">
        <v>77</v>
      </c>
      <c r="F472" s="32" t="s">
        <v>258</v>
      </c>
      <c r="G472" s="32" t="s">
        <v>77</v>
      </c>
      <c r="H472" s="32" t="s">
        <v>322</v>
      </c>
      <c r="I472" s="29" t="s">
        <v>238</v>
      </c>
      <c r="J472" s="30">
        <f t="shared" ref="J472:L472" si="175">J473</f>
        <v>1212.4000000000001</v>
      </c>
      <c r="K472" s="30">
        <f t="shared" si="175"/>
        <v>962.4</v>
      </c>
      <c r="L472" s="30">
        <f t="shared" si="175"/>
        <v>562.4</v>
      </c>
    </row>
    <row r="473" spans="1:12">
      <c r="A473" s="175" t="s">
        <v>186</v>
      </c>
      <c r="B473" s="27" t="s">
        <v>172</v>
      </c>
      <c r="C473" s="27" t="s">
        <v>17</v>
      </c>
      <c r="D473" s="27" t="s">
        <v>106</v>
      </c>
      <c r="E473" s="32" t="s">
        <v>77</v>
      </c>
      <c r="F473" s="32" t="s">
        <v>258</v>
      </c>
      <c r="G473" s="32" t="s">
        <v>77</v>
      </c>
      <c r="H473" s="32" t="s">
        <v>322</v>
      </c>
      <c r="I473" s="29" t="s">
        <v>246</v>
      </c>
      <c r="J473" s="30">
        <v>1212.4000000000001</v>
      </c>
      <c r="K473" s="30">
        <v>962.4</v>
      </c>
      <c r="L473" s="30">
        <v>562.4</v>
      </c>
    </row>
    <row r="474" spans="1:12" ht="96.75" customHeight="1">
      <c r="A474" s="175" t="s">
        <v>425</v>
      </c>
      <c r="B474" s="27" t="s">
        <v>172</v>
      </c>
      <c r="C474" s="27" t="s">
        <v>17</v>
      </c>
      <c r="D474" s="27" t="s">
        <v>106</v>
      </c>
      <c r="E474" s="32" t="s">
        <v>77</v>
      </c>
      <c r="F474" s="32" t="s">
        <v>258</v>
      </c>
      <c r="G474" s="32" t="s">
        <v>77</v>
      </c>
      <c r="H474" s="32" t="s">
        <v>424</v>
      </c>
      <c r="I474" s="29"/>
      <c r="J474" s="30">
        <f t="shared" ref="J474:L478" si="176">J475</f>
        <v>742</v>
      </c>
      <c r="K474" s="30">
        <f t="shared" si="176"/>
        <v>0</v>
      </c>
      <c r="L474" s="30">
        <f t="shared" si="176"/>
        <v>0</v>
      </c>
    </row>
    <row r="475" spans="1:12" ht="51">
      <c r="A475" s="180" t="s">
        <v>144</v>
      </c>
      <c r="B475" s="27" t="s">
        <v>172</v>
      </c>
      <c r="C475" s="27" t="s">
        <v>17</v>
      </c>
      <c r="D475" s="27" t="s">
        <v>106</v>
      </c>
      <c r="E475" s="32" t="s">
        <v>77</v>
      </c>
      <c r="F475" s="32" t="s">
        <v>258</v>
      </c>
      <c r="G475" s="32" t="s">
        <v>77</v>
      </c>
      <c r="H475" s="32" t="s">
        <v>424</v>
      </c>
      <c r="I475" s="29" t="s">
        <v>238</v>
      </c>
      <c r="J475" s="30">
        <f t="shared" si="176"/>
        <v>742</v>
      </c>
      <c r="K475" s="30">
        <f t="shared" si="176"/>
        <v>0</v>
      </c>
      <c r="L475" s="30">
        <f t="shared" si="176"/>
        <v>0</v>
      </c>
    </row>
    <row r="476" spans="1:12">
      <c r="A476" s="175" t="s">
        <v>186</v>
      </c>
      <c r="B476" s="27" t="s">
        <v>172</v>
      </c>
      <c r="C476" s="27" t="s">
        <v>17</v>
      </c>
      <c r="D476" s="27" t="s">
        <v>106</v>
      </c>
      <c r="E476" s="32" t="s">
        <v>77</v>
      </c>
      <c r="F476" s="32" t="s">
        <v>258</v>
      </c>
      <c r="G476" s="32" t="s">
        <v>77</v>
      </c>
      <c r="H476" s="32" t="s">
        <v>424</v>
      </c>
      <c r="I476" s="29" t="s">
        <v>246</v>
      </c>
      <c r="J476" s="30">
        <v>742</v>
      </c>
      <c r="K476" s="30">
        <v>0</v>
      </c>
      <c r="L476" s="30">
        <v>0</v>
      </c>
    </row>
    <row r="477" spans="1:12" ht="76.5">
      <c r="A477" s="175" t="s">
        <v>426</v>
      </c>
      <c r="B477" s="27" t="s">
        <v>172</v>
      </c>
      <c r="C477" s="27" t="s">
        <v>17</v>
      </c>
      <c r="D477" s="27" t="s">
        <v>106</v>
      </c>
      <c r="E477" s="32" t="s">
        <v>77</v>
      </c>
      <c r="F477" s="32" t="s">
        <v>258</v>
      </c>
      <c r="G477" s="32" t="s">
        <v>77</v>
      </c>
      <c r="H477" s="32" t="s">
        <v>427</v>
      </c>
      <c r="I477" s="29"/>
      <c r="J477" s="30">
        <f t="shared" si="176"/>
        <v>217.1</v>
      </c>
      <c r="K477" s="30">
        <f t="shared" si="176"/>
        <v>0</v>
      </c>
      <c r="L477" s="30">
        <f t="shared" si="176"/>
        <v>0</v>
      </c>
    </row>
    <row r="478" spans="1:12" ht="51">
      <c r="A478" s="180" t="s">
        <v>144</v>
      </c>
      <c r="B478" s="27" t="s">
        <v>172</v>
      </c>
      <c r="C478" s="27" t="s">
        <v>17</v>
      </c>
      <c r="D478" s="27" t="s">
        <v>106</v>
      </c>
      <c r="E478" s="32" t="s">
        <v>77</v>
      </c>
      <c r="F478" s="32" t="s">
        <v>258</v>
      </c>
      <c r="G478" s="32" t="s">
        <v>77</v>
      </c>
      <c r="H478" s="32" t="s">
        <v>427</v>
      </c>
      <c r="I478" s="29" t="s">
        <v>238</v>
      </c>
      <c r="J478" s="30">
        <f t="shared" si="176"/>
        <v>217.1</v>
      </c>
      <c r="K478" s="30">
        <f t="shared" si="176"/>
        <v>0</v>
      </c>
      <c r="L478" s="30">
        <f t="shared" si="176"/>
        <v>0</v>
      </c>
    </row>
    <row r="479" spans="1:12">
      <c r="A479" s="175" t="s">
        <v>186</v>
      </c>
      <c r="B479" s="27" t="s">
        <v>172</v>
      </c>
      <c r="C479" s="27" t="s">
        <v>17</v>
      </c>
      <c r="D479" s="27" t="s">
        <v>106</v>
      </c>
      <c r="E479" s="32" t="s">
        <v>77</v>
      </c>
      <c r="F479" s="32" t="s">
        <v>258</v>
      </c>
      <c r="G479" s="32" t="s">
        <v>77</v>
      </c>
      <c r="H479" s="32" t="s">
        <v>427</v>
      </c>
      <c r="I479" s="29" t="s">
        <v>246</v>
      </c>
      <c r="J479" s="30">
        <v>217.1</v>
      </c>
      <c r="K479" s="30">
        <v>0</v>
      </c>
      <c r="L479" s="30">
        <v>0</v>
      </c>
    </row>
    <row r="480" spans="1:12" ht="57" customHeight="1">
      <c r="A480" s="177" t="s">
        <v>334</v>
      </c>
      <c r="B480" s="27" t="s">
        <v>172</v>
      </c>
      <c r="C480" s="27" t="s">
        <v>17</v>
      </c>
      <c r="D480" s="27" t="s">
        <v>106</v>
      </c>
      <c r="E480" s="32" t="s">
        <v>254</v>
      </c>
      <c r="F480" s="32" t="s">
        <v>258</v>
      </c>
      <c r="G480" s="32"/>
      <c r="H480" s="32"/>
      <c r="I480" s="29"/>
      <c r="J480" s="30">
        <f t="shared" ref="J480:L480" si="177">J481</f>
        <v>5</v>
      </c>
      <c r="K480" s="30">
        <f t="shared" si="177"/>
        <v>5</v>
      </c>
      <c r="L480" s="30">
        <f t="shared" si="177"/>
        <v>5</v>
      </c>
    </row>
    <row r="481" spans="1:12" ht="63.75">
      <c r="A481" s="175" t="s">
        <v>335</v>
      </c>
      <c r="B481" s="27" t="s">
        <v>172</v>
      </c>
      <c r="C481" s="27" t="s">
        <v>17</v>
      </c>
      <c r="D481" s="27" t="s">
        <v>106</v>
      </c>
      <c r="E481" s="32" t="s">
        <v>254</v>
      </c>
      <c r="F481" s="32" t="s">
        <v>8</v>
      </c>
      <c r="G481" s="32"/>
      <c r="H481" s="32"/>
      <c r="I481" s="29"/>
      <c r="J481" s="30">
        <f t="shared" ref="J481:J483" si="178">J482</f>
        <v>5</v>
      </c>
      <c r="K481" s="30">
        <f t="shared" ref="K481:L483" si="179">K482</f>
        <v>5</v>
      </c>
      <c r="L481" s="30">
        <f t="shared" si="179"/>
        <v>5</v>
      </c>
    </row>
    <row r="482" spans="1:12" ht="38.25">
      <c r="A482" s="184" t="s">
        <v>220</v>
      </c>
      <c r="B482" s="27" t="s">
        <v>172</v>
      </c>
      <c r="C482" s="27" t="s">
        <v>17</v>
      </c>
      <c r="D482" s="27" t="s">
        <v>106</v>
      </c>
      <c r="E482" s="32" t="s">
        <v>254</v>
      </c>
      <c r="F482" s="32" t="s">
        <v>8</v>
      </c>
      <c r="G482" s="32" t="s">
        <v>153</v>
      </c>
      <c r="H482" s="32" t="s">
        <v>299</v>
      </c>
      <c r="I482" s="29"/>
      <c r="J482" s="30">
        <f t="shared" si="178"/>
        <v>5</v>
      </c>
      <c r="K482" s="30">
        <f t="shared" si="179"/>
        <v>5</v>
      </c>
      <c r="L482" s="30">
        <f t="shared" si="179"/>
        <v>5</v>
      </c>
    </row>
    <row r="483" spans="1:12" ht="25.5">
      <c r="A483" s="184" t="s">
        <v>112</v>
      </c>
      <c r="B483" s="27" t="s">
        <v>172</v>
      </c>
      <c r="C483" s="27" t="s">
        <v>17</v>
      </c>
      <c r="D483" s="27" t="s">
        <v>106</v>
      </c>
      <c r="E483" s="32" t="s">
        <v>254</v>
      </c>
      <c r="F483" s="32" t="s">
        <v>8</v>
      </c>
      <c r="G483" s="32" t="s">
        <v>153</v>
      </c>
      <c r="H483" s="32" t="s">
        <v>299</v>
      </c>
      <c r="I483" s="29" t="s">
        <v>232</v>
      </c>
      <c r="J483" s="30">
        <f t="shared" si="178"/>
        <v>5</v>
      </c>
      <c r="K483" s="30">
        <f t="shared" si="179"/>
        <v>5</v>
      </c>
      <c r="L483" s="30">
        <f t="shared" si="179"/>
        <v>5</v>
      </c>
    </row>
    <row r="484" spans="1:12">
      <c r="A484" s="184" t="s">
        <v>113</v>
      </c>
      <c r="B484" s="27" t="s">
        <v>172</v>
      </c>
      <c r="C484" s="27" t="s">
        <v>17</v>
      </c>
      <c r="D484" s="27" t="s">
        <v>106</v>
      </c>
      <c r="E484" s="32" t="s">
        <v>254</v>
      </c>
      <c r="F484" s="32" t="s">
        <v>8</v>
      </c>
      <c r="G484" s="32" t="s">
        <v>153</v>
      </c>
      <c r="H484" s="32" t="s">
        <v>299</v>
      </c>
      <c r="I484" s="29" t="s">
        <v>233</v>
      </c>
      <c r="J484" s="30">
        <v>5</v>
      </c>
      <c r="K484" s="30">
        <v>5</v>
      </c>
      <c r="L484" s="30">
        <v>5</v>
      </c>
    </row>
    <row r="485" spans="1:12">
      <c r="A485" s="281" t="s">
        <v>136</v>
      </c>
      <c r="B485" s="282" t="s">
        <v>172</v>
      </c>
      <c r="C485" s="282" t="s">
        <v>17</v>
      </c>
      <c r="D485" s="282" t="s">
        <v>82</v>
      </c>
      <c r="E485" s="283"/>
      <c r="F485" s="283"/>
      <c r="G485" s="283"/>
      <c r="H485" s="283"/>
      <c r="I485" s="284"/>
      <c r="J485" s="280">
        <f>J486</f>
        <v>4658.6000000000004</v>
      </c>
      <c r="K485" s="280">
        <f t="shared" ref="K485:L485" si="180">K486</f>
        <v>4844.5</v>
      </c>
      <c r="L485" s="280">
        <f t="shared" si="180"/>
        <v>5036.8999999999996</v>
      </c>
    </row>
    <row r="486" spans="1:12" ht="51">
      <c r="A486" s="281" t="s">
        <v>471</v>
      </c>
      <c r="B486" s="282" t="s">
        <v>172</v>
      </c>
      <c r="C486" s="282" t="s">
        <v>17</v>
      </c>
      <c r="D486" s="282" t="s">
        <v>82</v>
      </c>
      <c r="E486" s="283" t="s">
        <v>77</v>
      </c>
      <c r="F486" s="283" t="s">
        <v>258</v>
      </c>
      <c r="G486" s="283"/>
      <c r="H486" s="283"/>
      <c r="I486" s="284"/>
      <c r="J486" s="280">
        <f>J487</f>
        <v>4658.6000000000004</v>
      </c>
      <c r="K486" s="280">
        <f>K487</f>
        <v>4844.5</v>
      </c>
      <c r="L486" s="280">
        <f>L487</f>
        <v>5036.8999999999996</v>
      </c>
    </row>
    <row r="487" spans="1:12" ht="25.5">
      <c r="A487" s="372" t="s">
        <v>189</v>
      </c>
      <c r="B487" s="282" t="s">
        <v>172</v>
      </c>
      <c r="C487" s="282" t="s">
        <v>17</v>
      </c>
      <c r="D487" s="282" t="s">
        <v>82</v>
      </c>
      <c r="E487" s="283" t="s">
        <v>77</v>
      </c>
      <c r="F487" s="283" t="s">
        <v>258</v>
      </c>
      <c r="G487" s="283" t="s">
        <v>77</v>
      </c>
      <c r="H487" s="283"/>
      <c r="I487" s="284"/>
      <c r="J487" s="280">
        <f>J488</f>
        <v>4658.6000000000004</v>
      </c>
      <c r="K487" s="280">
        <f>K488</f>
        <v>4844.5</v>
      </c>
      <c r="L487" s="280">
        <f>L488</f>
        <v>5036.8999999999996</v>
      </c>
    </row>
    <row r="488" spans="1:12" ht="114.75">
      <c r="A488" s="373" t="s">
        <v>51</v>
      </c>
      <c r="B488" s="282" t="s">
        <v>172</v>
      </c>
      <c r="C488" s="282" t="s">
        <v>17</v>
      </c>
      <c r="D488" s="282" t="s">
        <v>82</v>
      </c>
      <c r="E488" s="283" t="s">
        <v>77</v>
      </c>
      <c r="F488" s="283" t="s">
        <v>258</v>
      </c>
      <c r="G488" s="283" t="s">
        <v>77</v>
      </c>
      <c r="H488" s="283" t="s">
        <v>298</v>
      </c>
      <c r="I488" s="284"/>
      <c r="J488" s="280">
        <f>J489</f>
        <v>4658.6000000000004</v>
      </c>
      <c r="K488" s="280">
        <f t="shared" ref="J488:L489" si="181">K489</f>
        <v>4844.5</v>
      </c>
      <c r="L488" s="280">
        <f t="shared" si="181"/>
        <v>5036.8999999999996</v>
      </c>
    </row>
    <row r="489" spans="1:12" ht="51">
      <c r="A489" s="297" t="s">
        <v>144</v>
      </c>
      <c r="B489" s="282" t="s">
        <v>172</v>
      </c>
      <c r="C489" s="282" t="s">
        <v>17</v>
      </c>
      <c r="D489" s="282" t="s">
        <v>82</v>
      </c>
      <c r="E489" s="283" t="s">
        <v>77</v>
      </c>
      <c r="F489" s="283" t="s">
        <v>258</v>
      </c>
      <c r="G489" s="283" t="s">
        <v>77</v>
      </c>
      <c r="H489" s="283" t="s">
        <v>298</v>
      </c>
      <c r="I489" s="284" t="s">
        <v>238</v>
      </c>
      <c r="J489" s="280">
        <f t="shared" si="181"/>
        <v>4658.6000000000004</v>
      </c>
      <c r="K489" s="280">
        <f t="shared" si="181"/>
        <v>4844.5</v>
      </c>
      <c r="L489" s="280">
        <f t="shared" si="181"/>
        <v>5036.8999999999996</v>
      </c>
    </row>
    <row r="490" spans="1:12">
      <c r="A490" s="281" t="s">
        <v>186</v>
      </c>
      <c r="B490" s="282" t="s">
        <v>172</v>
      </c>
      <c r="C490" s="282" t="s">
        <v>17</v>
      </c>
      <c r="D490" s="282" t="s">
        <v>82</v>
      </c>
      <c r="E490" s="283" t="s">
        <v>77</v>
      </c>
      <c r="F490" s="283" t="s">
        <v>258</v>
      </c>
      <c r="G490" s="283" t="s">
        <v>77</v>
      </c>
      <c r="H490" s="283" t="s">
        <v>298</v>
      </c>
      <c r="I490" s="284" t="s">
        <v>246</v>
      </c>
      <c r="J490" s="280">
        <v>4658.6000000000004</v>
      </c>
      <c r="K490" s="280">
        <v>4844.5</v>
      </c>
      <c r="L490" s="280">
        <v>5036.8999999999996</v>
      </c>
    </row>
    <row r="491" spans="1:12">
      <c r="A491" s="175" t="s">
        <v>221</v>
      </c>
      <c r="B491" s="27" t="s">
        <v>172</v>
      </c>
      <c r="C491" s="27" t="s">
        <v>18</v>
      </c>
      <c r="D491" s="27"/>
      <c r="E491" s="32"/>
      <c r="F491" s="32"/>
      <c r="G491" s="32"/>
      <c r="H491" s="32"/>
      <c r="I491" s="29"/>
      <c r="J491" s="30">
        <f t="shared" ref="J491:L494" si="182">J492</f>
        <v>183.3</v>
      </c>
      <c r="K491" s="30">
        <f t="shared" si="182"/>
        <v>190.5</v>
      </c>
      <c r="L491" s="30">
        <f t="shared" si="182"/>
        <v>153.5</v>
      </c>
    </row>
    <row r="492" spans="1:12">
      <c r="A492" s="175" t="s">
        <v>222</v>
      </c>
      <c r="B492" s="27" t="s">
        <v>172</v>
      </c>
      <c r="C492" s="27" t="s">
        <v>18</v>
      </c>
      <c r="D492" s="27" t="s">
        <v>75</v>
      </c>
      <c r="E492" s="32"/>
      <c r="F492" s="32"/>
      <c r="G492" s="32"/>
      <c r="H492" s="32"/>
      <c r="I492" s="29"/>
      <c r="J492" s="30">
        <f t="shared" si="182"/>
        <v>183.3</v>
      </c>
      <c r="K492" s="30">
        <f t="shared" si="182"/>
        <v>190.5</v>
      </c>
      <c r="L492" s="30">
        <f t="shared" si="182"/>
        <v>153.5</v>
      </c>
    </row>
    <row r="493" spans="1:12" ht="63.75">
      <c r="A493" s="175" t="s">
        <v>399</v>
      </c>
      <c r="B493" s="27" t="s">
        <v>172</v>
      </c>
      <c r="C493" s="27" t="s">
        <v>18</v>
      </c>
      <c r="D493" s="27" t="s">
        <v>75</v>
      </c>
      <c r="E493" s="32" t="s">
        <v>148</v>
      </c>
      <c r="F493" s="32" t="s">
        <v>258</v>
      </c>
      <c r="G493" s="32"/>
      <c r="H493" s="32"/>
      <c r="I493" s="29"/>
      <c r="J493" s="30">
        <f t="shared" si="182"/>
        <v>183.3</v>
      </c>
      <c r="K493" s="30">
        <f t="shared" si="182"/>
        <v>190.5</v>
      </c>
      <c r="L493" s="30">
        <f t="shared" si="182"/>
        <v>153.5</v>
      </c>
    </row>
    <row r="494" spans="1:12" ht="63.75">
      <c r="A494" s="175" t="s">
        <v>223</v>
      </c>
      <c r="B494" s="27" t="s">
        <v>172</v>
      </c>
      <c r="C494" s="27" t="s">
        <v>18</v>
      </c>
      <c r="D494" s="27" t="s">
        <v>75</v>
      </c>
      <c r="E494" s="32" t="s">
        <v>148</v>
      </c>
      <c r="F494" s="32" t="s">
        <v>258</v>
      </c>
      <c r="G494" s="32" t="s">
        <v>75</v>
      </c>
      <c r="H494" s="32"/>
      <c r="I494" s="29"/>
      <c r="J494" s="30">
        <f t="shared" si="182"/>
        <v>183.3</v>
      </c>
      <c r="K494" s="30">
        <f t="shared" si="182"/>
        <v>190.5</v>
      </c>
      <c r="L494" s="30">
        <f t="shared" si="182"/>
        <v>153.5</v>
      </c>
    </row>
    <row r="495" spans="1:12" ht="25.5">
      <c r="A495" s="175" t="s">
        <v>224</v>
      </c>
      <c r="B495" s="27" t="s">
        <v>172</v>
      </c>
      <c r="C495" s="27" t="s">
        <v>18</v>
      </c>
      <c r="D495" s="27" t="s">
        <v>75</v>
      </c>
      <c r="E495" s="32" t="s">
        <v>148</v>
      </c>
      <c r="F495" s="32" t="s">
        <v>258</v>
      </c>
      <c r="G495" s="32" t="s">
        <v>75</v>
      </c>
      <c r="H495" s="32" t="s">
        <v>300</v>
      </c>
      <c r="I495" s="29"/>
      <c r="J495" s="30">
        <f t="shared" ref="J495" si="183">J496+J498</f>
        <v>183.3</v>
      </c>
      <c r="K495" s="30">
        <f t="shared" ref="K495:L495" si="184">K496+K498</f>
        <v>190.5</v>
      </c>
      <c r="L495" s="30">
        <f t="shared" si="184"/>
        <v>153.5</v>
      </c>
    </row>
    <row r="496" spans="1:12" ht="102">
      <c r="A496" s="184" t="s">
        <v>80</v>
      </c>
      <c r="B496" s="27" t="s">
        <v>172</v>
      </c>
      <c r="C496" s="42" t="s">
        <v>18</v>
      </c>
      <c r="D496" s="42" t="s">
        <v>75</v>
      </c>
      <c r="E496" s="32" t="s">
        <v>148</v>
      </c>
      <c r="F496" s="32" t="s">
        <v>258</v>
      </c>
      <c r="G496" s="32" t="s">
        <v>75</v>
      </c>
      <c r="H496" s="32" t="s">
        <v>300</v>
      </c>
      <c r="I496" s="27" t="s">
        <v>225</v>
      </c>
      <c r="J496" s="30">
        <f t="shared" ref="J496:L496" si="185">J497</f>
        <v>99.6</v>
      </c>
      <c r="K496" s="30">
        <f t="shared" si="185"/>
        <v>106.8</v>
      </c>
      <c r="L496" s="30">
        <f t="shared" si="185"/>
        <v>99.8</v>
      </c>
    </row>
    <row r="497" spans="1:12" ht="25.5">
      <c r="A497" s="180" t="s">
        <v>177</v>
      </c>
      <c r="B497" s="27" t="s">
        <v>172</v>
      </c>
      <c r="C497" s="42" t="s">
        <v>18</v>
      </c>
      <c r="D497" s="42" t="s">
        <v>75</v>
      </c>
      <c r="E497" s="32" t="s">
        <v>148</v>
      </c>
      <c r="F497" s="32" t="s">
        <v>258</v>
      </c>
      <c r="G497" s="32" t="s">
        <v>75</v>
      </c>
      <c r="H497" s="32" t="s">
        <v>300</v>
      </c>
      <c r="I497" s="27" t="s">
        <v>245</v>
      </c>
      <c r="J497" s="30">
        <v>99.6</v>
      </c>
      <c r="K497" s="30">
        <v>106.8</v>
      </c>
      <c r="L497" s="30">
        <v>99.8</v>
      </c>
    </row>
    <row r="498" spans="1:12" ht="51" customHeight="1">
      <c r="A498" s="175" t="s">
        <v>86</v>
      </c>
      <c r="B498" s="27" t="s">
        <v>172</v>
      </c>
      <c r="C498" s="27" t="s">
        <v>18</v>
      </c>
      <c r="D498" s="27" t="s">
        <v>75</v>
      </c>
      <c r="E498" s="32" t="s">
        <v>148</v>
      </c>
      <c r="F498" s="32" t="s">
        <v>258</v>
      </c>
      <c r="G498" s="32" t="s">
        <v>75</v>
      </c>
      <c r="H498" s="32" t="s">
        <v>300</v>
      </c>
      <c r="I498" s="29" t="s">
        <v>227</v>
      </c>
      <c r="J498" s="30">
        <f t="shared" ref="J498:L498" si="186">J499</f>
        <v>83.7</v>
      </c>
      <c r="K498" s="30">
        <f t="shared" si="186"/>
        <v>83.7</v>
      </c>
      <c r="L498" s="30">
        <f t="shared" si="186"/>
        <v>53.7</v>
      </c>
    </row>
    <row r="499" spans="1:12" ht="38.25">
      <c r="A499" s="175" t="s">
        <v>87</v>
      </c>
      <c r="B499" s="27" t="s">
        <v>172</v>
      </c>
      <c r="C499" s="27" t="s">
        <v>18</v>
      </c>
      <c r="D499" s="27" t="s">
        <v>75</v>
      </c>
      <c r="E499" s="32" t="s">
        <v>148</v>
      </c>
      <c r="F499" s="32" t="s">
        <v>258</v>
      </c>
      <c r="G499" s="32" t="s">
        <v>75</v>
      </c>
      <c r="H499" s="32" t="s">
        <v>300</v>
      </c>
      <c r="I499" s="29" t="s">
        <v>228</v>
      </c>
      <c r="J499" s="30">
        <v>83.7</v>
      </c>
      <c r="K499" s="30">
        <v>83.7</v>
      </c>
      <c r="L499" s="30">
        <v>53.7</v>
      </c>
    </row>
    <row r="500" spans="1:12">
      <c r="E500" s="15"/>
      <c r="F500" s="15"/>
      <c r="G500" s="15"/>
      <c r="H500" s="15"/>
      <c r="I500" s="15"/>
    </row>
    <row r="501" spans="1:12">
      <c r="E501" s="15"/>
      <c r="F501" s="15"/>
      <c r="G501" s="15"/>
      <c r="H501" s="15"/>
      <c r="I501" s="15"/>
    </row>
    <row r="502" spans="1:12">
      <c r="E502" s="15"/>
      <c r="F502" s="15"/>
      <c r="G502" s="15"/>
      <c r="H502" s="15"/>
      <c r="I502" s="15"/>
    </row>
    <row r="503" spans="1:12">
      <c r="E503" s="15"/>
      <c r="F503" s="15"/>
      <c r="G503" s="15"/>
      <c r="H503" s="15"/>
      <c r="I503" s="15"/>
    </row>
    <row r="504" spans="1:12">
      <c r="E504" s="15"/>
      <c r="F504" s="15"/>
      <c r="G504" s="15"/>
      <c r="H504" s="15"/>
      <c r="I504" s="15"/>
    </row>
    <row r="505" spans="1:12">
      <c r="E505" s="15"/>
      <c r="F505" s="15"/>
      <c r="G505" s="15"/>
      <c r="H505" s="15"/>
      <c r="I505" s="15"/>
    </row>
    <row r="506" spans="1:12">
      <c r="E506" s="15"/>
      <c r="F506" s="15"/>
      <c r="G506" s="15"/>
      <c r="H506" s="15"/>
      <c r="I506" s="15"/>
    </row>
    <row r="507" spans="1:12">
      <c r="E507" s="15"/>
      <c r="F507" s="15"/>
      <c r="G507" s="15"/>
      <c r="H507" s="15"/>
      <c r="I507" s="15"/>
    </row>
    <row r="508" spans="1:12">
      <c r="E508" s="15"/>
      <c r="F508" s="15"/>
      <c r="G508" s="15"/>
      <c r="H508" s="15"/>
      <c r="I508" s="15"/>
    </row>
    <row r="509" spans="1:12">
      <c r="E509" s="15"/>
      <c r="F509" s="15"/>
      <c r="G509" s="15"/>
      <c r="H509" s="15"/>
      <c r="I509" s="15"/>
    </row>
    <row r="510" spans="1:12">
      <c r="E510" s="15"/>
      <c r="F510" s="15"/>
      <c r="G510" s="15"/>
      <c r="H510" s="15"/>
      <c r="I510" s="15"/>
    </row>
    <row r="511" spans="1:12">
      <c r="E511" s="15"/>
      <c r="F511" s="15"/>
      <c r="G511" s="15"/>
      <c r="H511" s="15"/>
      <c r="I511" s="15"/>
    </row>
    <row r="512" spans="1:12">
      <c r="E512" s="15"/>
      <c r="F512" s="15"/>
      <c r="G512" s="15"/>
      <c r="H512" s="15"/>
      <c r="I512" s="15"/>
    </row>
    <row r="513" spans="5:9">
      <c r="E513" s="15"/>
      <c r="F513" s="15"/>
      <c r="G513" s="15"/>
      <c r="H513" s="15"/>
      <c r="I513" s="15"/>
    </row>
    <row r="514" spans="5:9">
      <c r="E514" s="15"/>
      <c r="F514" s="15"/>
      <c r="G514" s="15"/>
      <c r="H514" s="15"/>
      <c r="I514" s="15"/>
    </row>
    <row r="515" spans="5:9">
      <c r="E515" s="15"/>
      <c r="F515" s="15"/>
      <c r="G515" s="15"/>
      <c r="H515" s="15"/>
      <c r="I515" s="15"/>
    </row>
    <row r="516" spans="5:9">
      <c r="E516" s="15"/>
      <c r="F516" s="15"/>
      <c r="G516" s="15"/>
      <c r="H516" s="15"/>
      <c r="I516" s="15"/>
    </row>
    <row r="517" spans="5:9">
      <c r="E517" s="15"/>
      <c r="F517" s="15"/>
      <c r="G517" s="15"/>
      <c r="H517" s="15"/>
      <c r="I517" s="15"/>
    </row>
    <row r="518" spans="5:9">
      <c r="E518" s="15"/>
      <c r="F518" s="15"/>
      <c r="G518" s="15"/>
      <c r="H518" s="15"/>
      <c r="I518" s="15"/>
    </row>
    <row r="519" spans="5:9">
      <c r="E519" s="15"/>
      <c r="F519" s="15"/>
      <c r="G519" s="15"/>
      <c r="H519" s="15"/>
      <c r="I519" s="15"/>
    </row>
    <row r="520" spans="5:9">
      <c r="E520" s="15"/>
      <c r="F520" s="15"/>
      <c r="G520" s="15"/>
      <c r="H520" s="15"/>
      <c r="I520" s="15"/>
    </row>
    <row r="521" spans="5:9">
      <c r="E521" s="15"/>
      <c r="F521" s="15"/>
      <c r="G521" s="15"/>
      <c r="H521" s="15"/>
      <c r="I521" s="15"/>
    </row>
    <row r="522" spans="5:9">
      <c r="E522" s="15"/>
      <c r="F522" s="15"/>
      <c r="G522" s="15"/>
      <c r="H522" s="15"/>
      <c r="I522" s="15"/>
    </row>
    <row r="523" spans="5:9">
      <c r="E523" s="15"/>
      <c r="F523" s="15"/>
      <c r="G523" s="15"/>
      <c r="H523" s="15"/>
      <c r="I523" s="15"/>
    </row>
    <row r="524" spans="5:9">
      <c r="E524" s="15"/>
      <c r="F524" s="15"/>
      <c r="G524" s="15"/>
      <c r="H524" s="15"/>
      <c r="I524" s="15"/>
    </row>
    <row r="525" spans="5:9">
      <c r="E525" s="15"/>
      <c r="F525" s="15"/>
      <c r="G525" s="15"/>
      <c r="H525" s="15"/>
      <c r="I525" s="15"/>
    </row>
    <row r="526" spans="5:9">
      <c r="E526" s="15"/>
      <c r="F526" s="15"/>
      <c r="G526" s="15"/>
      <c r="H526" s="15"/>
      <c r="I526" s="15"/>
    </row>
    <row r="527" spans="5:9">
      <c r="E527" s="15"/>
      <c r="F527" s="15"/>
      <c r="G527" s="15"/>
      <c r="H527" s="15"/>
      <c r="I527" s="15"/>
    </row>
    <row r="528" spans="5:9">
      <c r="E528" s="15"/>
      <c r="F528" s="15"/>
      <c r="G528" s="15"/>
      <c r="H528" s="15"/>
      <c r="I528" s="15"/>
    </row>
    <row r="529" spans="5:9">
      <c r="E529" s="15"/>
      <c r="F529" s="15"/>
      <c r="G529" s="15"/>
      <c r="H529" s="15"/>
      <c r="I529" s="15"/>
    </row>
    <row r="530" spans="5:9">
      <c r="E530" s="15"/>
      <c r="F530" s="15"/>
      <c r="G530" s="15"/>
      <c r="H530" s="15"/>
      <c r="I530" s="15"/>
    </row>
    <row r="531" spans="5:9">
      <c r="E531" s="15"/>
      <c r="F531" s="15"/>
      <c r="G531" s="15"/>
      <c r="H531" s="15"/>
      <c r="I531" s="15"/>
    </row>
    <row r="532" spans="5:9">
      <c r="E532" s="15"/>
      <c r="F532" s="15"/>
      <c r="G532" s="15"/>
      <c r="H532" s="15"/>
      <c r="I532" s="15"/>
    </row>
    <row r="533" spans="5:9">
      <c r="E533" s="15"/>
      <c r="F533" s="15"/>
      <c r="G533" s="15"/>
      <c r="H533" s="15"/>
      <c r="I533" s="15"/>
    </row>
  </sheetData>
  <autoFilter ref="A7:L499" xr:uid="{00000000-0009-0000-0000-000001000000}"/>
  <customSheetViews>
    <customSheetView guid="{81558BDF-55DB-4F10-A797-FD06B4DBF865}" showPageBreaks="1" printArea="1" filter="1" showAutoFilter="1" view="pageBreakPreview">
      <selection activeCell="K228" sqref="K228:K250"/>
      <pageMargins left="0.43307086614173229" right="0.23622047244094491" top="0.51181102362204722" bottom="0.11811023622047245" header="0.31496062992125984" footer="0.31496062992125984"/>
      <pageSetup paperSize="9" scale="89" orientation="portrait" r:id="rId1"/>
      <headerFooter>
        <oddHeader>&amp;C&amp;P</oddHeader>
      </headerFooter>
      <autoFilter ref="A6:L444" xr:uid="{F36EE89D-C839-4053-B2D8-B4FC8E24E446}">
        <filterColumn colId="8">
          <filters>
            <filter val="500"/>
          </filters>
        </filterColumn>
      </autoFilter>
    </customSheetView>
    <customSheetView guid="{2EE6EB00-C2BB-404A-98A6-E66B3D281ECF}" showPageBreaks="1" view="pageBreakPreview" topLeftCell="A545">
      <selection activeCell="E543" sqref="E543:H546"/>
      <pageMargins left="0.43307089999999998" right="0.2362205" top="0.70275589999999999" bottom="1.220866" header="0.3" footer="0.3"/>
      <pageSetup paperSize="9" scale="91" orientation="portrait" r:id="rId2"/>
      <headerFooter>
        <oddHeader>&amp;C&amp;P</oddHeader>
      </headerFooter>
    </customSheetView>
    <customSheetView guid="{146E8F15-80AC-4549-8E02-D6058BD21F29}" showPageBreaks="1" showAutoFilter="1" view="pageBreakPreview" topLeftCell="A280">
      <selection activeCell="J283" sqref="J283"/>
      <pageMargins left="0.43307089999999998" right="0.2362205" top="0.70275589999999999" bottom="1.220866" header="0.3" footer="0.3"/>
      <pageSetup paperSize="9" scale="91" orientation="portrait" r:id="rId3"/>
      <headerFooter>
        <oddHeader>&amp;C&amp;P</oddHeader>
      </headerFooter>
      <autoFilter ref="A1:L540" xr:uid="{517CC3F6-672A-457F-8A48-EB2B66121C6B}">
        <filterColumn colId="8" showButton="0"/>
        <filterColumn colId="9" showButton="0"/>
        <filterColumn colId="10" showButton="0"/>
      </autoFilter>
    </customSheetView>
    <customSheetView guid="{D7437CF1-D31F-4DF2-9399-AF82B3DFFC54}" showPageBreaks="1" printArea="1" showAutoFilter="1" view="pageBreakPreview" topLeftCell="A52">
      <selection activeCell="A59" sqref="A59"/>
      <pageMargins left="0.43307086614173229" right="0.23622047244094491" top="0.51181102362204722" bottom="0.11811023622047245" header="0.31496062992125984" footer="0.31496062992125984"/>
      <pageSetup paperSize="9" scale="89" orientation="portrait" r:id="rId4"/>
      <headerFooter>
        <oddHeader>&amp;C&amp;P</oddHeader>
      </headerFooter>
      <autoFilter ref="A6:L432" xr:uid="{FA1AB564-3C0A-49E0-BE1B-42D7109E8855}"/>
    </customSheetView>
    <customSheetView guid="{D2A2E364-7F41-4DF0-B445-F266635B8190}" showPageBreaks="1" printArea="1" showAutoFilter="1" view="pageBreakPreview">
      <selection activeCell="J7" sqref="J7"/>
      <pageMargins left="0.43307086614173229" right="0.23622047244094491" top="0.51181102362204722" bottom="0.11811023622047245" header="0.31496062992125984" footer="0.31496062992125984"/>
      <pageSetup paperSize="9" scale="89" orientation="portrait" r:id="rId5"/>
      <headerFooter>
        <oddHeader>&amp;C&amp;P</oddHeader>
      </headerFooter>
      <autoFilter ref="A6:L444" xr:uid="{797C5E18-B4E8-4B13-83D1-92E0C034D7F3}"/>
    </customSheetView>
  </customSheetViews>
  <mergeCells count="11">
    <mergeCell ref="I1:L1"/>
    <mergeCell ref="I2:L2"/>
    <mergeCell ref="A3:L3"/>
    <mergeCell ref="I4:L4"/>
    <mergeCell ref="A5:A6"/>
    <mergeCell ref="B5:B6"/>
    <mergeCell ref="C5:C6"/>
    <mergeCell ref="D5:D6"/>
    <mergeCell ref="E5:H6"/>
    <mergeCell ref="I5:I6"/>
    <mergeCell ref="J5:L5"/>
  </mergeCells>
  <conditionalFormatting sqref="A18">
    <cfRule type="expression" dxfId="75" priority="4" stopIfTrue="1">
      <formula>$F18=""</formula>
    </cfRule>
    <cfRule type="expression" dxfId="74" priority="5" stopIfTrue="1">
      <formula>$J18&lt;&gt;""</formula>
    </cfRule>
    <cfRule type="expression" dxfId="73" priority="6" stopIfTrue="1">
      <formula>AND($G18="",$F18&lt;&gt;"")</formula>
    </cfRule>
    <cfRule type="expression" dxfId="72" priority="7" stopIfTrue="1">
      <formula>$F18=""</formula>
    </cfRule>
    <cfRule type="expression" dxfId="71" priority="8" stopIfTrue="1">
      <formula>#REF!&lt;&gt;""</formula>
    </cfRule>
    <cfRule type="expression" dxfId="70" priority="9" stopIfTrue="1">
      <formula>AND($G18="",$F18&lt;&gt;"")</formula>
    </cfRule>
  </conditionalFormatting>
  <conditionalFormatting sqref="A64">
    <cfRule type="expression" dxfId="69" priority="10" stopIfTrue="1">
      <formula>$F64=""</formula>
    </cfRule>
    <cfRule type="expression" dxfId="68" priority="11" stopIfTrue="1">
      <formula>$J64&lt;&gt;""</formula>
    </cfRule>
    <cfRule type="expression" dxfId="67" priority="12" stopIfTrue="1">
      <formula>AND($G64="",$F64&lt;&gt;"")</formula>
    </cfRule>
    <cfRule type="expression" dxfId="66" priority="13" stopIfTrue="1">
      <formula>$F64=""</formula>
    </cfRule>
    <cfRule type="expression" dxfId="65" priority="14" stopIfTrue="1">
      <formula>#REF!&lt;&gt;""</formula>
    </cfRule>
    <cfRule type="expression" dxfId="64" priority="15" stopIfTrue="1">
      <formula>AND($G64="",$F64&lt;&gt;"")</formula>
    </cfRule>
  </conditionalFormatting>
  <conditionalFormatting sqref="A76:A77 A349:A350 A421:A422 A449:A450">
    <cfRule type="expression" dxfId="63" priority="58" stopIfTrue="1">
      <formula>$F76=""</formula>
    </cfRule>
    <cfRule type="expression" dxfId="62" priority="59" stopIfTrue="1">
      <formula>$J76&lt;&gt;""</formula>
    </cfRule>
    <cfRule type="expression" dxfId="61" priority="60" stopIfTrue="1">
      <formula>AND($G76="",$F76&lt;&gt;"")</formula>
    </cfRule>
  </conditionalFormatting>
  <conditionalFormatting sqref="A76:A77 C32:D32 A411 A470:A471">
    <cfRule type="expression" dxfId="60" priority="70" stopIfTrue="1">
      <formula>$F32=""</formula>
    </cfRule>
  </conditionalFormatting>
  <conditionalFormatting sqref="A118 A121">
    <cfRule type="expression" dxfId="59" priority="100" stopIfTrue="1">
      <formula>$F118=""</formula>
    </cfRule>
    <cfRule type="expression" dxfId="58" priority="101" stopIfTrue="1">
      <formula>#REF!&lt;&gt;""</formula>
    </cfRule>
    <cfRule type="expression" dxfId="57" priority="102" stopIfTrue="1">
      <formula>AND($G118="",$F118&lt;&gt;"")</formula>
    </cfRule>
  </conditionalFormatting>
  <conditionalFormatting sqref="A216">
    <cfRule type="expression" dxfId="56" priority="19" stopIfTrue="1">
      <formula>$F216=""</formula>
    </cfRule>
    <cfRule type="expression" dxfId="55" priority="20" stopIfTrue="1">
      <formula>#REF!&lt;&gt;""</formula>
    </cfRule>
    <cfRule type="expression" dxfId="54" priority="21" stopIfTrue="1">
      <formula>AND($G216="",$F216&lt;&gt;"")</formula>
    </cfRule>
  </conditionalFormatting>
  <conditionalFormatting sqref="A272:A273">
    <cfRule type="expression" dxfId="53" priority="52" stopIfTrue="1">
      <formula>$F272=""</formula>
    </cfRule>
    <cfRule type="expression" dxfId="52" priority="53" stopIfTrue="1">
      <formula>#REF!&lt;&gt;""</formula>
    </cfRule>
    <cfRule type="expression" dxfId="51" priority="54" stopIfTrue="1">
      <formula>AND($G272="",$F272&lt;&gt;"")</formula>
    </cfRule>
  </conditionalFormatting>
  <conditionalFormatting sqref="A278">
    <cfRule type="expression" dxfId="50" priority="46" stopIfTrue="1">
      <formula>$F278=""</formula>
    </cfRule>
    <cfRule type="expression" dxfId="49" priority="47" stopIfTrue="1">
      <formula>#REF!&lt;&gt;""</formula>
    </cfRule>
    <cfRule type="expression" dxfId="48" priority="48" stopIfTrue="1">
      <formula>AND($G278="",$F278&lt;&gt;"")</formula>
    </cfRule>
  </conditionalFormatting>
  <conditionalFormatting sqref="A279">
    <cfRule type="expression" dxfId="47" priority="49" stopIfTrue="1">
      <formula>#REF!=""</formula>
    </cfRule>
    <cfRule type="expression" dxfId="46" priority="50" stopIfTrue="1">
      <formula>#REF!&lt;&gt;""</formula>
    </cfRule>
    <cfRule type="expression" dxfId="45" priority="51" stopIfTrue="1">
      <formula>AND(#REF!="",#REF!&lt;&gt;"")</formula>
    </cfRule>
  </conditionalFormatting>
  <conditionalFormatting sqref="A350:A351">
    <cfRule type="expression" dxfId="44" priority="67" stopIfTrue="1">
      <formula>$F350=""</formula>
    </cfRule>
    <cfRule type="expression" dxfId="43" priority="68" stopIfTrue="1">
      <formula>#REF!&lt;&gt;""</formula>
    </cfRule>
    <cfRule type="expression" dxfId="42" priority="69" stopIfTrue="1">
      <formula>AND($G350="",$F350&lt;&gt;"")</formula>
    </cfRule>
  </conditionalFormatting>
  <conditionalFormatting sqref="A371">
    <cfRule type="expression" dxfId="41" priority="61" stopIfTrue="1">
      <formula>$F371=""</formula>
    </cfRule>
    <cfRule type="expression" dxfId="40" priority="62" stopIfTrue="1">
      <formula>#REF!&lt;&gt;""</formula>
    </cfRule>
    <cfRule type="expression" dxfId="39" priority="63" stopIfTrue="1">
      <formula>AND($G371="",$F371&lt;&gt;"")</formula>
    </cfRule>
  </conditionalFormatting>
  <conditionalFormatting sqref="A404 A428:A429">
    <cfRule type="expression" dxfId="38" priority="64" stopIfTrue="1">
      <formula>$F404=""</formula>
    </cfRule>
    <cfRule type="expression" dxfId="37" priority="65" stopIfTrue="1">
      <formula>#REF!&lt;&gt;""</formula>
    </cfRule>
    <cfRule type="expression" dxfId="36" priority="66" stopIfTrue="1">
      <formula>AND($G404="",$F404&lt;&gt;"")</formula>
    </cfRule>
  </conditionalFormatting>
  <conditionalFormatting sqref="A407">
    <cfRule type="expression" dxfId="35" priority="37" stopIfTrue="1">
      <formula>$F407=""</formula>
    </cfRule>
    <cfRule type="expression" dxfId="34" priority="38" stopIfTrue="1">
      <formula>$J407&lt;&gt;""</formula>
    </cfRule>
    <cfRule type="expression" dxfId="33" priority="39" stopIfTrue="1">
      <formula>AND($G407="",$F407&lt;&gt;"")</formula>
    </cfRule>
  </conditionalFormatting>
  <conditionalFormatting sqref="A433">
    <cfRule type="expression" dxfId="32" priority="40" stopIfTrue="1">
      <formula>$F433=""</formula>
    </cfRule>
    <cfRule type="expression" dxfId="31" priority="41" stopIfTrue="1">
      <formula>#REF!&lt;&gt;""</formula>
    </cfRule>
    <cfRule type="expression" dxfId="30" priority="42" stopIfTrue="1">
      <formula>AND($G433="",$F433&lt;&gt;"")</formula>
    </cfRule>
  </conditionalFormatting>
  <conditionalFormatting sqref="A487">
    <cfRule type="expression" dxfId="29" priority="1" stopIfTrue="1">
      <formula>$F487=""</formula>
    </cfRule>
    <cfRule type="expression" dxfId="28" priority="2" stopIfTrue="1">
      <formula>#REF!&lt;&gt;""</formula>
    </cfRule>
    <cfRule type="expression" dxfId="27" priority="3" stopIfTrue="1">
      <formula>AND($G487="",$F487&lt;&gt;"")</formula>
    </cfRule>
  </conditionalFormatting>
  <conditionalFormatting sqref="C32:D32 A76:A77 A411 A470:A471">
    <cfRule type="expression" dxfId="26" priority="71" stopIfTrue="1">
      <formula>#REF!&lt;&gt;""</formula>
    </cfRule>
    <cfRule type="expression" dxfId="25" priority="72" stopIfTrue="1">
      <formula>AND($G32="",$F32&lt;&gt;"")</formula>
    </cfRule>
  </conditionalFormatting>
  <pageMargins left="0.43307086614173229" right="0.23622047244094491" top="0.51181102362204722" bottom="0.11811023622047245" header="0.31496062992125984" footer="0.31496062992125984"/>
  <pageSetup paperSize="9" scale="89" orientation="portrait" r:id="rId6"/>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77"/>
  <sheetViews>
    <sheetView view="pageBreakPreview" zoomScaleNormal="110" zoomScaleSheetLayoutView="100" workbookViewId="0">
      <selection activeCell="J128" sqref="J128:K128"/>
    </sheetView>
  </sheetViews>
  <sheetFormatPr defaultRowHeight="15.75"/>
  <cols>
    <col min="1" max="1" width="43" customWidth="1"/>
    <col min="2" max="2" width="4.1640625" customWidth="1"/>
    <col min="3" max="3" width="5.5" customWidth="1"/>
    <col min="4" max="6" width="4.1640625" customWidth="1"/>
    <col min="7" max="7" width="7.83203125" customWidth="1"/>
    <col min="8" max="8" width="5" customWidth="1"/>
    <col min="9" max="11" width="14" customWidth="1"/>
    <col min="12" max="12" width="74.83203125" style="21" customWidth="1"/>
  </cols>
  <sheetData>
    <row r="1" spans="1:12" ht="144.75" customHeight="1">
      <c r="H1" s="409" t="s">
        <v>523</v>
      </c>
      <c r="I1" s="409"/>
      <c r="J1" s="409"/>
      <c r="K1" s="413"/>
    </row>
    <row r="2" spans="1:12" ht="92.25" customHeight="1">
      <c r="A2" s="289"/>
      <c r="B2" s="289"/>
      <c r="C2" s="290"/>
      <c r="D2" s="290"/>
      <c r="E2" s="290"/>
      <c r="F2" s="290"/>
      <c r="G2" s="290"/>
      <c r="H2" s="414" t="s">
        <v>447</v>
      </c>
      <c r="I2" s="420"/>
      <c r="J2" s="420"/>
      <c r="K2" s="420"/>
      <c r="L2" s="18"/>
    </row>
    <row r="3" spans="1:12" ht="111" customHeight="1">
      <c r="A3" s="421" t="s">
        <v>448</v>
      </c>
      <c r="B3" s="421"/>
      <c r="C3" s="421"/>
      <c r="D3" s="421"/>
      <c r="E3" s="421"/>
      <c r="F3" s="421"/>
      <c r="G3" s="421"/>
      <c r="H3" s="421"/>
      <c r="I3" s="421"/>
      <c r="J3" s="421"/>
      <c r="K3" s="421"/>
    </row>
    <row r="4" spans="1:12" ht="15" customHeight="1">
      <c r="A4" s="252" t="s">
        <v>0</v>
      </c>
      <c r="B4" s="252" t="s">
        <v>0</v>
      </c>
      <c r="C4" s="252" t="s">
        <v>0</v>
      </c>
      <c r="D4" s="252" t="s">
        <v>0</v>
      </c>
      <c r="E4" s="252" t="s">
        <v>0</v>
      </c>
      <c r="F4" s="252" t="s">
        <v>0</v>
      </c>
      <c r="G4" s="252" t="s">
        <v>0</v>
      </c>
      <c r="H4" s="418" t="s">
        <v>1</v>
      </c>
      <c r="I4" s="418"/>
      <c r="J4" s="418"/>
      <c r="K4" s="418"/>
    </row>
    <row r="5" spans="1:12" ht="20.45" customHeight="1">
      <c r="A5" s="419" t="s">
        <v>2</v>
      </c>
      <c r="B5" s="419" t="s">
        <v>3</v>
      </c>
      <c r="C5" s="419" t="s">
        <v>4</v>
      </c>
      <c r="D5" s="419" t="s">
        <v>5</v>
      </c>
      <c r="E5" s="419"/>
      <c r="F5" s="419"/>
      <c r="G5" s="419"/>
      <c r="H5" s="419" t="s">
        <v>6</v>
      </c>
      <c r="I5" s="419" t="s">
        <v>7</v>
      </c>
      <c r="J5" s="419"/>
      <c r="K5" s="419"/>
    </row>
    <row r="6" spans="1:12" ht="16.7" customHeight="1">
      <c r="A6" s="419" t="s">
        <v>0</v>
      </c>
      <c r="B6" s="419" t="s">
        <v>0</v>
      </c>
      <c r="C6" s="419" t="s">
        <v>0</v>
      </c>
      <c r="D6" s="419" t="s">
        <v>0</v>
      </c>
      <c r="E6" s="419"/>
      <c r="F6" s="419"/>
      <c r="G6" s="419"/>
      <c r="H6" s="419" t="s">
        <v>0</v>
      </c>
      <c r="I6" s="317" t="s">
        <v>24</v>
      </c>
      <c r="J6" s="317" t="s">
        <v>396</v>
      </c>
      <c r="K6" s="317" t="s">
        <v>441</v>
      </c>
    </row>
    <row r="7" spans="1:12" ht="13.7" customHeight="1">
      <c r="A7" s="12" t="s">
        <v>8</v>
      </c>
      <c r="B7" s="12" t="s">
        <v>9</v>
      </c>
      <c r="C7" s="12" t="s">
        <v>10</v>
      </c>
      <c r="D7" s="12" t="s">
        <v>11</v>
      </c>
      <c r="E7" s="12" t="s">
        <v>12</v>
      </c>
      <c r="F7" s="12" t="s">
        <v>13</v>
      </c>
      <c r="G7" s="12" t="s">
        <v>14</v>
      </c>
      <c r="H7" s="12" t="s">
        <v>15</v>
      </c>
      <c r="I7" s="12" t="s">
        <v>16</v>
      </c>
      <c r="J7" s="12">
        <v>10</v>
      </c>
      <c r="K7" s="12" t="s">
        <v>18</v>
      </c>
    </row>
    <row r="8" spans="1:12" ht="14.45" customHeight="1">
      <c r="A8" s="1" t="s">
        <v>19</v>
      </c>
      <c r="B8" s="119"/>
      <c r="C8" s="119"/>
      <c r="D8" s="2" t="s">
        <v>0</v>
      </c>
      <c r="E8" s="2" t="s">
        <v>0</v>
      </c>
      <c r="F8" s="2" t="s">
        <v>0</v>
      </c>
      <c r="G8" s="2" t="s">
        <v>0</v>
      </c>
      <c r="H8" s="119" t="s">
        <v>0</v>
      </c>
      <c r="I8" s="120">
        <f>I9+I158+I180+I269+I338+I377+I439+I448+I455+I463+I471+I262+I249</f>
        <v>551688.50000000012</v>
      </c>
      <c r="J8" s="120">
        <f>J9+J158+J180+J269+J338+J377+J439+J448+J455+J463+J471+J262+J249</f>
        <v>428620.80000000005</v>
      </c>
      <c r="K8" s="120">
        <f>K9+K158+K180+K269+K338+K377+K439+K448+K455+K463+K471+K262+K249</f>
        <v>410696.29999999993</v>
      </c>
    </row>
    <row r="9" spans="1:12">
      <c r="A9" s="121" t="s">
        <v>74</v>
      </c>
      <c r="B9" s="122" t="s">
        <v>75</v>
      </c>
      <c r="C9" s="48"/>
      <c r="D9" s="14"/>
      <c r="E9" s="14"/>
      <c r="F9" s="14"/>
      <c r="G9" s="14"/>
      <c r="H9" s="49"/>
      <c r="I9" s="51">
        <f>I10+I16+I90+I102+I108+I84</f>
        <v>70273</v>
      </c>
      <c r="J9" s="51">
        <f>J10+J16+J90+J102+J108+J84</f>
        <v>61147.899999999994</v>
      </c>
      <c r="K9" s="51">
        <f>K10+K16+K90+K102+K108+K84</f>
        <v>50846.1</v>
      </c>
    </row>
    <row r="10" spans="1:12" ht="36">
      <c r="A10" s="46" t="s">
        <v>76</v>
      </c>
      <c r="B10" s="48" t="s">
        <v>75</v>
      </c>
      <c r="C10" s="48" t="s">
        <v>77</v>
      </c>
      <c r="D10" s="14"/>
      <c r="E10" s="14"/>
      <c r="F10" s="14"/>
      <c r="G10" s="14"/>
      <c r="H10" s="48"/>
      <c r="I10" s="51">
        <f>I11</f>
        <v>2448</v>
      </c>
      <c r="J10" s="51">
        <f>J11</f>
        <v>2143.9</v>
      </c>
      <c r="K10" s="51">
        <f>K11</f>
        <v>1843.1</v>
      </c>
    </row>
    <row r="11" spans="1:12" ht="51">
      <c r="A11" s="31" t="s">
        <v>314</v>
      </c>
      <c r="B11" s="48" t="s">
        <v>75</v>
      </c>
      <c r="C11" s="48" t="s">
        <v>77</v>
      </c>
      <c r="D11" s="13">
        <v>65</v>
      </c>
      <c r="E11" s="13">
        <v>0</v>
      </c>
      <c r="F11" s="13"/>
      <c r="G11" s="13"/>
      <c r="H11" s="48"/>
      <c r="I11" s="51">
        <f t="shared" ref="I11:K13" si="0">I12</f>
        <v>2448</v>
      </c>
      <c r="J11" s="51">
        <f t="shared" si="0"/>
        <v>2143.9</v>
      </c>
      <c r="K11" s="51">
        <f t="shared" si="0"/>
        <v>1843.1</v>
      </c>
    </row>
    <row r="12" spans="1:12">
      <c r="A12" s="46" t="s">
        <v>78</v>
      </c>
      <c r="B12" s="48" t="s">
        <v>75</v>
      </c>
      <c r="C12" s="48" t="s">
        <v>77</v>
      </c>
      <c r="D12" s="13">
        <v>65</v>
      </c>
      <c r="E12" s="13">
        <v>1</v>
      </c>
      <c r="F12" s="13"/>
      <c r="G12" s="13"/>
      <c r="H12" s="48"/>
      <c r="I12" s="51">
        <f>I13</f>
        <v>2448</v>
      </c>
      <c r="J12" s="51">
        <f t="shared" si="0"/>
        <v>2143.9</v>
      </c>
      <c r="K12" s="51">
        <f t="shared" si="0"/>
        <v>1843.1</v>
      </c>
    </row>
    <row r="13" spans="1:12" ht="24">
      <c r="A13" s="46" t="s">
        <v>79</v>
      </c>
      <c r="B13" s="48" t="s">
        <v>75</v>
      </c>
      <c r="C13" s="48" t="s">
        <v>77</v>
      </c>
      <c r="D13" s="13">
        <v>65</v>
      </c>
      <c r="E13" s="13">
        <v>1</v>
      </c>
      <c r="F13" s="13" t="s">
        <v>153</v>
      </c>
      <c r="G13" s="13" t="s">
        <v>247</v>
      </c>
      <c r="H13" s="48"/>
      <c r="I13" s="51">
        <f t="shared" si="0"/>
        <v>2448</v>
      </c>
      <c r="J13" s="51">
        <f t="shared" si="0"/>
        <v>2143.9</v>
      </c>
      <c r="K13" s="51">
        <f t="shared" si="0"/>
        <v>1843.1</v>
      </c>
    </row>
    <row r="14" spans="1:12" ht="72">
      <c r="A14" s="46" t="s">
        <v>80</v>
      </c>
      <c r="B14" s="48" t="s">
        <v>75</v>
      </c>
      <c r="C14" s="48" t="s">
        <v>77</v>
      </c>
      <c r="D14" s="13">
        <v>65</v>
      </c>
      <c r="E14" s="13">
        <v>1</v>
      </c>
      <c r="F14" s="13" t="s">
        <v>153</v>
      </c>
      <c r="G14" s="13" t="s">
        <v>247</v>
      </c>
      <c r="H14" s="48" t="s">
        <v>225</v>
      </c>
      <c r="I14" s="51">
        <f>I15</f>
        <v>2448</v>
      </c>
      <c r="J14" s="51">
        <f>J15</f>
        <v>2143.9</v>
      </c>
      <c r="K14" s="51">
        <f>K15</f>
        <v>1843.1</v>
      </c>
    </row>
    <row r="15" spans="1:12" ht="24">
      <c r="A15" s="46" t="s">
        <v>81</v>
      </c>
      <c r="B15" s="48" t="s">
        <v>75</v>
      </c>
      <c r="C15" s="48" t="s">
        <v>77</v>
      </c>
      <c r="D15" s="13">
        <v>65</v>
      </c>
      <c r="E15" s="13">
        <v>1</v>
      </c>
      <c r="F15" s="13" t="s">
        <v>153</v>
      </c>
      <c r="G15" s="13" t="s">
        <v>247</v>
      </c>
      <c r="H15" s="48" t="s">
        <v>226</v>
      </c>
      <c r="I15" s="51">
        <f>'Приложение 3'!J16</f>
        <v>2448</v>
      </c>
      <c r="J15" s="51">
        <f>'Приложение 3'!K16</f>
        <v>2143.9</v>
      </c>
      <c r="K15" s="51">
        <f>'Приложение 3'!L16</f>
        <v>1843.1</v>
      </c>
    </row>
    <row r="16" spans="1:12" ht="60">
      <c r="A16" s="46" t="s">
        <v>468</v>
      </c>
      <c r="B16" s="48" t="s">
        <v>75</v>
      </c>
      <c r="C16" s="48" t="s">
        <v>82</v>
      </c>
      <c r="D16" s="13"/>
      <c r="E16" s="13"/>
      <c r="F16" s="13"/>
      <c r="G16" s="13"/>
      <c r="H16" s="49"/>
      <c r="I16" s="51">
        <f>I17+I22+I44+I68+I30</f>
        <v>33003.5</v>
      </c>
      <c r="J16" s="51">
        <f t="shared" ref="J16:K16" si="1">J17+J22+J44+J68+J30</f>
        <v>28706.799999999996</v>
      </c>
      <c r="K16" s="51">
        <f t="shared" si="1"/>
        <v>25217</v>
      </c>
    </row>
    <row r="17" spans="1:11" ht="36">
      <c r="A17" s="46" t="s">
        <v>470</v>
      </c>
      <c r="B17" s="48" t="s">
        <v>75</v>
      </c>
      <c r="C17" s="48" t="s">
        <v>82</v>
      </c>
      <c r="D17" s="13" t="s">
        <v>77</v>
      </c>
      <c r="E17" s="13" t="s">
        <v>258</v>
      </c>
      <c r="F17" s="13"/>
      <c r="G17" s="13"/>
      <c r="H17" s="49"/>
      <c r="I17" s="51">
        <f t="shared" ref="I17:K20" si="2">I18</f>
        <v>272.5</v>
      </c>
      <c r="J17" s="51">
        <f t="shared" si="2"/>
        <v>287.39999999999998</v>
      </c>
      <c r="K17" s="51">
        <f t="shared" si="2"/>
        <v>298.89999999999998</v>
      </c>
    </row>
    <row r="18" spans="1:11" ht="48">
      <c r="A18" s="50" t="s">
        <v>173</v>
      </c>
      <c r="B18" s="48" t="s">
        <v>75</v>
      </c>
      <c r="C18" s="48" t="s">
        <v>82</v>
      </c>
      <c r="D18" s="13" t="s">
        <v>77</v>
      </c>
      <c r="E18" s="13" t="s">
        <v>258</v>
      </c>
      <c r="F18" s="13" t="s">
        <v>114</v>
      </c>
      <c r="G18" s="13"/>
      <c r="H18" s="49"/>
      <c r="I18" s="51">
        <f t="shared" si="2"/>
        <v>272.5</v>
      </c>
      <c r="J18" s="51">
        <f t="shared" si="2"/>
        <v>287.39999999999998</v>
      </c>
      <c r="K18" s="51">
        <f t="shared" si="2"/>
        <v>298.89999999999998</v>
      </c>
    </row>
    <row r="19" spans="1:11" ht="72">
      <c r="A19" s="123" t="s">
        <v>174</v>
      </c>
      <c r="B19" s="48" t="s">
        <v>75</v>
      </c>
      <c r="C19" s="48" t="s">
        <v>82</v>
      </c>
      <c r="D19" s="13" t="s">
        <v>77</v>
      </c>
      <c r="E19" s="13" t="s">
        <v>258</v>
      </c>
      <c r="F19" s="13" t="s">
        <v>114</v>
      </c>
      <c r="G19" s="13" t="s">
        <v>279</v>
      </c>
      <c r="H19" s="49"/>
      <c r="I19" s="51">
        <f t="shared" si="2"/>
        <v>272.5</v>
      </c>
      <c r="J19" s="51">
        <f t="shared" si="2"/>
        <v>287.39999999999998</v>
      </c>
      <c r="K19" s="51">
        <f t="shared" si="2"/>
        <v>298.89999999999998</v>
      </c>
    </row>
    <row r="20" spans="1:11" ht="72">
      <c r="A20" s="46" t="s">
        <v>80</v>
      </c>
      <c r="B20" s="48" t="s">
        <v>75</v>
      </c>
      <c r="C20" s="48" t="s">
        <v>82</v>
      </c>
      <c r="D20" s="13" t="s">
        <v>77</v>
      </c>
      <c r="E20" s="13" t="s">
        <v>258</v>
      </c>
      <c r="F20" s="13" t="s">
        <v>114</v>
      </c>
      <c r="G20" s="13" t="s">
        <v>279</v>
      </c>
      <c r="H20" s="49" t="s">
        <v>225</v>
      </c>
      <c r="I20" s="51">
        <f t="shared" si="2"/>
        <v>272.5</v>
      </c>
      <c r="J20" s="51">
        <f>J21</f>
        <v>287.39999999999998</v>
      </c>
      <c r="K20" s="51">
        <f>K21</f>
        <v>298.89999999999998</v>
      </c>
    </row>
    <row r="21" spans="1:11" ht="24">
      <c r="A21" s="46" t="s">
        <v>81</v>
      </c>
      <c r="B21" s="48" t="s">
        <v>75</v>
      </c>
      <c r="C21" s="48" t="s">
        <v>82</v>
      </c>
      <c r="D21" s="13" t="s">
        <v>77</v>
      </c>
      <c r="E21" s="13" t="s">
        <v>258</v>
      </c>
      <c r="F21" s="13" t="s">
        <v>114</v>
      </c>
      <c r="G21" s="13" t="s">
        <v>279</v>
      </c>
      <c r="H21" s="49" t="s">
        <v>226</v>
      </c>
      <c r="I21" s="51">
        <f>'Приложение 3'!J302</f>
        <v>272.5</v>
      </c>
      <c r="J21" s="51">
        <f>'Приложение 3'!K302</f>
        <v>287.39999999999998</v>
      </c>
      <c r="K21" s="51">
        <f>'Приложение 3'!L302</f>
        <v>298.89999999999998</v>
      </c>
    </row>
    <row r="22" spans="1:11" ht="36">
      <c r="A22" s="52" t="s">
        <v>439</v>
      </c>
      <c r="B22" s="124" t="s">
        <v>75</v>
      </c>
      <c r="C22" s="124" t="s">
        <v>82</v>
      </c>
      <c r="D22" s="13" t="s">
        <v>82</v>
      </c>
      <c r="E22" s="13" t="s">
        <v>258</v>
      </c>
      <c r="F22" s="13"/>
      <c r="G22" s="13"/>
      <c r="H22" s="49"/>
      <c r="I22" s="51">
        <f t="shared" ref="I22:K26" si="3">I23</f>
        <v>59.5</v>
      </c>
      <c r="J22" s="51">
        <f t="shared" si="3"/>
        <v>62.699999999999996</v>
      </c>
      <c r="K22" s="51">
        <f t="shared" si="3"/>
        <v>81.599999999999994</v>
      </c>
    </row>
    <row r="23" spans="1:11" ht="34.5" customHeight="1">
      <c r="A23" s="52" t="s">
        <v>549</v>
      </c>
      <c r="B23" s="124" t="s">
        <v>75</v>
      </c>
      <c r="C23" s="124" t="s">
        <v>82</v>
      </c>
      <c r="D23" s="13" t="s">
        <v>82</v>
      </c>
      <c r="E23" s="13" t="s">
        <v>9</v>
      </c>
      <c r="F23" s="13"/>
      <c r="G23" s="13"/>
      <c r="H23" s="49"/>
      <c r="I23" s="51">
        <f t="shared" si="3"/>
        <v>59.5</v>
      </c>
      <c r="J23" s="51">
        <f t="shared" si="3"/>
        <v>62.699999999999996</v>
      </c>
      <c r="K23" s="51">
        <f t="shared" si="3"/>
        <v>81.599999999999994</v>
      </c>
    </row>
    <row r="24" spans="1:11" ht="36">
      <c r="A24" s="125" t="s">
        <v>398</v>
      </c>
      <c r="B24" s="124" t="s">
        <v>75</v>
      </c>
      <c r="C24" s="124" t="s">
        <v>82</v>
      </c>
      <c r="D24" s="13" t="s">
        <v>82</v>
      </c>
      <c r="E24" s="13" t="s">
        <v>9</v>
      </c>
      <c r="F24" s="13" t="s">
        <v>98</v>
      </c>
      <c r="G24" s="13"/>
      <c r="H24" s="49"/>
      <c r="I24" s="51">
        <f t="shared" si="3"/>
        <v>59.5</v>
      </c>
      <c r="J24" s="51">
        <f t="shared" si="3"/>
        <v>62.699999999999996</v>
      </c>
      <c r="K24" s="51">
        <f t="shared" si="3"/>
        <v>81.599999999999994</v>
      </c>
    </row>
    <row r="25" spans="1:11" ht="84">
      <c r="A25" s="126" t="s">
        <v>139</v>
      </c>
      <c r="B25" s="124" t="s">
        <v>75</v>
      </c>
      <c r="C25" s="124" t="s">
        <v>82</v>
      </c>
      <c r="D25" s="13" t="s">
        <v>82</v>
      </c>
      <c r="E25" s="13" t="s">
        <v>9</v>
      </c>
      <c r="F25" s="13" t="s">
        <v>98</v>
      </c>
      <c r="G25" s="13" t="s">
        <v>440</v>
      </c>
      <c r="H25" s="49"/>
      <c r="I25" s="51">
        <f>I26+I28</f>
        <v>59.5</v>
      </c>
      <c r="J25" s="51">
        <f>J26+J28</f>
        <v>62.699999999999996</v>
      </c>
      <c r="K25" s="51">
        <f>K26+K28</f>
        <v>81.599999999999994</v>
      </c>
    </row>
    <row r="26" spans="1:11" ht="72">
      <c r="A26" s="46" t="s">
        <v>80</v>
      </c>
      <c r="B26" s="124" t="s">
        <v>75</v>
      </c>
      <c r="C26" s="124" t="s">
        <v>82</v>
      </c>
      <c r="D26" s="13" t="s">
        <v>82</v>
      </c>
      <c r="E26" s="13" t="s">
        <v>9</v>
      </c>
      <c r="F26" s="13" t="s">
        <v>98</v>
      </c>
      <c r="G26" s="13" t="s">
        <v>440</v>
      </c>
      <c r="H26" s="49" t="s">
        <v>225</v>
      </c>
      <c r="I26" s="51">
        <f t="shared" si="3"/>
        <v>56.8</v>
      </c>
      <c r="J26" s="51">
        <f t="shared" si="3"/>
        <v>59.9</v>
      </c>
      <c r="K26" s="51">
        <f t="shared" si="3"/>
        <v>78</v>
      </c>
    </row>
    <row r="27" spans="1:11" ht="24">
      <c r="A27" s="46" t="s">
        <v>81</v>
      </c>
      <c r="B27" s="124" t="s">
        <v>75</v>
      </c>
      <c r="C27" s="124" t="s">
        <v>82</v>
      </c>
      <c r="D27" s="13" t="s">
        <v>82</v>
      </c>
      <c r="E27" s="13" t="s">
        <v>9</v>
      </c>
      <c r="F27" s="13" t="s">
        <v>98</v>
      </c>
      <c r="G27" s="13" t="s">
        <v>440</v>
      </c>
      <c r="H27" s="49" t="s">
        <v>226</v>
      </c>
      <c r="I27" s="51">
        <f>'Приложение 3'!J308</f>
        <v>56.8</v>
      </c>
      <c r="J27" s="51">
        <f>'Приложение 3'!K308</f>
        <v>59.9</v>
      </c>
      <c r="K27" s="51">
        <f>'Приложение 3'!L308</f>
        <v>78</v>
      </c>
    </row>
    <row r="28" spans="1:11" ht="36">
      <c r="A28" s="46" t="s">
        <v>86</v>
      </c>
      <c r="B28" s="124" t="s">
        <v>75</v>
      </c>
      <c r="C28" s="124" t="s">
        <v>82</v>
      </c>
      <c r="D28" s="13" t="s">
        <v>82</v>
      </c>
      <c r="E28" s="13" t="s">
        <v>9</v>
      </c>
      <c r="F28" s="13" t="s">
        <v>98</v>
      </c>
      <c r="G28" s="13" t="s">
        <v>440</v>
      </c>
      <c r="H28" s="49" t="s">
        <v>227</v>
      </c>
      <c r="I28" s="51">
        <f t="shared" ref="I28:K28" si="4">I29</f>
        <v>2.7</v>
      </c>
      <c r="J28" s="51">
        <f t="shared" si="4"/>
        <v>2.8</v>
      </c>
      <c r="K28" s="51">
        <f t="shared" si="4"/>
        <v>3.6</v>
      </c>
    </row>
    <row r="29" spans="1:11" ht="36">
      <c r="A29" s="46" t="s">
        <v>87</v>
      </c>
      <c r="B29" s="124" t="s">
        <v>75</v>
      </c>
      <c r="C29" s="124" t="s">
        <v>82</v>
      </c>
      <c r="D29" s="13" t="s">
        <v>82</v>
      </c>
      <c r="E29" s="13" t="s">
        <v>9</v>
      </c>
      <c r="F29" s="13" t="s">
        <v>98</v>
      </c>
      <c r="G29" s="13" t="s">
        <v>440</v>
      </c>
      <c r="H29" s="49" t="s">
        <v>228</v>
      </c>
      <c r="I29" s="51">
        <f>'Приложение 3'!J310</f>
        <v>2.7</v>
      </c>
      <c r="J29" s="51">
        <f>'Приложение 3'!K310</f>
        <v>2.8</v>
      </c>
      <c r="K29" s="51">
        <f>'Приложение 3'!L310</f>
        <v>3.6</v>
      </c>
    </row>
    <row r="30" spans="1:11" ht="51">
      <c r="A30" s="350" t="s">
        <v>83</v>
      </c>
      <c r="B30" s="282" t="s">
        <v>75</v>
      </c>
      <c r="C30" s="282" t="s">
        <v>82</v>
      </c>
      <c r="D30" s="283" t="s">
        <v>499</v>
      </c>
      <c r="E30" s="283" t="s">
        <v>258</v>
      </c>
      <c r="F30" s="283"/>
      <c r="G30" s="283"/>
      <c r="H30" s="284"/>
      <c r="I30" s="285">
        <f>I31+I37</f>
        <v>634.4</v>
      </c>
      <c r="J30" s="285">
        <f t="shared" ref="J30:K30" si="5">J31+J37</f>
        <v>669.5</v>
      </c>
      <c r="K30" s="285">
        <f t="shared" si="5"/>
        <v>696.2</v>
      </c>
    </row>
    <row r="31" spans="1:11" ht="89.25">
      <c r="A31" s="281" t="s">
        <v>84</v>
      </c>
      <c r="B31" s="282" t="s">
        <v>75</v>
      </c>
      <c r="C31" s="282" t="s">
        <v>82</v>
      </c>
      <c r="D31" s="283" t="s">
        <v>499</v>
      </c>
      <c r="E31" s="283" t="s">
        <v>258</v>
      </c>
      <c r="F31" s="283" t="s">
        <v>98</v>
      </c>
      <c r="G31" s="283"/>
      <c r="H31" s="284"/>
      <c r="I31" s="285">
        <f>I32</f>
        <v>403.9</v>
      </c>
      <c r="J31" s="285">
        <f>J32</f>
        <v>426.3</v>
      </c>
      <c r="K31" s="285">
        <f>K32</f>
        <v>443.40000000000003</v>
      </c>
    </row>
    <row r="32" spans="1:11" ht="140.25">
      <c r="A32" s="281" t="s">
        <v>59</v>
      </c>
      <c r="B32" s="282" t="s">
        <v>75</v>
      </c>
      <c r="C32" s="282" t="s">
        <v>82</v>
      </c>
      <c r="D32" s="283" t="s">
        <v>499</v>
      </c>
      <c r="E32" s="283" t="s">
        <v>258</v>
      </c>
      <c r="F32" s="283" t="s">
        <v>98</v>
      </c>
      <c r="G32" s="283" t="s">
        <v>252</v>
      </c>
      <c r="H32" s="284"/>
      <c r="I32" s="285">
        <f>I33+I35</f>
        <v>403.9</v>
      </c>
      <c r="J32" s="285">
        <f>J33+J35</f>
        <v>426.3</v>
      </c>
      <c r="K32" s="285">
        <f>K33+K35</f>
        <v>443.40000000000003</v>
      </c>
    </row>
    <row r="33" spans="1:11" ht="76.5">
      <c r="A33" s="281" t="s">
        <v>80</v>
      </c>
      <c r="B33" s="282" t="s">
        <v>75</v>
      </c>
      <c r="C33" s="282" t="s">
        <v>82</v>
      </c>
      <c r="D33" s="283" t="s">
        <v>499</v>
      </c>
      <c r="E33" s="283" t="s">
        <v>258</v>
      </c>
      <c r="F33" s="283" t="s">
        <v>98</v>
      </c>
      <c r="G33" s="283" t="s">
        <v>252</v>
      </c>
      <c r="H33" s="284" t="s">
        <v>225</v>
      </c>
      <c r="I33" s="285">
        <f>I34</f>
        <v>399.7</v>
      </c>
      <c r="J33" s="285">
        <f>J34</f>
        <v>368.1</v>
      </c>
      <c r="K33" s="285">
        <f>K34</f>
        <v>382.8</v>
      </c>
    </row>
    <row r="34" spans="1:11" ht="38.25">
      <c r="A34" s="281" t="s">
        <v>81</v>
      </c>
      <c r="B34" s="282" t="s">
        <v>75</v>
      </c>
      <c r="C34" s="282" t="s">
        <v>82</v>
      </c>
      <c r="D34" s="283" t="s">
        <v>499</v>
      </c>
      <c r="E34" s="283" t="s">
        <v>258</v>
      </c>
      <c r="F34" s="283" t="s">
        <v>98</v>
      </c>
      <c r="G34" s="283" t="s">
        <v>252</v>
      </c>
      <c r="H34" s="284" t="s">
        <v>226</v>
      </c>
      <c r="I34" s="285">
        <f>'Приложение 3'!J22</f>
        <v>399.7</v>
      </c>
      <c r="J34" s="285">
        <f>'Приложение 3'!K22</f>
        <v>368.1</v>
      </c>
      <c r="K34" s="285">
        <f>'Приложение 3'!L22</f>
        <v>382.8</v>
      </c>
    </row>
    <row r="35" spans="1:11" ht="38.25">
      <c r="A35" s="281" t="s">
        <v>86</v>
      </c>
      <c r="B35" s="282" t="s">
        <v>75</v>
      </c>
      <c r="C35" s="282" t="s">
        <v>82</v>
      </c>
      <c r="D35" s="283" t="s">
        <v>499</v>
      </c>
      <c r="E35" s="283" t="s">
        <v>258</v>
      </c>
      <c r="F35" s="283" t="s">
        <v>98</v>
      </c>
      <c r="G35" s="283" t="s">
        <v>252</v>
      </c>
      <c r="H35" s="284" t="s">
        <v>227</v>
      </c>
      <c r="I35" s="285">
        <f>I36</f>
        <v>4.2</v>
      </c>
      <c r="J35" s="285">
        <f>J36</f>
        <v>58.2</v>
      </c>
      <c r="K35" s="285">
        <f>K36</f>
        <v>60.6</v>
      </c>
    </row>
    <row r="36" spans="1:11" ht="38.25">
      <c r="A36" s="281" t="s">
        <v>87</v>
      </c>
      <c r="B36" s="282" t="s">
        <v>75</v>
      </c>
      <c r="C36" s="282" t="s">
        <v>82</v>
      </c>
      <c r="D36" s="283" t="s">
        <v>499</v>
      </c>
      <c r="E36" s="283" t="s">
        <v>258</v>
      </c>
      <c r="F36" s="283" t="s">
        <v>98</v>
      </c>
      <c r="G36" s="283" t="s">
        <v>252</v>
      </c>
      <c r="H36" s="284" t="s">
        <v>228</v>
      </c>
      <c r="I36" s="285">
        <f>'Приложение 3'!J24</f>
        <v>4.2</v>
      </c>
      <c r="J36" s="285">
        <f>'Приложение 3'!K24</f>
        <v>58.2</v>
      </c>
      <c r="K36" s="285">
        <f>'Приложение 3'!L24</f>
        <v>60.6</v>
      </c>
    </row>
    <row r="37" spans="1:11" ht="25.5">
      <c r="A37" s="281" t="s">
        <v>500</v>
      </c>
      <c r="B37" s="282" t="s">
        <v>75</v>
      </c>
      <c r="C37" s="282" t="s">
        <v>82</v>
      </c>
      <c r="D37" s="283" t="s">
        <v>499</v>
      </c>
      <c r="E37" s="283" t="s">
        <v>258</v>
      </c>
      <c r="F37" s="283" t="s">
        <v>116</v>
      </c>
      <c r="G37" s="283"/>
      <c r="H37" s="284"/>
      <c r="I37" s="285">
        <f>I38+I41</f>
        <v>230.5</v>
      </c>
      <c r="J37" s="285">
        <f t="shared" ref="J37:K37" si="6">J38+J41</f>
        <v>243.2</v>
      </c>
      <c r="K37" s="285">
        <f t="shared" si="6"/>
        <v>252.79999999999998</v>
      </c>
    </row>
    <row r="38" spans="1:11" ht="63.75">
      <c r="A38" s="281" t="s">
        <v>58</v>
      </c>
      <c r="B38" s="282" t="s">
        <v>75</v>
      </c>
      <c r="C38" s="282" t="s">
        <v>82</v>
      </c>
      <c r="D38" s="283" t="s">
        <v>499</v>
      </c>
      <c r="E38" s="283" t="s">
        <v>258</v>
      </c>
      <c r="F38" s="283" t="s">
        <v>116</v>
      </c>
      <c r="G38" s="283" t="s">
        <v>251</v>
      </c>
      <c r="H38" s="284"/>
      <c r="I38" s="285">
        <f t="shared" ref="I38:K39" si="7">I39</f>
        <v>226.2</v>
      </c>
      <c r="J38" s="285">
        <f t="shared" si="7"/>
        <v>238.6</v>
      </c>
      <c r="K38" s="285">
        <f t="shared" si="7"/>
        <v>248.1</v>
      </c>
    </row>
    <row r="39" spans="1:11" ht="76.5">
      <c r="A39" s="281" t="s">
        <v>80</v>
      </c>
      <c r="B39" s="282" t="s">
        <v>75</v>
      </c>
      <c r="C39" s="282" t="s">
        <v>82</v>
      </c>
      <c r="D39" s="283" t="s">
        <v>499</v>
      </c>
      <c r="E39" s="283" t="s">
        <v>258</v>
      </c>
      <c r="F39" s="283" t="s">
        <v>116</v>
      </c>
      <c r="G39" s="283" t="s">
        <v>251</v>
      </c>
      <c r="H39" s="284" t="s">
        <v>225</v>
      </c>
      <c r="I39" s="285">
        <f t="shared" si="7"/>
        <v>226.2</v>
      </c>
      <c r="J39" s="285">
        <f t="shared" si="7"/>
        <v>238.6</v>
      </c>
      <c r="K39" s="285">
        <f t="shared" si="7"/>
        <v>248.1</v>
      </c>
    </row>
    <row r="40" spans="1:11" ht="38.25">
      <c r="A40" s="281" t="s">
        <v>81</v>
      </c>
      <c r="B40" s="282" t="s">
        <v>75</v>
      </c>
      <c r="C40" s="282" t="s">
        <v>82</v>
      </c>
      <c r="D40" s="283" t="s">
        <v>499</v>
      </c>
      <c r="E40" s="283" t="s">
        <v>258</v>
      </c>
      <c r="F40" s="283" t="s">
        <v>116</v>
      </c>
      <c r="G40" s="283" t="s">
        <v>251</v>
      </c>
      <c r="H40" s="284" t="s">
        <v>226</v>
      </c>
      <c r="I40" s="285">
        <f>'Приложение 3'!J28</f>
        <v>226.2</v>
      </c>
      <c r="J40" s="285">
        <f>'Приложение 3'!K28</f>
        <v>238.6</v>
      </c>
      <c r="K40" s="285">
        <f>'Приложение 3'!L28</f>
        <v>248.1</v>
      </c>
    </row>
    <row r="41" spans="1:11" ht="114.75">
      <c r="A41" s="281" t="s">
        <v>52</v>
      </c>
      <c r="B41" s="282" t="s">
        <v>75</v>
      </c>
      <c r="C41" s="282" t="s">
        <v>82</v>
      </c>
      <c r="D41" s="283" t="s">
        <v>499</v>
      </c>
      <c r="E41" s="283" t="s">
        <v>258</v>
      </c>
      <c r="F41" s="283" t="s">
        <v>116</v>
      </c>
      <c r="G41" s="283" t="s">
        <v>253</v>
      </c>
      <c r="H41" s="284"/>
      <c r="I41" s="285">
        <f t="shared" ref="I41:K42" si="8">I42</f>
        <v>4.3</v>
      </c>
      <c r="J41" s="285">
        <f t="shared" si="8"/>
        <v>4.5999999999999996</v>
      </c>
      <c r="K41" s="285">
        <f t="shared" si="8"/>
        <v>4.7</v>
      </c>
    </row>
    <row r="42" spans="1:11" ht="38.25">
      <c r="A42" s="281" t="s">
        <v>86</v>
      </c>
      <c r="B42" s="282" t="s">
        <v>75</v>
      </c>
      <c r="C42" s="282" t="s">
        <v>82</v>
      </c>
      <c r="D42" s="283" t="s">
        <v>499</v>
      </c>
      <c r="E42" s="283" t="s">
        <v>258</v>
      </c>
      <c r="F42" s="283" t="s">
        <v>116</v>
      </c>
      <c r="G42" s="283" t="s">
        <v>253</v>
      </c>
      <c r="H42" s="284" t="s">
        <v>227</v>
      </c>
      <c r="I42" s="285">
        <f t="shared" si="8"/>
        <v>4.3</v>
      </c>
      <c r="J42" s="285">
        <f t="shared" si="8"/>
        <v>4.5999999999999996</v>
      </c>
      <c r="K42" s="285">
        <f t="shared" si="8"/>
        <v>4.7</v>
      </c>
    </row>
    <row r="43" spans="1:11" ht="38.25">
      <c r="A43" s="281" t="s">
        <v>87</v>
      </c>
      <c r="B43" s="282" t="s">
        <v>75</v>
      </c>
      <c r="C43" s="282" t="s">
        <v>82</v>
      </c>
      <c r="D43" s="283" t="s">
        <v>499</v>
      </c>
      <c r="E43" s="283" t="s">
        <v>258</v>
      </c>
      <c r="F43" s="283" t="s">
        <v>116</v>
      </c>
      <c r="G43" s="283" t="s">
        <v>253</v>
      </c>
      <c r="H43" s="284" t="s">
        <v>228</v>
      </c>
      <c r="I43" s="285">
        <f>'Приложение 3'!J31</f>
        <v>4.3</v>
      </c>
      <c r="J43" s="285">
        <f>'Приложение 3'!K31</f>
        <v>4.5999999999999996</v>
      </c>
      <c r="K43" s="285">
        <f>'Приложение 3'!L31</f>
        <v>4.7</v>
      </c>
    </row>
    <row r="44" spans="1:11" ht="51">
      <c r="A44" s="31" t="s">
        <v>314</v>
      </c>
      <c r="B44" s="127" t="s">
        <v>75</v>
      </c>
      <c r="C44" s="127" t="s">
        <v>82</v>
      </c>
      <c r="D44" s="13">
        <v>65</v>
      </c>
      <c r="E44" s="13">
        <v>0</v>
      </c>
      <c r="F44" s="13"/>
      <c r="G44" s="13"/>
      <c r="H44" s="49"/>
      <c r="I44" s="51">
        <f>I45+I59</f>
        <v>31625.5</v>
      </c>
      <c r="J44" s="51">
        <f>J45+J59</f>
        <v>27255.1</v>
      </c>
      <c r="K44" s="51">
        <f>K45+K59</f>
        <v>23692.399999999998</v>
      </c>
    </row>
    <row r="45" spans="1:11" ht="24">
      <c r="A45" s="46" t="s">
        <v>90</v>
      </c>
      <c r="B45" s="48" t="s">
        <v>75</v>
      </c>
      <c r="C45" s="48" t="s">
        <v>82</v>
      </c>
      <c r="D45" s="13">
        <v>65</v>
      </c>
      <c r="E45" s="13">
        <v>2</v>
      </c>
      <c r="F45" s="13"/>
      <c r="G45" s="13"/>
      <c r="H45" s="49"/>
      <c r="I45" s="51">
        <f>I46+I49+I56</f>
        <v>27431.4</v>
      </c>
      <c r="J45" s="51">
        <f t="shared" ref="J45:K45" si="9">J46+J49+J56</f>
        <v>22921</v>
      </c>
      <c r="K45" s="51">
        <f t="shared" si="9"/>
        <v>20358.3</v>
      </c>
    </row>
    <row r="46" spans="1:11" ht="24">
      <c r="A46" s="46" t="s">
        <v>91</v>
      </c>
      <c r="B46" s="48" t="s">
        <v>75</v>
      </c>
      <c r="C46" s="48" t="s">
        <v>82</v>
      </c>
      <c r="D46" s="13">
        <v>65</v>
      </c>
      <c r="E46" s="13">
        <v>2</v>
      </c>
      <c r="F46" s="13" t="s">
        <v>153</v>
      </c>
      <c r="G46" s="13" t="s">
        <v>249</v>
      </c>
      <c r="H46" s="49"/>
      <c r="I46" s="51">
        <f t="shared" ref="I46:K47" si="10">I47</f>
        <v>21907.9</v>
      </c>
      <c r="J46" s="51">
        <f t="shared" si="10"/>
        <v>20070.3</v>
      </c>
      <c r="K46" s="51">
        <f t="shared" si="10"/>
        <v>18070.3</v>
      </c>
    </row>
    <row r="47" spans="1:11" ht="72">
      <c r="A47" s="46" t="s">
        <v>80</v>
      </c>
      <c r="B47" s="48" t="s">
        <v>75</v>
      </c>
      <c r="C47" s="48" t="s">
        <v>82</v>
      </c>
      <c r="D47" s="13">
        <v>65</v>
      </c>
      <c r="E47" s="13">
        <v>2</v>
      </c>
      <c r="F47" s="13" t="s">
        <v>153</v>
      </c>
      <c r="G47" s="13" t="s">
        <v>249</v>
      </c>
      <c r="H47" s="49" t="s">
        <v>225</v>
      </c>
      <c r="I47" s="51">
        <f t="shared" si="10"/>
        <v>21907.9</v>
      </c>
      <c r="J47" s="51">
        <f t="shared" si="10"/>
        <v>20070.3</v>
      </c>
      <c r="K47" s="51">
        <f t="shared" si="10"/>
        <v>18070.3</v>
      </c>
    </row>
    <row r="48" spans="1:11" ht="24">
      <c r="A48" s="46" t="s">
        <v>81</v>
      </c>
      <c r="B48" s="48" t="s">
        <v>75</v>
      </c>
      <c r="C48" s="48" t="s">
        <v>82</v>
      </c>
      <c r="D48" s="13">
        <v>65</v>
      </c>
      <c r="E48" s="13">
        <v>2</v>
      </c>
      <c r="F48" s="13" t="s">
        <v>153</v>
      </c>
      <c r="G48" s="13" t="s">
        <v>249</v>
      </c>
      <c r="H48" s="49" t="s">
        <v>226</v>
      </c>
      <c r="I48" s="51">
        <f>'Приложение 3'!J36</f>
        <v>21907.9</v>
      </c>
      <c r="J48" s="51">
        <f>'Приложение 3'!K36</f>
        <v>20070.3</v>
      </c>
      <c r="K48" s="51">
        <f>'Приложение 3'!L36</f>
        <v>18070.3</v>
      </c>
    </row>
    <row r="49" spans="1:11" ht="24">
      <c r="A49" s="46" t="s">
        <v>92</v>
      </c>
      <c r="B49" s="48" t="s">
        <v>75</v>
      </c>
      <c r="C49" s="48" t="s">
        <v>82</v>
      </c>
      <c r="D49" s="13">
        <v>65</v>
      </c>
      <c r="E49" s="13">
        <v>2</v>
      </c>
      <c r="F49" s="13" t="s">
        <v>153</v>
      </c>
      <c r="G49" s="13" t="s">
        <v>250</v>
      </c>
      <c r="H49" s="49"/>
      <c r="I49" s="51">
        <f t="shared" ref="I49:K49" si="11">+I52+I54+I50</f>
        <v>2438.1999999999998</v>
      </c>
      <c r="J49" s="51">
        <f t="shared" si="11"/>
        <v>2850.7000000000003</v>
      </c>
      <c r="K49" s="51">
        <f t="shared" si="11"/>
        <v>2288</v>
      </c>
    </row>
    <row r="50" spans="1:11" ht="72">
      <c r="A50" s="46" t="s">
        <v>80</v>
      </c>
      <c r="B50" s="48" t="s">
        <v>75</v>
      </c>
      <c r="C50" s="48" t="s">
        <v>82</v>
      </c>
      <c r="D50" s="13">
        <v>65</v>
      </c>
      <c r="E50" s="13">
        <v>2</v>
      </c>
      <c r="F50" s="13" t="s">
        <v>153</v>
      </c>
      <c r="G50" s="13" t="s">
        <v>250</v>
      </c>
      <c r="H50" s="49" t="s">
        <v>225</v>
      </c>
      <c r="I50" s="51">
        <f>I51</f>
        <v>87</v>
      </c>
      <c r="J50" s="51">
        <f>J51</f>
        <v>60.9</v>
      </c>
      <c r="K50" s="51">
        <f>K51</f>
        <v>63.7</v>
      </c>
    </row>
    <row r="51" spans="1:11" ht="24">
      <c r="A51" s="46" t="s">
        <v>81</v>
      </c>
      <c r="B51" s="48" t="s">
        <v>75</v>
      </c>
      <c r="C51" s="48" t="s">
        <v>82</v>
      </c>
      <c r="D51" s="13">
        <v>65</v>
      </c>
      <c r="E51" s="13">
        <v>2</v>
      </c>
      <c r="F51" s="13" t="s">
        <v>153</v>
      </c>
      <c r="G51" s="13" t="s">
        <v>250</v>
      </c>
      <c r="H51" s="49" t="s">
        <v>226</v>
      </c>
      <c r="I51" s="51">
        <f>'Приложение 3'!J39</f>
        <v>87</v>
      </c>
      <c r="J51" s="51">
        <f>'Приложение 3'!K39</f>
        <v>60.9</v>
      </c>
      <c r="K51" s="51">
        <f>'Приложение 3'!L39</f>
        <v>63.7</v>
      </c>
    </row>
    <row r="52" spans="1:11" ht="36">
      <c r="A52" s="46" t="s">
        <v>86</v>
      </c>
      <c r="B52" s="48" t="s">
        <v>75</v>
      </c>
      <c r="C52" s="48" t="s">
        <v>82</v>
      </c>
      <c r="D52" s="13">
        <v>65</v>
      </c>
      <c r="E52" s="13">
        <v>2</v>
      </c>
      <c r="F52" s="13" t="s">
        <v>153</v>
      </c>
      <c r="G52" s="13" t="s">
        <v>250</v>
      </c>
      <c r="H52" s="49" t="s">
        <v>227</v>
      </c>
      <c r="I52" s="51">
        <f t="shared" ref="I52:K52" si="12">I53</f>
        <v>2268.1999999999998</v>
      </c>
      <c r="J52" s="51">
        <f t="shared" si="12"/>
        <v>2594.8000000000002</v>
      </c>
      <c r="K52" s="51">
        <f t="shared" si="12"/>
        <v>2224.3000000000002</v>
      </c>
    </row>
    <row r="53" spans="1:11" ht="36">
      <c r="A53" s="46" t="s">
        <v>87</v>
      </c>
      <c r="B53" s="48" t="s">
        <v>75</v>
      </c>
      <c r="C53" s="48" t="s">
        <v>82</v>
      </c>
      <c r="D53" s="13">
        <v>65</v>
      </c>
      <c r="E53" s="13">
        <v>2</v>
      </c>
      <c r="F53" s="13" t="s">
        <v>153</v>
      </c>
      <c r="G53" s="13" t="s">
        <v>250</v>
      </c>
      <c r="H53" s="49" t="s">
        <v>228</v>
      </c>
      <c r="I53" s="51">
        <f>'Приложение 3'!J41</f>
        <v>2268.1999999999998</v>
      </c>
      <c r="J53" s="51">
        <f>'Приложение 3'!K41</f>
        <v>2594.8000000000002</v>
      </c>
      <c r="K53" s="51">
        <f>'Приложение 3'!L41</f>
        <v>2224.3000000000002</v>
      </c>
    </row>
    <row r="54" spans="1:11">
      <c r="A54" s="46" t="s">
        <v>93</v>
      </c>
      <c r="B54" s="48" t="s">
        <v>75</v>
      </c>
      <c r="C54" s="48" t="s">
        <v>82</v>
      </c>
      <c r="D54" s="13">
        <v>65</v>
      </c>
      <c r="E54" s="13">
        <v>2</v>
      </c>
      <c r="F54" s="13" t="s">
        <v>153</v>
      </c>
      <c r="G54" s="13" t="s">
        <v>250</v>
      </c>
      <c r="H54" s="49" t="s">
        <v>229</v>
      </c>
      <c r="I54" s="51">
        <f t="shared" ref="I54" si="13">I55</f>
        <v>83</v>
      </c>
      <c r="J54" s="51">
        <f>J55</f>
        <v>195</v>
      </c>
      <c r="K54" s="51">
        <f>K55</f>
        <v>0</v>
      </c>
    </row>
    <row r="55" spans="1:11">
      <c r="A55" s="46" t="s">
        <v>94</v>
      </c>
      <c r="B55" s="48" t="s">
        <v>75</v>
      </c>
      <c r="C55" s="48" t="s">
        <v>82</v>
      </c>
      <c r="D55" s="13">
        <v>65</v>
      </c>
      <c r="E55" s="13">
        <v>2</v>
      </c>
      <c r="F55" s="13" t="s">
        <v>153</v>
      </c>
      <c r="G55" s="13" t="s">
        <v>250</v>
      </c>
      <c r="H55" s="49" t="s">
        <v>230</v>
      </c>
      <c r="I55" s="51">
        <f>'Приложение 3'!J43</f>
        <v>83</v>
      </c>
      <c r="J55" s="51">
        <f>'Приложение 3'!K43</f>
        <v>195</v>
      </c>
      <c r="K55" s="51">
        <f>'Приложение 3'!L43</f>
        <v>0</v>
      </c>
    </row>
    <row r="56" spans="1:11" ht="38.25">
      <c r="A56" s="281" t="s">
        <v>528</v>
      </c>
      <c r="B56" s="282" t="s">
        <v>75</v>
      </c>
      <c r="C56" s="282" t="s">
        <v>82</v>
      </c>
      <c r="D56" s="283">
        <v>65</v>
      </c>
      <c r="E56" s="283">
        <v>2</v>
      </c>
      <c r="F56" s="283" t="s">
        <v>153</v>
      </c>
      <c r="G56" s="283" t="s">
        <v>529</v>
      </c>
      <c r="H56" s="284"/>
      <c r="I56" s="285">
        <f t="shared" ref="I56:K57" si="14">I57</f>
        <v>3085.3</v>
      </c>
      <c r="J56" s="285">
        <f t="shared" si="14"/>
        <v>0</v>
      </c>
      <c r="K56" s="285">
        <f t="shared" si="14"/>
        <v>0</v>
      </c>
    </row>
    <row r="57" spans="1:11" ht="76.5">
      <c r="A57" s="281" t="s">
        <v>80</v>
      </c>
      <c r="B57" s="282" t="s">
        <v>75</v>
      </c>
      <c r="C57" s="282" t="s">
        <v>82</v>
      </c>
      <c r="D57" s="283">
        <v>65</v>
      </c>
      <c r="E57" s="283">
        <v>2</v>
      </c>
      <c r="F57" s="283" t="s">
        <v>153</v>
      </c>
      <c r="G57" s="283" t="s">
        <v>529</v>
      </c>
      <c r="H57" s="284" t="s">
        <v>225</v>
      </c>
      <c r="I57" s="285">
        <f t="shared" si="14"/>
        <v>3085.3</v>
      </c>
      <c r="J57" s="285">
        <f t="shared" si="14"/>
        <v>0</v>
      </c>
      <c r="K57" s="285">
        <f t="shared" si="14"/>
        <v>0</v>
      </c>
    </row>
    <row r="58" spans="1:11" ht="38.25">
      <c r="A58" s="281" t="s">
        <v>81</v>
      </c>
      <c r="B58" s="282" t="s">
        <v>75</v>
      </c>
      <c r="C58" s="282" t="s">
        <v>82</v>
      </c>
      <c r="D58" s="283">
        <v>65</v>
      </c>
      <c r="E58" s="283">
        <v>2</v>
      </c>
      <c r="F58" s="283" t="s">
        <v>153</v>
      </c>
      <c r="G58" s="283" t="s">
        <v>529</v>
      </c>
      <c r="H58" s="284" t="s">
        <v>226</v>
      </c>
      <c r="I58" s="285">
        <f>'Приложение 3'!J46</f>
        <v>3085.3</v>
      </c>
      <c r="J58" s="285">
        <f>'Приложение 3'!K46</f>
        <v>0</v>
      </c>
      <c r="K58" s="285">
        <f>'Приложение 3'!L46</f>
        <v>0</v>
      </c>
    </row>
    <row r="59" spans="1:11" ht="36">
      <c r="A59" s="46" t="s">
        <v>175</v>
      </c>
      <c r="B59" s="48" t="s">
        <v>75</v>
      </c>
      <c r="C59" s="48" t="s">
        <v>82</v>
      </c>
      <c r="D59" s="13" t="s">
        <v>280</v>
      </c>
      <c r="E59" s="13" t="s">
        <v>10</v>
      </c>
      <c r="F59" s="13"/>
      <c r="G59" s="13"/>
      <c r="H59" s="49"/>
      <c r="I59" s="51">
        <f>I60+I63</f>
        <v>4194.1000000000004</v>
      </c>
      <c r="J59" s="51">
        <f>J60+J63</f>
        <v>4334.0999999999995</v>
      </c>
      <c r="K59" s="51">
        <f>K60+K63</f>
        <v>3334.1</v>
      </c>
    </row>
    <row r="60" spans="1:11" ht="36">
      <c r="A60" s="46" t="s">
        <v>152</v>
      </c>
      <c r="B60" s="48" t="s">
        <v>75</v>
      </c>
      <c r="C60" s="48" t="s">
        <v>82</v>
      </c>
      <c r="D60" s="13" t="s">
        <v>280</v>
      </c>
      <c r="E60" s="13" t="s">
        <v>10</v>
      </c>
      <c r="F60" s="13" t="s">
        <v>153</v>
      </c>
      <c r="G60" s="13" t="s">
        <v>249</v>
      </c>
      <c r="H60" s="49"/>
      <c r="I60" s="51">
        <f t="shared" ref="I60:K61" si="15">I61</f>
        <v>4027.4</v>
      </c>
      <c r="J60" s="51">
        <f t="shared" si="15"/>
        <v>4177.3999999999996</v>
      </c>
      <c r="K60" s="51">
        <f t="shared" si="15"/>
        <v>3177.4</v>
      </c>
    </row>
    <row r="61" spans="1:11" ht="72">
      <c r="A61" s="46" t="s">
        <v>80</v>
      </c>
      <c r="B61" s="48" t="s">
        <v>75</v>
      </c>
      <c r="C61" s="48" t="s">
        <v>82</v>
      </c>
      <c r="D61" s="13" t="s">
        <v>280</v>
      </c>
      <c r="E61" s="13" t="s">
        <v>10</v>
      </c>
      <c r="F61" s="13" t="s">
        <v>153</v>
      </c>
      <c r="G61" s="13" t="s">
        <v>249</v>
      </c>
      <c r="H61" s="49" t="s">
        <v>225</v>
      </c>
      <c r="I61" s="51">
        <f t="shared" si="15"/>
        <v>4027.4</v>
      </c>
      <c r="J61" s="51">
        <f t="shared" si="15"/>
        <v>4177.3999999999996</v>
      </c>
      <c r="K61" s="51">
        <f t="shared" si="15"/>
        <v>3177.4</v>
      </c>
    </row>
    <row r="62" spans="1:11" ht="24">
      <c r="A62" s="46" t="s">
        <v>81</v>
      </c>
      <c r="B62" s="48" t="s">
        <v>75</v>
      </c>
      <c r="C62" s="48" t="s">
        <v>82</v>
      </c>
      <c r="D62" s="13" t="s">
        <v>280</v>
      </c>
      <c r="E62" s="13" t="s">
        <v>10</v>
      </c>
      <c r="F62" s="13" t="s">
        <v>153</v>
      </c>
      <c r="G62" s="13" t="s">
        <v>249</v>
      </c>
      <c r="H62" s="49" t="s">
        <v>226</v>
      </c>
      <c r="I62" s="51">
        <f>'Приложение 3'!J315</f>
        <v>4027.4</v>
      </c>
      <c r="J62" s="51">
        <f>'Приложение 3'!K315</f>
        <v>4177.3999999999996</v>
      </c>
      <c r="K62" s="51">
        <f>'Приложение 3'!L315</f>
        <v>3177.4</v>
      </c>
    </row>
    <row r="63" spans="1:11" ht="24">
      <c r="A63" s="46" t="s">
        <v>301</v>
      </c>
      <c r="B63" s="48" t="s">
        <v>75</v>
      </c>
      <c r="C63" s="48" t="s">
        <v>82</v>
      </c>
      <c r="D63" s="13" t="s">
        <v>280</v>
      </c>
      <c r="E63" s="13" t="s">
        <v>10</v>
      </c>
      <c r="F63" s="13" t="s">
        <v>153</v>
      </c>
      <c r="G63" s="13" t="s">
        <v>250</v>
      </c>
      <c r="H63" s="49"/>
      <c r="I63" s="51">
        <f t="shared" ref="I63:K63" si="16">I64+I66</f>
        <v>166.7</v>
      </c>
      <c r="J63" s="51">
        <f t="shared" si="16"/>
        <v>156.69999999999999</v>
      </c>
      <c r="K63" s="51">
        <f t="shared" si="16"/>
        <v>156.69999999999999</v>
      </c>
    </row>
    <row r="64" spans="1:11" ht="36">
      <c r="A64" s="46" t="s">
        <v>86</v>
      </c>
      <c r="B64" s="48" t="s">
        <v>75</v>
      </c>
      <c r="C64" s="48" t="s">
        <v>82</v>
      </c>
      <c r="D64" s="13" t="s">
        <v>280</v>
      </c>
      <c r="E64" s="13" t="s">
        <v>10</v>
      </c>
      <c r="F64" s="13" t="s">
        <v>153</v>
      </c>
      <c r="G64" s="13" t="s">
        <v>250</v>
      </c>
      <c r="H64" s="49" t="s">
        <v>227</v>
      </c>
      <c r="I64" s="51">
        <f t="shared" ref="I64:K64" si="17">I65</f>
        <v>125</v>
      </c>
      <c r="J64" s="51">
        <f t="shared" si="17"/>
        <v>115</v>
      </c>
      <c r="K64" s="51">
        <f t="shared" si="17"/>
        <v>115</v>
      </c>
    </row>
    <row r="65" spans="1:11" ht="36">
      <c r="A65" s="46" t="s">
        <v>87</v>
      </c>
      <c r="B65" s="48" t="s">
        <v>75</v>
      </c>
      <c r="C65" s="48" t="s">
        <v>82</v>
      </c>
      <c r="D65" s="13" t="s">
        <v>280</v>
      </c>
      <c r="E65" s="13" t="s">
        <v>10</v>
      </c>
      <c r="F65" s="13" t="s">
        <v>153</v>
      </c>
      <c r="G65" s="13" t="s">
        <v>250</v>
      </c>
      <c r="H65" s="49" t="s">
        <v>228</v>
      </c>
      <c r="I65" s="51">
        <f>'Приложение 3'!J318</f>
        <v>125</v>
      </c>
      <c r="J65" s="51">
        <f>'Приложение 3'!K318</f>
        <v>115</v>
      </c>
      <c r="K65" s="51">
        <f>'Приложение 3'!L318</f>
        <v>115</v>
      </c>
    </row>
    <row r="66" spans="1:11">
      <c r="A66" s="46" t="s">
        <v>93</v>
      </c>
      <c r="B66" s="48" t="s">
        <v>75</v>
      </c>
      <c r="C66" s="48" t="s">
        <v>82</v>
      </c>
      <c r="D66" s="13" t="s">
        <v>280</v>
      </c>
      <c r="E66" s="13" t="s">
        <v>10</v>
      </c>
      <c r="F66" s="13" t="s">
        <v>153</v>
      </c>
      <c r="G66" s="13" t="s">
        <v>250</v>
      </c>
      <c r="H66" s="49" t="s">
        <v>229</v>
      </c>
      <c r="I66" s="51">
        <f>I67</f>
        <v>41.7</v>
      </c>
      <c r="J66" s="51">
        <f>J67</f>
        <v>41.7</v>
      </c>
      <c r="K66" s="51">
        <f>K67</f>
        <v>41.7</v>
      </c>
    </row>
    <row r="67" spans="1:11">
      <c r="A67" s="46" t="s">
        <v>94</v>
      </c>
      <c r="B67" s="48" t="s">
        <v>75</v>
      </c>
      <c r="C67" s="48" t="s">
        <v>82</v>
      </c>
      <c r="D67" s="13" t="s">
        <v>280</v>
      </c>
      <c r="E67" s="13" t="s">
        <v>10</v>
      </c>
      <c r="F67" s="13" t="s">
        <v>153</v>
      </c>
      <c r="G67" s="13" t="s">
        <v>250</v>
      </c>
      <c r="H67" s="49" t="s">
        <v>230</v>
      </c>
      <c r="I67" s="51">
        <f>'Приложение 3'!J320</f>
        <v>41.7</v>
      </c>
      <c r="J67" s="51">
        <f>'Приложение 3'!K320</f>
        <v>41.7</v>
      </c>
      <c r="K67" s="51">
        <f>'Приложение 3'!L320</f>
        <v>41.7</v>
      </c>
    </row>
    <row r="68" spans="1:11" ht="49.5" customHeight="1">
      <c r="A68" s="46" t="s">
        <v>334</v>
      </c>
      <c r="B68" s="48" t="s">
        <v>75</v>
      </c>
      <c r="C68" s="48" t="s">
        <v>82</v>
      </c>
      <c r="D68" s="13">
        <v>89</v>
      </c>
      <c r="E68" s="13">
        <v>0</v>
      </c>
      <c r="F68" s="13"/>
      <c r="G68" s="13"/>
      <c r="H68" s="49"/>
      <c r="I68" s="51">
        <f t="shared" ref="I68:K68" si="18">I69</f>
        <v>411.59999999999997</v>
      </c>
      <c r="J68" s="51">
        <f t="shared" si="18"/>
        <v>432.09999999999997</v>
      </c>
      <c r="K68" s="51">
        <f t="shared" si="18"/>
        <v>447.9</v>
      </c>
    </row>
    <row r="69" spans="1:11" ht="45">
      <c r="A69" s="103" t="s">
        <v>335</v>
      </c>
      <c r="B69" s="48" t="s">
        <v>75</v>
      </c>
      <c r="C69" s="48" t="s">
        <v>82</v>
      </c>
      <c r="D69" s="13">
        <v>89</v>
      </c>
      <c r="E69" s="13">
        <v>1</v>
      </c>
      <c r="F69" s="13"/>
      <c r="G69" s="13"/>
      <c r="H69" s="49"/>
      <c r="I69" s="51">
        <f>I70+I73+I76+I79</f>
        <v>411.59999999999997</v>
      </c>
      <c r="J69" s="51">
        <f t="shared" ref="J69:K69" si="19">J70+J73+J76+J79</f>
        <v>432.09999999999997</v>
      </c>
      <c r="K69" s="51">
        <f t="shared" si="19"/>
        <v>447.9</v>
      </c>
    </row>
    <row r="70" spans="1:11" ht="72">
      <c r="A70" s="46" t="s">
        <v>95</v>
      </c>
      <c r="B70" s="48" t="s">
        <v>75</v>
      </c>
      <c r="C70" s="48" t="s">
        <v>82</v>
      </c>
      <c r="D70" s="13" t="s">
        <v>254</v>
      </c>
      <c r="E70" s="13" t="s">
        <v>8</v>
      </c>
      <c r="F70" s="13" t="s">
        <v>153</v>
      </c>
      <c r="G70" s="13" t="s">
        <v>255</v>
      </c>
      <c r="H70" s="49"/>
      <c r="I70" s="51">
        <f t="shared" ref="I70:K71" si="20">I71</f>
        <v>109.1</v>
      </c>
      <c r="J70" s="51">
        <f t="shared" si="20"/>
        <v>114.7</v>
      </c>
      <c r="K70" s="51">
        <f t="shared" si="20"/>
        <v>119</v>
      </c>
    </row>
    <row r="71" spans="1:11" ht="72">
      <c r="A71" s="46" t="s">
        <v>80</v>
      </c>
      <c r="B71" s="48" t="s">
        <v>75</v>
      </c>
      <c r="C71" s="48" t="s">
        <v>82</v>
      </c>
      <c r="D71" s="13" t="s">
        <v>254</v>
      </c>
      <c r="E71" s="13" t="s">
        <v>8</v>
      </c>
      <c r="F71" s="13" t="s">
        <v>153</v>
      </c>
      <c r="G71" s="13" t="s">
        <v>255</v>
      </c>
      <c r="H71" s="49" t="s">
        <v>225</v>
      </c>
      <c r="I71" s="51">
        <f t="shared" si="20"/>
        <v>109.1</v>
      </c>
      <c r="J71" s="51">
        <f t="shared" si="20"/>
        <v>114.7</v>
      </c>
      <c r="K71" s="51">
        <f t="shared" si="20"/>
        <v>119</v>
      </c>
    </row>
    <row r="72" spans="1:11" ht="24">
      <c r="A72" s="46" t="s">
        <v>81</v>
      </c>
      <c r="B72" s="48" t="s">
        <v>75</v>
      </c>
      <c r="C72" s="48" t="s">
        <v>82</v>
      </c>
      <c r="D72" s="13" t="s">
        <v>254</v>
      </c>
      <c r="E72" s="13" t="s">
        <v>8</v>
      </c>
      <c r="F72" s="13" t="s">
        <v>153</v>
      </c>
      <c r="G72" s="13" t="s">
        <v>255</v>
      </c>
      <c r="H72" s="49" t="s">
        <v>226</v>
      </c>
      <c r="I72" s="51">
        <f>'Приложение 3'!J51</f>
        <v>109.1</v>
      </c>
      <c r="J72" s="51">
        <f>'Приложение 3'!K51</f>
        <v>114.7</v>
      </c>
      <c r="K72" s="51">
        <f>'Приложение 3'!L51</f>
        <v>119</v>
      </c>
    </row>
    <row r="73" spans="1:11" ht="84">
      <c r="A73" s="46" t="s">
        <v>96</v>
      </c>
      <c r="B73" s="127" t="s">
        <v>75</v>
      </c>
      <c r="C73" s="127" t="s">
        <v>82</v>
      </c>
      <c r="D73" s="13" t="s">
        <v>254</v>
      </c>
      <c r="E73" s="13" t="s">
        <v>8</v>
      </c>
      <c r="F73" s="13" t="s">
        <v>153</v>
      </c>
      <c r="G73" s="13" t="s">
        <v>256</v>
      </c>
      <c r="H73" s="49"/>
      <c r="I73" s="128">
        <f t="shared" ref="I73:K74" si="21">I74</f>
        <v>271.39999999999998</v>
      </c>
      <c r="J73" s="128">
        <f t="shared" si="21"/>
        <v>286.3</v>
      </c>
      <c r="K73" s="128">
        <f t="shared" si="21"/>
        <v>297.8</v>
      </c>
    </row>
    <row r="74" spans="1:11" ht="72">
      <c r="A74" s="46" t="s">
        <v>80</v>
      </c>
      <c r="B74" s="127" t="s">
        <v>75</v>
      </c>
      <c r="C74" s="127" t="s">
        <v>82</v>
      </c>
      <c r="D74" s="13" t="s">
        <v>254</v>
      </c>
      <c r="E74" s="13" t="s">
        <v>8</v>
      </c>
      <c r="F74" s="13" t="s">
        <v>153</v>
      </c>
      <c r="G74" s="13" t="s">
        <v>256</v>
      </c>
      <c r="H74" s="49" t="s">
        <v>225</v>
      </c>
      <c r="I74" s="128">
        <f t="shared" si="21"/>
        <v>271.39999999999998</v>
      </c>
      <c r="J74" s="128">
        <f t="shared" si="21"/>
        <v>286.3</v>
      </c>
      <c r="K74" s="128">
        <f t="shared" si="21"/>
        <v>297.8</v>
      </c>
    </row>
    <row r="75" spans="1:11" ht="24">
      <c r="A75" s="46" t="s">
        <v>81</v>
      </c>
      <c r="B75" s="127" t="s">
        <v>75</v>
      </c>
      <c r="C75" s="127" t="s">
        <v>82</v>
      </c>
      <c r="D75" s="13" t="s">
        <v>254</v>
      </c>
      <c r="E75" s="13" t="s">
        <v>8</v>
      </c>
      <c r="F75" s="13" t="s">
        <v>153</v>
      </c>
      <c r="G75" s="13" t="s">
        <v>256</v>
      </c>
      <c r="H75" s="49" t="s">
        <v>226</v>
      </c>
      <c r="I75" s="128">
        <f>'Приложение 3'!J54</f>
        <v>271.39999999999998</v>
      </c>
      <c r="J75" s="128">
        <f>'Приложение 3'!K54</f>
        <v>286.3</v>
      </c>
      <c r="K75" s="128">
        <f>'Приложение 3'!L54</f>
        <v>297.8</v>
      </c>
    </row>
    <row r="76" spans="1:11" ht="48">
      <c r="A76" s="123" t="s">
        <v>97</v>
      </c>
      <c r="B76" s="48" t="s">
        <v>75</v>
      </c>
      <c r="C76" s="48" t="s">
        <v>82</v>
      </c>
      <c r="D76" s="13" t="s">
        <v>254</v>
      </c>
      <c r="E76" s="13" t="s">
        <v>8</v>
      </c>
      <c r="F76" s="13" t="s">
        <v>153</v>
      </c>
      <c r="G76" s="13" t="s">
        <v>257</v>
      </c>
      <c r="H76" s="49"/>
      <c r="I76" s="128">
        <f t="shared" ref="I76:K77" si="22">I77</f>
        <v>2.2000000000000002</v>
      </c>
      <c r="J76" s="128">
        <f t="shared" si="22"/>
        <v>2.2000000000000002</v>
      </c>
      <c r="K76" s="128">
        <f t="shared" si="22"/>
        <v>2.2000000000000002</v>
      </c>
    </row>
    <row r="77" spans="1:11" ht="36">
      <c r="A77" s="46" t="s">
        <v>86</v>
      </c>
      <c r="B77" s="48" t="s">
        <v>75</v>
      </c>
      <c r="C77" s="48" t="s">
        <v>82</v>
      </c>
      <c r="D77" s="13" t="s">
        <v>254</v>
      </c>
      <c r="E77" s="13" t="s">
        <v>8</v>
      </c>
      <c r="F77" s="13" t="s">
        <v>153</v>
      </c>
      <c r="G77" s="13" t="s">
        <v>257</v>
      </c>
      <c r="H77" s="49" t="s">
        <v>227</v>
      </c>
      <c r="I77" s="128">
        <f t="shared" si="22"/>
        <v>2.2000000000000002</v>
      </c>
      <c r="J77" s="128">
        <f t="shared" si="22"/>
        <v>2.2000000000000002</v>
      </c>
      <c r="K77" s="128">
        <f t="shared" si="22"/>
        <v>2.2000000000000002</v>
      </c>
    </row>
    <row r="78" spans="1:11" ht="36">
      <c r="A78" s="46" t="s">
        <v>87</v>
      </c>
      <c r="B78" s="48" t="s">
        <v>75</v>
      </c>
      <c r="C78" s="48" t="s">
        <v>82</v>
      </c>
      <c r="D78" s="13" t="s">
        <v>254</v>
      </c>
      <c r="E78" s="13" t="s">
        <v>8</v>
      </c>
      <c r="F78" s="13" t="s">
        <v>153</v>
      </c>
      <c r="G78" s="13" t="s">
        <v>257</v>
      </c>
      <c r="H78" s="49" t="s">
        <v>228</v>
      </c>
      <c r="I78" s="128">
        <f>'Приложение 3'!J57</f>
        <v>2.2000000000000002</v>
      </c>
      <c r="J78" s="128">
        <f>'Приложение 3'!K57</f>
        <v>2.2000000000000002</v>
      </c>
      <c r="K78" s="128">
        <f>'Приложение 3'!L57</f>
        <v>2.2000000000000002</v>
      </c>
    </row>
    <row r="79" spans="1:11" ht="108">
      <c r="A79" s="47" t="s">
        <v>60</v>
      </c>
      <c r="B79" s="48" t="s">
        <v>75</v>
      </c>
      <c r="C79" s="48" t="s">
        <v>82</v>
      </c>
      <c r="D79" s="13" t="s">
        <v>254</v>
      </c>
      <c r="E79" s="13" t="s">
        <v>8</v>
      </c>
      <c r="F79" s="13" t="s">
        <v>153</v>
      </c>
      <c r="G79" s="13" t="s">
        <v>304</v>
      </c>
      <c r="H79" s="49"/>
      <c r="I79" s="128">
        <f>I80+I82</f>
        <v>28.9</v>
      </c>
      <c r="J79" s="128">
        <f t="shared" ref="J79:K79" si="23">J80+J82</f>
        <v>28.9</v>
      </c>
      <c r="K79" s="128">
        <f t="shared" si="23"/>
        <v>28.9</v>
      </c>
    </row>
    <row r="80" spans="1:11" ht="72">
      <c r="A80" s="46" t="s">
        <v>80</v>
      </c>
      <c r="B80" s="48" t="s">
        <v>75</v>
      </c>
      <c r="C80" s="48" t="s">
        <v>82</v>
      </c>
      <c r="D80" s="13" t="s">
        <v>254</v>
      </c>
      <c r="E80" s="13" t="s">
        <v>8</v>
      </c>
      <c r="F80" s="13" t="s">
        <v>153</v>
      </c>
      <c r="G80" s="13" t="s">
        <v>304</v>
      </c>
      <c r="H80" s="49" t="s">
        <v>225</v>
      </c>
      <c r="I80" s="128">
        <f>I81</f>
        <v>27</v>
      </c>
      <c r="J80" s="128">
        <f t="shared" ref="J80:K80" si="24">J81</f>
        <v>27</v>
      </c>
      <c r="K80" s="128">
        <f t="shared" si="24"/>
        <v>27</v>
      </c>
    </row>
    <row r="81" spans="1:11" ht="24">
      <c r="A81" s="46" t="s">
        <v>81</v>
      </c>
      <c r="B81" s="48" t="s">
        <v>75</v>
      </c>
      <c r="C81" s="48" t="s">
        <v>82</v>
      </c>
      <c r="D81" s="13" t="s">
        <v>254</v>
      </c>
      <c r="E81" s="13" t="s">
        <v>8</v>
      </c>
      <c r="F81" s="13" t="s">
        <v>153</v>
      </c>
      <c r="G81" s="13" t="s">
        <v>304</v>
      </c>
      <c r="H81" s="49" t="s">
        <v>226</v>
      </c>
      <c r="I81" s="128">
        <f>'Приложение 3'!J60</f>
        <v>27</v>
      </c>
      <c r="J81" s="128">
        <f>'Приложение 3'!K60</f>
        <v>27</v>
      </c>
      <c r="K81" s="128">
        <f>'Приложение 3'!L60</f>
        <v>27</v>
      </c>
    </row>
    <row r="82" spans="1:11" ht="36">
      <c r="A82" s="46" t="s">
        <v>86</v>
      </c>
      <c r="B82" s="48" t="s">
        <v>75</v>
      </c>
      <c r="C82" s="48" t="s">
        <v>82</v>
      </c>
      <c r="D82" s="13" t="s">
        <v>254</v>
      </c>
      <c r="E82" s="13" t="s">
        <v>8</v>
      </c>
      <c r="F82" s="13" t="s">
        <v>153</v>
      </c>
      <c r="G82" s="13" t="s">
        <v>304</v>
      </c>
      <c r="H82" s="49" t="s">
        <v>227</v>
      </c>
      <c r="I82" s="128">
        <f>I83</f>
        <v>1.9</v>
      </c>
      <c r="J82" s="128">
        <f t="shared" ref="J82:K82" si="25">J83</f>
        <v>1.9</v>
      </c>
      <c r="K82" s="128">
        <f t="shared" si="25"/>
        <v>1.9</v>
      </c>
    </row>
    <row r="83" spans="1:11" ht="36">
      <c r="A83" s="46" t="s">
        <v>87</v>
      </c>
      <c r="B83" s="48" t="s">
        <v>75</v>
      </c>
      <c r="C83" s="48" t="s">
        <v>82</v>
      </c>
      <c r="D83" s="13" t="s">
        <v>254</v>
      </c>
      <c r="E83" s="13" t="s">
        <v>8</v>
      </c>
      <c r="F83" s="13" t="s">
        <v>153</v>
      </c>
      <c r="G83" s="13" t="s">
        <v>304</v>
      </c>
      <c r="H83" s="49" t="s">
        <v>228</v>
      </c>
      <c r="I83" s="128">
        <f>'Приложение 3'!J62</f>
        <v>1.9</v>
      </c>
      <c r="J83" s="128">
        <f>'Приложение 3'!K62</f>
        <v>1.9</v>
      </c>
      <c r="K83" s="128">
        <f>'Приложение 3'!L62</f>
        <v>1.9</v>
      </c>
    </row>
    <row r="84" spans="1:11">
      <c r="A84" s="180" t="s">
        <v>442</v>
      </c>
      <c r="B84" s="27" t="s">
        <v>75</v>
      </c>
      <c r="C84" s="27" t="s">
        <v>98</v>
      </c>
      <c r="D84" s="32"/>
      <c r="E84" s="32"/>
      <c r="F84" s="32"/>
      <c r="G84" s="32"/>
      <c r="H84" s="29"/>
      <c r="I84" s="128">
        <f t="shared" ref="I84:K88" si="26">I85</f>
        <v>0</v>
      </c>
      <c r="J84" s="128">
        <f t="shared" si="26"/>
        <v>0</v>
      </c>
      <c r="K84" s="128">
        <f t="shared" si="26"/>
        <v>36</v>
      </c>
    </row>
    <row r="85" spans="1:11" ht="51">
      <c r="A85" s="351" t="s">
        <v>83</v>
      </c>
      <c r="B85" s="27" t="s">
        <v>75</v>
      </c>
      <c r="C85" s="27" t="s">
        <v>98</v>
      </c>
      <c r="D85" s="283" t="s">
        <v>499</v>
      </c>
      <c r="E85" s="32" t="s">
        <v>258</v>
      </c>
      <c r="F85" s="32"/>
      <c r="G85" s="32"/>
      <c r="H85" s="29"/>
      <c r="I85" s="128">
        <f t="shared" si="26"/>
        <v>0</v>
      </c>
      <c r="J85" s="128">
        <f t="shared" si="26"/>
        <v>0</v>
      </c>
      <c r="K85" s="128">
        <f t="shared" si="26"/>
        <v>36</v>
      </c>
    </row>
    <row r="86" spans="1:11" ht="25.5">
      <c r="A86" s="180" t="s">
        <v>443</v>
      </c>
      <c r="B86" s="27" t="s">
        <v>75</v>
      </c>
      <c r="C86" s="27" t="s">
        <v>98</v>
      </c>
      <c r="D86" s="283" t="s">
        <v>499</v>
      </c>
      <c r="E86" s="32" t="s">
        <v>258</v>
      </c>
      <c r="F86" s="32" t="s">
        <v>75</v>
      </c>
      <c r="G86" s="32"/>
      <c r="H86" s="29"/>
      <c r="I86" s="128">
        <f t="shared" si="26"/>
        <v>0</v>
      </c>
      <c r="J86" s="128">
        <f t="shared" si="26"/>
        <v>0</v>
      </c>
      <c r="K86" s="128">
        <f t="shared" si="26"/>
        <v>36</v>
      </c>
    </row>
    <row r="87" spans="1:11" ht="76.5">
      <c r="A87" s="180" t="s">
        <v>444</v>
      </c>
      <c r="B87" s="27" t="s">
        <v>75</v>
      </c>
      <c r="C87" s="27" t="s">
        <v>98</v>
      </c>
      <c r="D87" s="283" t="s">
        <v>499</v>
      </c>
      <c r="E87" s="32" t="s">
        <v>258</v>
      </c>
      <c r="F87" s="32" t="s">
        <v>75</v>
      </c>
      <c r="G87" s="32" t="s">
        <v>445</v>
      </c>
      <c r="H87" s="29"/>
      <c r="I87" s="128">
        <f t="shared" si="26"/>
        <v>0</v>
      </c>
      <c r="J87" s="128">
        <f t="shared" si="26"/>
        <v>0</v>
      </c>
      <c r="K87" s="128">
        <f t="shared" si="26"/>
        <v>36</v>
      </c>
    </row>
    <row r="88" spans="1:11" ht="38.25">
      <c r="A88" s="175" t="s">
        <v>86</v>
      </c>
      <c r="B88" s="27" t="s">
        <v>75</v>
      </c>
      <c r="C88" s="27" t="s">
        <v>98</v>
      </c>
      <c r="D88" s="283" t="s">
        <v>499</v>
      </c>
      <c r="E88" s="32" t="s">
        <v>258</v>
      </c>
      <c r="F88" s="32" t="s">
        <v>75</v>
      </c>
      <c r="G88" s="32" t="s">
        <v>445</v>
      </c>
      <c r="H88" s="29" t="s">
        <v>227</v>
      </c>
      <c r="I88" s="128">
        <f t="shared" si="26"/>
        <v>0</v>
      </c>
      <c r="J88" s="128">
        <f t="shared" si="26"/>
        <v>0</v>
      </c>
      <c r="K88" s="128">
        <f t="shared" si="26"/>
        <v>36</v>
      </c>
    </row>
    <row r="89" spans="1:11" ht="38.25">
      <c r="A89" s="175" t="s">
        <v>87</v>
      </c>
      <c r="B89" s="27" t="s">
        <v>75</v>
      </c>
      <c r="C89" s="27" t="s">
        <v>98</v>
      </c>
      <c r="D89" s="283" t="s">
        <v>499</v>
      </c>
      <c r="E89" s="32" t="s">
        <v>258</v>
      </c>
      <c r="F89" s="32" t="s">
        <v>75</v>
      </c>
      <c r="G89" s="32" t="s">
        <v>445</v>
      </c>
      <c r="H89" s="29" t="s">
        <v>228</v>
      </c>
      <c r="I89" s="128">
        <f>'Приложение 3'!J68</f>
        <v>0</v>
      </c>
      <c r="J89" s="128">
        <f>'Приложение 3'!K68</f>
        <v>0</v>
      </c>
      <c r="K89" s="128">
        <f>'Приложение 3'!L68</f>
        <v>36</v>
      </c>
    </row>
    <row r="90" spans="1:11" ht="36">
      <c r="A90" s="46" t="s">
        <v>147</v>
      </c>
      <c r="B90" s="48" t="s">
        <v>75</v>
      </c>
      <c r="C90" s="48" t="s">
        <v>148</v>
      </c>
      <c r="D90" s="13"/>
      <c r="E90" s="13"/>
      <c r="F90" s="13"/>
      <c r="G90" s="13"/>
      <c r="H90" s="49"/>
      <c r="I90" s="51">
        <f t="shared" ref="I90:K90" si="27">I92</f>
        <v>6974.5</v>
      </c>
      <c r="J90" s="51">
        <f t="shared" si="27"/>
        <v>6366.5</v>
      </c>
      <c r="K90" s="51">
        <f t="shared" si="27"/>
        <v>5773.8</v>
      </c>
    </row>
    <row r="91" spans="1:11" ht="48">
      <c r="A91" s="46" t="s">
        <v>149</v>
      </c>
      <c r="B91" s="48" t="s">
        <v>75</v>
      </c>
      <c r="C91" s="48" t="s">
        <v>148</v>
      </c>
      <c r="D91" s="13" t="s">
        <v>274</v>
      </c>
      <c r="E91" s="13" t="s">
        <v>258</v>
      </c>
      <c r="F91" s="13"/>
      <c r="G91" s="13"/>
      <c r="H91" s="49"/>
      <c r="I91" s="51">
        <f t="shared" ref="I91:K95" si="28">I92</f>
        <v>6974.5</v>
      </c>
      <c r="J91" s="51">
        <f t="shared" si="28"/>
        <v>6366.5</v>
      </c>
      <c r="K91" s="51">
        <f t="shared" si="28"/>
        <v>5773.8</v>
      </c>
    </row>
    <row r="92" spans="1:11" ht="24">
      <c r="A92" s="46" t="s">
        <v>150</v>
      </c>
      <c r="B92" s="48" t="s">
        <v>75</v>
      </c>
      <c r="C92" s="48" t="s">
        <v>148</v>
      </c>
      <c r="D92" s="13" t="s">
        <v>274</v>
      </c>
      <c r="E92" s="13" t="s">
        <v>8</v>
      </c>
      <c r="F92" s="13"/>
      <c r="G92" s="13"/>
      <c r="H92" s="49"/>
      <c r="I92" s="51">
        <f t="shared" si="28"/>
        <v>6974.5</v>
      </c>
      <c r="J92" s="51">
        <f t="shared" si="28"/>
        <v>6366.5</v>
      </c>
      <c r="K92" s="51">
        <f t="shared" si="28"/>
        <v>5773.8</v>
      </c>
    </row>
    <row r="93" spans="1:11" ht="60">
      <c r="A93" s="46" t="s">
        <v>151</v>
      </c>
      <c r="B93" s="48" t="s">
        <v>75</v>
      </c>
      <c r="C93" s="48" t="s">
        <v>148</v>
      </c>
      <c r="D93" s="13" t="s">
        <v>274</v>
      </c>
      <c r="E93" s="13" t="s">
        <v>8</v>
      </c>
      <c r="F93" s="13" t="s">
        <v>75</v>
      </c>
      <c r="G93" s="13"/>
      <c r="H93" s="49"/>
      <c r="I93" s="51">
        <f>I94+I97</f>
        <v>6974.5</v>
      </c>
      <c r="J93" s="51">
        <f t="shared" ref="J93:K93" si="29">J94+J97</f>
        <v>6366.5</v>
      </c>
      <c r="K93" s="51">
        <f t="shared" si="29"/>
        <v>5773.8</v>
      </c>
    </row>
    <row r="94" spans="1:11" ht="36">
      <c r="A94" s="46" t="s">
        <v>152</v>
      </c>
      <c r="B94" s="48" t="s">
        <v>75</v>
      </c>
      <c r="C94" s="48" t="s">
        <v>148</v>
      </c>
      <c r="D94" s="13" t="s">
        <v>274</v>
      </c>
      <c r="E94" s="13" t="s">
        <v>8</v>
      </c>
      <c r="F94" s="13" t="s">
        <v>75</v>
      </c>
      <c r="G94" s="13" t="s">
        <v>249</v>
      </c>
      <c r="H94" s="49"/>
      <c r="I94" s="51">
        <f t="shared" si="28"/>
        <v>6443.5</v>
      </c>
      <c r="J94" s="51">
        <f t="shared" si="28"/>
        <v>5899.2</v>
      </c>
      <c r="K94" s="51">
        <f t="shared" si="28"/>
        <v>5449.2</v>
      </c>
    </row>
    <row r="95" spans="1:11" ht="72">
      <c r="A95" s="46" t="s">
        <v>80</v>
      </c>
      <c r="B95" s="48" t="s">
        <v>75</v>
      </c>
      <c r="C95" s="48" t="s">
        <v>148</v>
      </c>
      <c r="D95" s="13" t="s">
        <v>274</v>
      </c>
      <c r="E95" s="13" t="s">
        <v>8</v>
      </c>
      <c r="F95" s="13" t="s">
        <v>75</v>
      </c>
      <c r="G95" s="13" t="s">
        <v>249</v>
      </c>
      <c r="H95" s="49" t="s">
        <v>225</v>
      </c>
      <c r="I95" s="51">
        <f t="shared" si="28"/>
        <v>6443.5</v>
      </c>
      <c r="J95" s="51">
        <f t="shared" si="28"/>
        <v>5899.2</v>
      </c>
      <c r="K95" s="51">
        <f t="shared" si="28"/>
        <v>5449.2</v>
      </c>
    </row>
    <row r="96" spans="1:11" ht="30" customHeight="1">
      <c r="A96" s="46" t="s">
        <v>81</v>
      </c>
      <c r="B96" s="48" t="s">
        <v>75</v>
      </c>
      <c r="C96" s="48" t="s">
        <v>148</v>
      </c>
      <c r="D96" s="13" t="s">
        <v>274</v>
      </c>
      <c r="E96" s="13" t="s">
        <v>8</v>
      </c>
      <c r="F96" s="13" t="s">
        <v>75</v>
      </c>
      <c r="G96" s="13" t="s">
        <v>249</v>
      </c>
      <c r="H96" s="49" t="s">
        <v>226</v>
      </c>
      <c r="I96" s="51">
        <f>'Приложение 3'!J259</f>
        <v>6443.5</v>
      </c>
      <c r="J96" s="51">
        <f>'Приложение 3'!K259</f>
        <v>5899.2</v>
      </c>
      <c r="K96" s="51">
        <f>'Приложение 3'!L259</f>
        <v>5449.2</v>
      </c>
    </row>
    <row r="97" spans="1:11" ht="30" customHeight="1">
      <c r="A97" s="46" t="s">
        <v>92</v>
      </c>
      <c r="B97" s="48" t="s">
        <v>75</v>
      </c>
      <c r="C97" s="48" t="s">
        <v>148</v>
      </c>
      <c r="D97" s="13" t="s">
        <v>274</v>
      </c>
      <c r="E97" s="13" t="s">
        <v>8</v>
      </c>
      <c r="F97" s="13" t="s">
        <v>75</v>
      </c>
      <c r="G97" s="13" t="s">
        <v>250</v>
      </c>
      <c r="H97" s="49"/>
      <c r="I97" s="51">
        <f>I100+I98</f>
        <v>531</v>
      </c>
      <c r="J97" s="51">
        <f t="shared" ref="J97:K97" si="30">J100+J98</f>
        <v>467.3</v>
      </c>
      <c r="K97" s="51">
        <f t="shared" si="30"/>
        <v>324.60000000000002</v>
      </c>
    </row>
    <row r="98" spans="1:11" ht="65.25" customHeight="1">
      <c r="A98" s="46" t="s">
        <v>80</v>
      </c>
      <c r="B98" s="48" t="s">
        <v>75</v>
      </c>
      <c r="C98" s="48" t="s">
        <v>148</v>
      </c>
      <c r="D98" s="13" t="s">
        <v>274</v>
      </c>
      <c r="E98" s="13" t="s">
        <v>8</v>
      </c>
      <c r="F98" s="13" t="s">
        <v>75</v>
      </c>
      <c r="G98" s="13" t="s">
        <v>250</v>
      </c>
      <c r="H98" s="49" t="s">
        <v>225</v>
      </c>
      <c r="I98" s="51">
        <f>I99</f>
        <v>1.5</v>
      </c>
      <c r="J98" s="51">
        <f t="shared" ref="J98:K98" si="31">J99</f>
        <v>0</v>
      </c>
      <c r="K98" s="51">
        <f t="shared" si="31"/>
        <v>0</v>
      </c>
    </row>
    <row r="99" spans="1:11" ht="30" customHeight="1">
      <c r="A99" s="46" t="s">
        <v>81</v>
      </c>
      <c r="B99" s="48" t="s">
        <v>75</v>
      </c>
      <c r="C99" s="48" t="s">
        <v>148</v>
      </c>
      <c r="D99" s="13" t="s">
        <v>274</v>
      </c>
      <c r="E99" s="13" t="s">
        <v>8</v>
      </c>
      <c r="F99" s="13" t="s">
        <v>75</v>
      </c>
      <c r="G99" s="13" t="s">
        <v>250</v>
      </c>
      <c r="H99" s="49" t="s">
        <v>226</v>
      </c>
      <c r="I99" s="51">
        <f>'Приложение 3'!J262</f>
        <v>1.5</v>
      </c>
      <c r="J99" s="51"/>
      <c r="K99" s="51"/>
    </row>
    <row r="100" spans="1:11" ht="36">
      <c r="A100" s="46" t="s">
        <v>86</v>
      </c>
      <c r="B100" s="48" t="s">
        <v>75</v>
      </c>
      <c r="C100" s="48" t="s">
        <v>148</v>
      </c>
      <c r="D100" s="13" t="s">
        <v>274</v>
      </c>
      <c r="E100" s="13" t="s">
        <v>8</v>
      </c>
      <c r="F100" s="13" t="s">
        <v>75</v>
      </c>
      <c r="G100" s="13" t="s">
        <v>250</v>
      </c>
      <c r="H100" s="49" t="s">
        <v>227</v>
      </c>
      <c r="I100" s="51">
        <f t="shared" ref="I100:K100" si="32">I101</f>
        <v>529.5</v>
      </c>
      <c r="J100" s="51">
        <f t="shared" si="32"/>
        <v>467.3</v>
      </c>
      <c r="K100" s="51">
        <f t="shared" si="32"/>
        <v>324.60000000000002</v>
      </c>
    </row>
    <row r="101" spans="1:11" ht="41.25" customHeight="1">
      <c r="A101" s="46" t="s">
        <v>87</v>
      </c>
      <c r="B101" s="48" t="s">
        <v>75</v>
      </c>
      <c r="C101" s="48" t="s">
        <v>148</v>
      </c>
      <c r="D101" s="13" t="s">
        <v>274</v>
      </c>
      <c r="E101" s="13" t="s">
        <v>8</v>
      </c>
      <c r="F101" s="13" t="s">
        <v>75</v>
      </c>
      <c r="G101" s="13" t="s">
        <v>250</v>
      </c>
      <c r="H101" s="49" t="s">
        <v>228</v>
      </c>
      <c r="I101" s="51">
        <f>'Приложение 3'!J264</f>
        <v>529.5</v>
      </c>
      <c r="J101" s="51">
        <f>'Приложение 3'!K264</f>
        <v>467.3</v>
      </c>
      <c r="K101" s="51">
        <f>'Приложение 3'!L264</f>
        <v>324.60000000000002</v>
      </c>
    </row>
    <row r="102" spans="1:11" ht="23.25" customHeight="1">
      <c r="A102" s="46" t="s">
        <v>100</v>
      </c>
      <c r="B102" s="48" t="s">
        <v>75</v>
      </c>
      <c r="C102" s="48" t="s">
        <v>18</v>
      </c>
      <c r="D102" s="13"/>
      <c r="E102" s="13"/>
      <c r="F102" s="13"/>
      <c r="G102" s="13"/>
      <c r="H102" s="49"/>
      <c r="I102" s="51">
        <f t="shared" ref="I102:K104" si="33">I103</f>
        <v>150</v>
      </c>
      <c r="J102" s="51">
        <f t="shared" si="33"/>
        <v>150</v>
      </c>
      <c r="K102" s="51">
        <f t="shared" si="33"/>
        <v>150</v>
      </c>
    </row>
    <row r="103" spans="1:11" ht="48">
      <c r="A103" s="46" t="s">
        <v>334</v>
      </c>
      <c r="B103" s="48" t="s">
        <v>75</v>
      </c>
      <c r="C103" s="48" t="s">
        <v>18</v>
      </c>
      <c r="D103" s="13" t="s">
        <v>254</v>
      </c>
      <c r="E103" s="13" t="s">
        <v>258</v>
      </c>
      <c r="F103" s="13"/>
      <c r="G103" s="13"/>
      <c r="H103" s="49"/>
      <c r="I103" s="51">
        <f t="shared" si="33"/>
        <v>150</v>
      </c>
      <c r="J103" s="51">
        <f t="shared" si="33"/>
        <v>150</v>
      </c>
      <c r="K103" s="51">
        <f t="shared" si="33"/>
        <v>150</v>
      </c>
    </row>
    <row r="104" spans="1:11" ht="53.25" customHeight="1">
      <c r="A104" s="103" t="s">
        <v>335</v>
      </c>
      <c r="B104" s="48" t="s">
        <v>75</v>
      </c>
      <c r="C104" s="48" t="s">
        <v>18</v>
      </c>
      <c r="D104" s="13" t="s">
        <v>254</v>
      </c>
      <c r="E104" s="13" t="s">
        <v>8</v>
      </c>
      <c r="F104" s="13"/>
      <c r="G104" s="13"/>
      <c r="H104" s="49"/>
      <c r="I104" s="51">
        <f t="shared" si="33"/>
        <v>150</v>
      </c>
      <c r="J104" s="51">
        <f t="shared" si="33"/>
        <v>150</v>
      </c>
      <c r="K104" s="51">
        <f t="shared" si="33"/>
        <v>150</v>
      </c>
    </row>
    <row r="105" spans="1:11" ht="36">
      <c r="A105" s="46" t="s">
        <v>554</v>
      </c>
      <c r="B105" s="48" t="s">
        <v>75</v>
      </c>
      <c r="C105" s="48" t="s">
        <v>18</v>
      </c>
      <c r="D105" s="13" t="s">
        <v>254</v>
      </c>
      <c r="E105" s="13" t="s">
        <v>8</v>
      </c>
      <c r="F105" s="13" t="s">
        <v>153</v>
      </c>
      <c r="G105" s="13" t="s">
        <v>259</v>
      </c>
      <c r="H105" s="49"/>
      <c r="I105" s="51">
        <f>I107</f>
        <v>150</v>
      </c>
      <c r="J105" s="51">
        <f>J107</f>
        <v>150</v>
      </c>
      <c r="K105" s="51">
        <f>K107</f>
        <v>150</v>
      </c>
    </row>
    <row r="106" spans="1:11" ht="19.5" customHeight="1">
      <c r="A106" s="46" t="s">
        <v>93</v>
      </c>
      <c r="B106" s="48" t="s">
        <v>75</v>
      </c>
      <c r="C106" s="48" t="s">
        <v>18</v>
      </c>
      <c r="D106" s="13" t="s">
        <v>254</v>
      </c>
      <c r="E106" s="13" t="s">
        <v>8</v>
      </c>
      <c r="F106" s="13" t="s">
        <v>153</v>
      </c>
      <c r="G106" s="13" t="s">
        <v>259</v>
      </c>
      <c r="H106" s="49" t="s">
        <v>229</v>
      </c>
      <c r="I106" s="51">
        <f>I107</f>
        <v>150</v>
      </c>
      <c r="J106" s="51">
        <f>J107</f>
        <v>150</v>
      </c>
      <c r="K106" s="51">
        <f>K107</f>
        <v>150</v>
      </c>
    </row>
    <row r="107" spans="1:11" ht="21.75" customHeight="1">
      <c r="A107" s="46" t="s">
        <v>101</v>
      </c>
      <c r="B107" s="48" t="s">
        <v>75</v>
      </c>
      <c r="C107" s="48" t="s">
        <v>102</v>
      </c>
      <c r="D107" s="13" t="s">
        <v>254</v>
      </c>
      <c r="E107" s="13" t="s">
        <v>8</v>
      </c>
      <c r="F107" s="13" t="s">
        <v>153</v>
      </c>
      <c r="G107" s="13" t="s">
        <v>259</v>
      </c>
      <c r="H107" s="49" t="s">
        <v>231</v>
      </c>
      <c r="I107" s="51">
        <f>'Приложение 3'!J74</f>
        <v>150</v>
      </c>
      <c r="J107" s="51">
        <f>'Приложение 3'!K74</f>
        <v>150</v>
      </c>
      <c r="K107" s="51">
        <f>'Приложение 3'!L74</f>
        <v>150</v>
      </c>
    </row>
    <row r="108" spans="1:11" ht="22.5" customHeight="1">
      <c r="A108" s="46" t="s">
        <v>103</v>
      </c>
      <c r="B108" s="48" t="s">
        <v>75</v>
      </c>
      <c r="C108" s="48" t="s">
        <v>104</v>
      </c>
      <c r="D108" s="13"/>
      <c r="E108" s="13"/>
      <c r="F108" s="13"/>
      <c r="G108" s="13"/>
      <c r="H108" s="49"/>
      <c r="I108" s="51">
        <f>I126+I109</f>
        <v>27697</v>
      </c>
      <c r="J108" s="51">
        <f t="shared" ref="J108:K108" si="34">J126+J109</f>
        <v>23780.699999999997</v>
      </c>
      <c r="K108" s="51">
        <f t="shared" si="34"/>
        <v>17826.199999999997</v>
      </c>
    </row>
    <row r="109" spans="1:11" ht="22.5" customHeight="1">
      <c r="A109" s="52" t="s">
        <v>83</v>
      </c>
      <c r="B109" s="48" t="s">
        <v>75</v>
      </c>
      <c r="C109" s="48" t="s">
        <v>104</v>
      </c>
      <c r="D109" s="342" t="s">
        <v>499</v>
      </c>
      <c r="E109" s="13">
        <v>0</v>
      </c>
      <c r="F109" s="13"/>
      <c r="G109" s="13"/>
      <c r="H109" s="49"/>
      <c r="I109" s="51">
        <f>I114+I118+I122+I110</f>
        <v>156</v>
      </c>
      <c r="J109" s="51">
        <f t="shared" ref="J109:K109" si="35">J114+J118+J122+J110</f>
        <v>6</v>
      </c>
      <c r="K109" s="51">
        <f t="shared" si="35"/>
        <v>6</v>
      </c>
    </row>
    <row r="110" spans="1:11" ht="22.5" customHeight="1">
      <c r="A110" s="46" t="s">
        <v>402</v>
      </c>
      <c r="B110" s="48" t="s">
        <v>75</v>
      </c>
      <c r="C110" s="48" t="s">
        <v>104</v>
      </c>
      <c r="D110" s="342" t="s">
        <v>499</v>
      </c>
      <c r="E110" s="13">
        <v>0</v>
      </c>
      <c r="F110" s="13" t="s">
        <v>77</v>
      </c>
      <c r="G110" s="13"/>
      <c r="H110" s="49"/>
      <c r="I110" s="51">
        <f t="shared" ref="I110:K112" si="36">I111</f>
        <v>147</v>
      </c>
      <c r="J110" s="51">
        <f t="shared" si="36"/>
        <v>0</v>
      </c>
      <c r="K110" s="51">
        <f t="shared" si="36"/>
        <v>0</v>
      </c>
    </row>
    <row r="111" spans="1:11" ht="22.5" customHeight="1">
      <c r="A111" s="46" t="s">
        <v>85</v>
      </c>
      <c r="B111" s="48" t="s">
        <v>75</v>
      </c>
      <c r="C111" s="48" t="s">
        <v>104</v>
      </c>
      <c r="D111" s="342" t="s">
        <v>499</v>
      </c>
      <c r="E111" s="13">
        <v>0</v>
      </c>
      <c r="F111" s="13" t="s">
        <v>77</v>
      </c>
      <c r="G111" s="13" t="s">
        <v>248</v>
      </c>
      <c r="H111" s="49"/>
      <c r="I111" s="51">
        <f t="shared" si="36"/>
        <v>147</v>
      </c>
      <c r="J111" s="51">
        <f t="shared" si="36"/>
        <v>0</v>
      </c>
      <c r="K111" s="51">
        <f t="shared" si="36"/>
        <v>0</v>
      </c>
    </row>
    <row r="112" spans="1:11" ht="22.5" customHeight="1">
      <c r="A112" s="46" t="s">
        <v>86</v>
      </c>
      <c r="B112" s="48" t="s">
        <v>75</v>
      </c>
      <c r="C112" s="48" t="s">
        <v>104</v>
      </c>
      <c r="D112" s="342" t="s">
        <v>499</v>
      </c>
      <c r="E112" s="13">
        <v>0</v>
      </c>
      <c r="F112" s="13" t="s">
        <v>77</v>
      </c>
      <c r="G112" s="13" t="s">
        <v>248</v>
      </c>
      <c r="H112" s="49" t="s">
        <v>227</v>
      </c>
      <c r="I112" s="51">
        <f t="shared" si="36"/>
        <v>147</v>
      </c>
      <c r="J112" s="51">
        <f t="shared" si="36"/>
        <v>0</v>
      </c>
      <c r="K112" s="51">
        <f t="shared" si="36"/>
        <v>0</v>
      </c>
    </row>
    <row r="113" spans="1:11" ht="22.5" customHeight="1">
      <c r="A113" s="46" t="s">
        <v>87</v>
      </c>
      <c r="B113" s="48" t="s">
        <v>75</v>
      </c>
      <c r="C113" s="48" t="s">
        <v>104</v>
      </c>
      <c r="D113" s="342" t="s">
        <v>499</v>
      </c>
      <c r="E113" s="13">
        <v>0</v>
      </c>
      <c r="F113" s="13" t="s">
        <v>77</v>
      </c>
      <c r="G113" s="13" t="s">
        <v>248</v>
      </c>
      <c r="H113" s="49" t="s">
        <v>228</v>
      </c>
      <c r="I113" s="51">
        <f>'Приложение 3'!J80</f>
        <v>147</v>
      </c>
      <c r="J113" s="51">
        <v>0</v>
      </c>
      <c r="K113" s="51">
        <v>0</v>
      </c>
    </row>
    <row r="114" spans="1:11" ht="22.5" customHeight="1">
      <c r="A114" s="46" t="s">
        <v>84</v>
      </c>
      <c r="B114" s="48" t="s">
        <v>75</v>
      </c>
      <c r="C114" s="48" t="s">
        <v>104</v>
      </c>
      <c r="D114" s="342" t="s">
        <v>499</v>
      </c>
      <c r="E114" s="13">
        <v>0</v>
      </c>
      <c r="F114" s="13" t="s">
        <v>98</v>
      </c>
      <c r="G114" s="13"/>
      <c r="H114" s="49"/>
      <c r="I114" s="51">
        <f t="shared" ref="I114:K116" si="37">I115</f>
        <v>2</v>
      </c>
      <c r="J114" s="51">
        <f t="shared" si="37"/>
        <v>2</v>
      </c>
      <c r="K114" s="51">
        <f t="shared" si="37"/>
        <v>2</v>
      </c>
    </row>
    <row r="115" spans="1:11" ht="22.5" customHeight="1">
      <c r="A115" s="46" t="s">
        <v>85</v>
      </c>
      <c r="B115" s="48" t="s">
        <v>75</v>
      </c>
      <c r="C115" s="48" t="s">
        <v>104</v>
      </c>
      <c r="D115" s="342" t="s">
        <v>499</v>
      </c>
      <c r="E115" s="13">
        <v>0</v>
      </c>
      <c r="F115" s="13" t="s">
        <v>98</v>
      </c>
      <c r="G115" s="13" t="s">
        <v>248</v>
      </c>
      <c r="H115" s="49"/>
      <c r="I115" s="51">
        <f t="shared" si="37"/>
        <v>2</v>
      </c>
      <c r="J115" s="51">
        <f t="shared" si="37"/>
        <v>2</v>
      </c>
      <c r="K115" s="51">
        <f t="shared" si="37"/>
        <v>2</v>
      </c>
    </row>
    <row r="116" spans="1:11" ht="22.5" customHeight="1">
      <c r="A116" s="46" t="s">
        <v>86</v>
      </c>
      <c r="B116" s="48" t="s">
        <v>75</v>
      </c>
      <c r="C116" s="48" t="s">
        <v>104</v>
      </c>
      <c r="D116" s="342" t="s">
        <v>499</v>
      </c>
      <c r="E116" s="13">
        <v>0</v>
      </c>
      <c r="F116" s="13" t="s">
        <v>98</v>
      </c>
      <c r="G116" s="13" t="s">
        <v>248</v>
      </c>
      <c r="H116" s="49" t="s">
        <v>227</v>
      </c>
      <c r="I116" s="51">
        <f t="shared" si="37"/>
        <v>2</v>
      </c>
      <c r="J116" s="51">
        <f t="shared" si="37"/>
        <v>2</v>
      </c>
      <c r="K116" s="51">
        <f t="shared" si="37"/>
        <v>2</v>
      </c>
    </row>
    <row r="117" spans="1:11" ht="22.5" customHeight="1">
      <c r="A117" s="46" t="s">
        <v>87</v>
      </c>
      <c r="B117" s="48" t="s">
        <v>75</v>
      </c>
      <c r="C117" s="48" t="s">
        <v>104</v>
      </c>
      <c r="D117" s="342" t="s">
        <v>499</v>
      </c>
      <c r="E117" s="13">
        <v>0</v>
      </c>
      <c r="F117" s="13" t="s">
        <v>98</v>
      </c>
      <c r="G117" s="13" t="s">
        <v>248</v>
      </c>
      <c r="H117" s="49" t="s">
        <v>228</v>
      </c>
      <c r="I117" s="51">
        <f>'Приложение 3'!J84</f>
        <v>2</v>
      </c>
      <c r="J117" s="51">
        <f>'Приложение 3'!K84</f>
        <v>2</v>
      </c>
      <c r="K117" s="51">
        <f>'Приложение 3'!L84</f>
        <v>2</v>
      </c>
    </row>
    <row r="118" spans="1:11" ht="22.5" customHeight="1">
      <c r="A118" s="46" t="s">
        <v>88</v>
      </c>
      <c r="B118" s="48" t="s">
        <v>75</v>
      </c>
      <c r="C118" s="48" t="s">
        <v>104</v>
      </c>
      <c r="D118" s="342" t="s">
        <v>499</v>
      </c>
      <c r="E118" s="13">
        <v>0</v>
      </c>
      <c r="F118" s="13" t="s">
        <v>99</v>
      </c>
      <c r="G118" s="13"/>
      <c r="H118" s="49"/>
      <c r="I118" s="51">
        <f t="shared" ref="I118:K120" si="38">I119</f>
        <v>5</v>
      </c>
      <c r="J118" s="51">
        <f t="shared" si="38"/>
        <v>2</v>
      </c>
      <c r="K118" s="51">
        <f t="shared" si="38"/>
        <v>2</v>
      </c>
    </row>
    <row r="119" spans="1:11" ht="22.5" customHeight="1">
      <c r="A119" s="46" t="s">
        <v>85</v>
      </c>
      <c r="B119" s="48" t="s">
        <v>75</v>
      </c>
      <c r="C119" s="48" t="s">
        <v>104</v>
      </c>
      <c r="D119" s="342" t="s">
        <v>499</v>
      </c>
      <c r="E119" s="13">
        <v>0</v>
      </c>
      <c r="F119" s="13" t="s">
        <v>99</v>
      </c>
      <c r="G119" s="13" t="s">
        <v>248</v>
      </c>
      <c r="H119" s="49"/>
      <c r="I119" s="51">
        <f t="shared" si="38"/>
        <v>5</v>
      </c>
      <c r="J119" s="51">
        <f t="shared" si="38"/>
        <v>2</v>
      </c>
      <c r="K119" s="51">
        <f t="shared" si="38"/>
        <v>2</v>
      </c>
    </row>
    <row r="120" spans="1:11" ht="22.5" customHeight="1">
      <c r="A120" s="46" t="s">
        <v>86</v>
      </c>
      <c r="B120" s="48" t="s">
        <v>75</v>
      </c>
      <c r="C120" s="48" t="s">
        <v>104</v>
      </c>
      <c r="D120" s="342" t="s">
        <v>499</v>
      </c>
      <c r="E120" s="13">
        <v>0</v>
      </c>
      <c r="F120" s="13" t="s">
        <v>99</v>
      </c>
      <c r="G120" s="13" t="s">
        <v>248</v>
      </c>
      <c r="H120" s="49" t="s">
        <v>227</v>
      </c>
      <c r="I120" s="51">
        <f t="shared" si="38"/>
        <v>5</v>
      </c>
      <c r="J120" s="51">
        <f t="shared" si="38"/>
        <v>2</v>
      </c>
      <c r="K120" s="51">
        <f t="shared" si="38"/>
        <v>2</v>
      </c>
    </row>
    <row r="121" spans="1:11" ht="22.5" customHeight="1">
      <c r="A121" s="46" t="s">
        <v>87</v>
      </c>
      <c r="B121" s="48" t="s">
        <v>75</v>
      </c>
      <c r="C121" s="48" t="s">
        <v>104</v>
      </c>
      <c r="D121" s="342" t="s">
        <v>499</v>
      </c>
      <c r="E121" s="13">
        <v>0</v>
      </c>
      <c r="F121" s="13" t="s">
        <v>99</v>
      </c>
      <c r="G121" s="13" t="s">
        <v>248</v>
      </c>
      <c r="H121" s="49" t="s">
        <v>228</v>
      </c>
      <c r="I121" s="51">
        <f>'Приложение 3'!J88</f>
        <v>5</v>
      </c>
      <c r="J121" s="51">
        <f>'Приложение 3'!K88</f>
        <v>2</v>
      </c>
      <c r="K121" s="51">
        <f>'Приложение 3'!L88</f>
        <v>2</v>
      </c>
    </row>
    <row r="122" spans="1:11" ht="22.5" customHeight="1">
      <c r="A122" s="46" t="s">
        <v>89</v>
      </c>
      <c r="B122" s="48" t="s">
        <v>75</v>
      </c>
      <c r="C122" s="48" t="s">
        <v>104</v>
      </c>
      <c r="D122" s="342" t="s">
        <v>499</v>
      </c>
      <c r="E122" s="13">
        <v>0</v>
      </c>
      <c r="F122" s="13" t="s">
        <v>114</v>
      </c>
      <c r="G122" s="13"/>
      <c r="H122" s="49"/>
      <c r="I122" s="51">
        <f t="shared" ref="I122:K124" si="39">I123</f>
        <v>2</v>
      </c>
      <c r="J122" s="51">
        <f t="shared" si="39"/>
        <v>2</v>
      </c>
      <c r="K122" s="51">
        <f t="shared" si="39"/>
        <v>2</v>
      </c>
    </row>
    <row r="123" spans="1:11" ht="22.5" customHeight="1">
      <c r="A123" s="46" t="s">
        <v>85</v>
      </c>
      <c r="B123" s="48" t="s">
        <v>75</v>
      </c>
      <c r="C123" s="48" t="s">
        <v>104</v>
      </c>
      <c r="D123" s="342" t="s">
        <v>499</v>
      </c>
      <c r="E123" s="13">
        <v>0</v>
      </c>
      <c r="F123" s="13" t="s">
        <v>114</v>
      </c>
      <c r="G123" s="13" t="s">
        <v>248</v>
      </c>
      <c r="H123" s="49"/>
      <c r="I123" s="51">
        <f t="shared" si="39"/>
        <v>2</v>
      </c>
      <c r="J123" s="51">
        <f t="shared" si="39"/>
        <v>2</v>
      </c>
      <c r="K123" s="51">
        <f t="shared" si="39"/>
        <v>2</v>
      </c>
    </row>
    <row r="124" spans="1:11" ht="22.5" customHeight="1">
      <c r="A124" s="46" t="s">
        <v>86</v>
      </c>
      <c r="B124" s="48" t="s">
        <v>75</v>
      </c>
      <c r="C124" s="48" t="s">
        <v>104</v>
      </c>
      <c r="D124" s="342" t="s">
        <v>499</v>
      </c>
      <c r="E124" s="13">
        <v>0</v>
      </c>
      <c r="F124" s="13" t="s">
        <v>114</v>
      </c>
      <c r="G124" s="13" t="s">
        <v>248</v>
      </c>
      <c r="H124" s="49" t="s">
        <v>227</v>
      </c>
      <c r="I124" s="51">
        <f t="shared" si="39"/>
        <v>2</v>
      </c>
      <c r="J124" s="51">
        <f t="shared" si="39"/>
        <v>2</v>
      </c>
      <c r="K124" s="51">
        <f t="shared" si="39"/>
        <v>2</v>
      </c>
    </row>
    <row r="125" spans="1:11" ht="22.5" customHeight="1">
      <c r="A125" s="46" t="s">
        <v>87</v>
      </c>
      <c r="B125" s="48" t="s">
        <v>75</v>
      </c>
      <c r="C125" s="48" t="s">
        <v>104</v>
      </c>
      <c r="D125" s="342" t="s">
        <v>499</v>
      </c>
      <c r="E125" s="13">
        <v>0</v>
      </c>
      <c r="F125" s="13" t="s">
        <v>114</v>
      </c>
      <c r="G125" s="13" t="s">
        <v>248</v>
      </c>
      <c r="H125" s="49" t="s">
        <v>228</v>
      </c>
      <c r="I125" s="51">
        <f>'Приложение 3'!J92</f>
        <v>2</v>
      </c>
      <c r="J125" s="51">
        <f>'Приложение 3'!K92</f>
        <v>2</v>
      </c>
      <c r="K125" s="51">
        <f>'Приложение 3'!L92</f>
        <v>2</v>
      </c>
    </row>
    <row r="126" spans="1:11" ht="48">
      <c r="A126" s="46" t="s">
        <v>334</v>
      </c>
      <c r="B126" s="48" t="s">
        <v>75</v>
      </c>
      <c r="C126" s="48" t="s">
        <v>104</v>
      </c>
      <c r="D126" s="13" t="s">
        <v>254</v>
      </c>
      <c r="E126" s="13" t="s">
        <v>258</v>
      </c>
      <c r="F126" s="13"/>
      <c r="G126" s="13"/>
      <c r="H126" s="129"/>
      <c r="I126" s="51">
        <f>I127</f>
        <v>27541</v>
      </c>
      <c r="J126" s="51">
        <f t="shared" ref="J126:K126" si="40">J127</f>
        <v>23774.699999999997</v>
      </c>
      <c r="K126" s="51">
        <f t="shared" si="40"/>
        <v>17820.199999999997</v>
      </c>
    </row>
    <row r="127" spans="1:11" ht="45">
      <c r="A127" s="103" t="s">
        <v>335</v>
      </c>
      <c r="B127" s="48" t="s">
        <v>75</v>
      </c>
      <c r="C127" s="48" t="s">
        <v>104</v>
      </c>
      <c r="D127" s="13" t="s">
        <v>254</v>
      </c>
      <c r="E127" s="13" t="s">
        <v>8</v>
      </c>
      <c r="F127" s="13"/>
      <c r="G127" s="13"/>
      <c r="H127" s="129"/>
      <c r="I127" s="51">
        <f>I137+I144+I151+I128+I134</f>
        <v>27541</v>
      </c>
      <c r="J127" s="51">
        <f>J137+J144+J151+J128+J134</f>
        <v>23774.699999999997</v>
      </c>
      <c r="K127" s="51">
        <f>K137+K144+K151+K128+K134</f>
        <v>17820.199999999997</v>
      </c>
    </row>
    <row r="128" spans="1:11" ht="24">
      <c r="A128" s="46" t="s">
        <v>316</v>
      </c>
      <c r="B128" s="48" t="s">
        <v>75</v>
      </c>
      <c r="C128" s="48" t="s">
        <v>104</v>
      </c>
      <c r="D128" s="13" t="s">
        <v>254</v>
      </c>
      <c r="E128" s="13" t="s">
        <v>8</v>
      </c>
      <c r="F128" s="13" t="s">
        <v>153</v>
      </c>
      <c r="G128" s="13" t="s">
        <v>315</v>
      </c>
      <c r="H128" s="49"/>
      <c r="I128" s="51">
        <f>I129+I131</f>
        <v>4466.7</v>
      </c>
      <c r="J128" s="51">
        <f t="shared" ref="J128:K128" si="41">J129+J131</f>
        <v>2740.3999999999996</v>
      </c>
      <c r="K128" s="51">
        <f t="shared" si="41"/>
        <v>2620.3999999999996</v>
      </c>
    </row>
    <row r="129" spans="1:11" ht="36">
      <c r="A129" s="46" t="s">
        <v>86</v>
      </c>
      <c r="B129" s="48" t="s">
        <v>75</v>
      </c>
      <c r="C129" s="48" t="s">
        <v>104</v>
      </c>
      <c r="D129" s="13" t="s">
        <v>254</v>
      </c>
      <c r="E129" s="13" t="s">
        <v>8</v>
      </c>
      <c r="F129" s="13" t="s">
        <v>153</v>
      </c>
      <c r="G129" s="13" t="s">
        <v>315</v>
      </c>
      <c r="H129" s="49" t="s">
        <v>227</v>
      </c>
      <c r="I129" s="51">
        <f t="shared" ref="I129" si="42">I130</f>
        <v>4411.7</v>
      </c>
      <c r="J129" s="51">
        <f t="shared" ref="J129" si="43">J130</f>
        <v>2740.3999999999996</v>
      </c>
      <c r="K129" s="51">
        <f t="shared" ref="K129" si="44">K130</f>
        <v>2620.3999999999996</v>
      </c>
    </row>
    <row r="130" spans="1:11" ht="36">
      <c r="A130" s="46" t="s">
        <v>87</v>
      </c>
      <c r="B130" s="48" t="s">
        <v>75</v>
      </c>
      <c r="C130" s="48" t="s">
        <v>104</v>
      </c>
      <c r="D130" s="13" t="s">
        <v>254</v>
      </c>
      <c r="E130" s="13" t="s">
        <v>8</v>
      </c>
      <c r="F130" s="13" t="s">
        <v>153</v>
      </c>
      <c r="G130" s="13" t="s">
        <v>315</v>
      </c>
      <c r="H130" s="49" t="s">
        <v>228</v>
      </c>
      <c r="I130" s="51">
        <f>'Приложение 3'!J97+'Приложение 3'!J324</f>
        <v>4411.7</v>
      </c>
      <c r="J130" s="51">
        <f>'Приложение 3'!K97+'Приложение 3'!K324</f>
        <v>2740.3999999999996</v>
      </c>
      <c r="K130" s="51">
        <f>'Приложение 3'!L97+'Приложение 3'!L324</f>
        <v>2620.3999999999996</v>
      </c>
    </row>
    <row r="131" spans="1:11">
      <c r="A131" s="281" t="s">
        <v>93</v>
      </c>
      <c r="B131" s="282" t="s">
        <v>75</v>
      </c>
      <c r="C131" s="282" t="s">
        <v>104</v>
      </c>
      <c r="D131" s="283" t="s">
        <v>254</v>
      </c>
      <c r="E131" s="283" t="s">
        <v>8</v>
      </c>
      <c r="F131" s="283" t="s">
        <v>153</v>
      </c>
      <c r="G131" s="283" t="s">
        <v>315</v>
      </c>
      <c r="H131" s="284" t="s">
        <v>229</v>
      </c>
      <c r="I131" s="285">
        <f>I132+I133</f>
        <v>55</v>
      </c>
      <c r="J131" s="285">
        <f>J132+J133</f>
        <v>0</v>
      </c>
      <c r="K131" s="285">
        <f>K132+K133</f>
        <v>0</v>
      </c>
    </row>
    <row r="132" spans="1:11">
      <c r="A132" s="281" t="s">
        <v>555</v>
      </c>
      <c r="B132" s="282" t="s">
        <v>75</v>
      </c>
      <c r="C132" s="282" t="s">
        <v>104</v>
      </c>
      <c r="D132" s="283" t="s">
        <v>254</v>
      </c>
      <c r="E132" s="283" t="s">
        <v>8</v>
      </c>
      <c r="F132" s="283" t="s">
        <v>153</v>
      </c>
      <c r="G132" s="283" t="s">
        <v>315</v>
      </c>
      <c r="H132" s="284" t="s">
        <v>556</v>
      </c>
      <c r="I132" s="285">
        <f>'Приложение 3'!J99</f>
        <v>25</v>
      </c>
      <c r="J132" s="285">
        <f>'Приложение 3'!K99</f>
        <v>0</v>
      </c>
      <c r="K132" s="285">
        <f>'Приложение 3'!L99</f>
        <v>0</v>
      </c>
    </row>
    <row r="133" spans="1:11">
      <c r="A133" s="281" t="s">
        <v>94</v>
      </c>
      <c r="B133" s="282" t="s">
        <v>75</v>
      </c>
      <c r="C133" s="282" t="s">
        <v>104</v>
      </c>
      <c r="D133" s="283" t="s">
        <v>254</v>
      </c>
      <c r="E133" s="283" t="s">
        <v>8</v>
      </c>
      <c r="F133" s="283" t="s">
        <v>153</v>
      </c>
      <c r="G133" s="283" t="s">
        <v>315</v>
      </c>
      <c r="H133" s="284" t="s">
        <v>230</v>
      </c>
      <c r="I133" s="285">
        <f>'Приложение 3'!J100</f>
        <v>30</v>
      </c>
      <c r="J133" s="285">
        <f>'Приложение 3'!K100</f>
        <v>0</v>
      </c>
      <c r="K133" s="285">
        <f>'Приложение 3'!L100</f>
        <v>0</v>
      </c>
    </row>
    <row r="134" spans="1:11" ht="36">
      <c r="A134" s="46" t="s">
        <v>319</v>
      </c>
      <c r="B134" s="48" t="s">
        <v>75</v>
      </c>
      <c r="C134" s="48" t="s">
        <v>104</v>
      </c>
      <c r="D134" s="13" t="s">
        <v>254</v>
      </c>
      <c r="E134" s="13" t="s">
        <v>8</v>
      </c>
      <c r="F134" s="13" t="s">
        <v>153</v>
      </c>
      <c r="G134" s="13" t="s">
        <v>318</v>
      </c>
      <c r="H134" s="49"/>
      <c r="I134" s="51">
        <f t="shared" ref="I134:K135" si="45">I135</f>
        <v>230</v>
      </c>
      <c r="J134" s="51">
        <f t="shared" si="45"/>
        <v>30</v>
      </c>
      <c r="K134" s="51">
        <f t="shared" si="45"/>
        <v>0</v>
      </c>
    </row>
    <row r="135" spans="1:11" ht="36">
      <c r="A135" s="46" t="s">
        <v>86</v>
      </c>
      <c r="B135" s="48" t="s">
        <v>75</v>
      </c>
      <c r="C135" s="48" t="s">
        <v>104</v>
      </c>
      <c r="D135" s="13" t="s">
        <v>254</v>
      </c>
      <c r="E135" s="13" t="s">
        <v>8</v>
      </c>
      <c r="F135" s="13" t="s">
        <v>153</v>
      </c>
      <c r="G135" s="13" t="s">
        <v>318</v>
      </c>
      <c r="H135" s="49" t="s">
        <v>227</v>
      </c>
      <c r="I135" s="51">
        <f t="shared" si="45"/>
        <v>230</v>
      </c>
      <c r="J135" s="51">
        <f t="shared" si="45"/>
        <v>30</v>
      </c>
      <c r="K135" s="51">
        <f t="shared" si="45"/>
        <v>0</v>
      </c>
    </row>
    <row r="136" spans="1:11" ht="36">
      <c r="A136" s="46" t="s">
        <v>87</v>
      </c>
      <c r="B136" s="48" t="s">
        <v>75</v>
      </c>
      <c r="C136" s="48" t="s">
        <v>104</v>
      </c>
      <c r="D136" s="13" t="s">
        <v>254</v>
      </c>
      <c r="E136" s="13" t="s">
        <v>8</v>
      </c>
      <c r="F136" s="13" t="s">
        <v>153</v>
      </c>
      <c r="G136" s="13" t="s">
        <v>318</v>
      </c>
      <c r="H136" s="49" t="s">
        <v>228</v>
      </c>
      <c r="I136" s="51">
        <f>'Приложение 3'!J103</f>
        <v>230</v>
      </c>
      <c r="J136" s="51">
        <f>'Приложение 3'!K103</f>
        <v>30</v>
      </c>
      <c r="K136" s="51">
        <f>'Приложение 3'!L103</f>
        <v>0</v>
      </c>
    </row>
    <row r="137" spans="1:11" ht="12.75" customHeight="1">
      <c r="A137" s="46" t="s">
        <v>176</v>
      </c>
      <c r="B137" s="48" t="s">
        <v>75</v>
      </c>
      <c r="C137" s="48" t="s">
        <v>104</v>
      </c>
      <c r="D137" s="13" t="s">
        <v>254</v>
      </c>
      <c r="E137" s="13" t="s">
        <v>8</v>
      </c>
      <c r="F137" s="13" t="s">
        <v>153</v>
      </c>
      <c r="G137" s="13" t="s">
        <v>281</v>
      </c>
      <c r="H137" s="49"/>
      <c r="I137" s="51">
        <f>I138+I140+I142</f>
        <v>10872.7</v>
      </c>
      <c r="J137" s="51">
        <f t="shared" ref="J137:K137" si="46">J138+J140+J142</f>
        <v>8835.7999999999993</v>
      </c>
      <c r="K137" s="51">
        <f t="shared" si="46"/>
        <v>6319.5</v>
      </c>
    </row>
    <row r="138" spans="1:11" ht="72">
      <c r="A138" s="46" t="s">
        <v>80</v>
      </c>
      <c r="B138" s="48" t="s">
        <v>75</v>
      </c>
      <c r="C138" s="48" t="s">
        <v>104</v>
      </c>
      <c r="D138" s="13" t="s">
        <v>254</v>
      </c>
      <c r="E138" s="13" t="s">
        <v>8</v>
      </c>
      <c r="F138" s="13" t="s">
        <v>153</v>
      </c>
      <c r="G138" s="13" t="s">
        <v>281</v>
      </c>
      <c r="H138" s="49" t="s">
        <v>225</v>
      </c>
      <c r="I138" s="51">
        <f>I139</f>
        <v>6099.7</v>
      </c>
      <c r="J138" s="51">
        <f t="shared" ref="J138:K138" si="47">J139</f>
        <v>5556</v>
      </c>
      <c r="K138" s="51">
        <f t="shared" si="47"/>
        <v>4056</v>
      </c>
    </row>
    <row r="139" spans="1:11" ht="24">
      <c r="A139" s="46" t="s">
        <v>177</v>
      </c>
      <c r="B139" s="48" t="s">
        <v>75</v>
      </c>
      <c r="C139" s="48" t="s">
        <v>104</v>
      </c>
      <c r="D139" s="13" t="s">
        <v>254</v>
      </c>
      <c r="E139" s="13" t="s">
        <v>8</v>
      </c>
      <c r="F139" s="13" t="s">
        <v>153</v>
      </c>
      <c r="G139" s="13" t="s">
        <v>281</v>
      </c>
      <c r="H139" s="49" t="s">
        <v>245</v>
      </c>
      <c r="I139" s="51">
        <f>'Приложение 3'!J329</f>
        <v>6099.7</v>
      </c>
      <c r="J139" s="51">
        <f>'Приложение 3'!K329</f>
        <v>5556</v>
      </c>
      <c r="K139" s="51">
        <f>'Приложение 3'!L329</f>
        <v>4056</v>
      </c>
    </row>
    <row r="140" spans="1:11" ht="36">
      <c r="A140" s="46" t="s">
        <v>86</v>
      </c>
      <c r="B140" s="48" t="s">
        <v>75</v>
      </c>
      <c r="C140" s="48" t="s">
        <v>104</v>
      </c>
      <c r="D140" s="13" t="s">
        <v>254</v>
      </c>
      <c r="E140" s="13" t="s">
        <v>8</v>
      </c>
      <c r="F140" s="13" t="s">
        <v>153</v>
      </c>
      <c r="G140" s="13" t="s">
        <v>281</v>
      </c>
      <c r="H140" s="49" t="s">
        <v>227</v>
      </c>
      <c r="I140" s="51">
        <f>I141</f>
        <v>4624.5</v>
      </c>
      <c r="J140" s="51">
        <f t="shared" ref="J140:K140" si="48">J141</f>
        <v>3176.3</v>
      </c>
      <c r="K140" s="51">
        <f t="shared" si="48"/>
        <v>2160</v>
      </c>
    </row>
    <row r="141" spans="1:11" ht="36">
      <c r="A141" s="46" t="s">
        <v>87</v>
      </c>
      <c r="B141" s="48" t="s">
        <v>75</v>
      </c>
      <c r="C141" s="48" t="s">
        <v>104</v>
      </c>
      <c r="D141" s="13" t="s">
        <v>254</v>
      </c>
      <c r="E141" s="13" t="s">
        <v>8</v>
      </c>
      <c r="F141" s="13" t="s">
        <v>153</v>
      </c>
      <c r="G141" s="13" t="s">
        <v>281</v>
      </c>
      <c r="H141" s="49" t="s">
        <v>228</v>
      </c>
      <c r="I141" s="51">
        <f>'Приложение 3'!J331</f>
        <v>4624.5</v>
      </c>
      <c r="J141" s="51">
        <f>'Приложение 3'!K331</f>
        <v>3176.3</v>
      </c>
      <c r="K141" s="51">
        <f>'Приложение 3'!L331</f>
        <v>2160</v>
      </c>
    </row>
    <row r="142" spans="1:11">
      <c r="A142" s="46" t="s">
        <v>93</v>
      </c>
      <c r="B142" s="48" t="s">
        <v>75</v>
      </c>
      <c r="C142" s="48" t="s">
        <v>104</v>
      </c>
      <c r="D142" s="13" t="s">
        <v>254</v>
      </c>
      <c r="E142" s="13" t="s">
        <v>8</v>
      </c>
      <c r="F142" s="13" t="s">
        <v>153</v>
      </c>
      <c r="G142" s="13" t="s">
        <v>281</v>
      </c>
      <c r="H142" s="49" t="s">
        <v>229</v>
      </c>
      <c r="I142" s="51">
        <f>I143</f>
        <v>148.5</v>
      </c>
      <c r="J142" s="51">
        <f>J143</f>
        <v>103.5</v>
      </c>
      <c r="K142" s="51">
        <f>K143</f>
        <v>103.5</v>
      </c>
    </row>
    <row r="143" spans="1:11">
      <c r="A143" s="46" t="s">
        <v>94</v>
      </c>
      <c r="B143" s="48" t="s">
        <v>75</v>
      </c>
      <c r="C143" s="48" t="s">
        <v>104</v>
      </c>
      <c r="D143" s="13" t="s">
        <v>254</v>
      </c>
      <c r="E143" s="13" t="s">
        <v>8</v>
      </c>
      <c r="F143" s="13" t="s">
        <v>153</v>
      </c>
      <c r="G143" s="13" t="s">
        <v>281</v>
      </c>
      <c r="H143" s="49" t="s">
        <v>230</v>
      </c>
      <c r="I143" s="51">
        <f>'Приложение 3'!J333</f>
        <v>148.5</v>
      </c>
      <c r="J143" s="51">
        <f>'Приложение 3'!K333</f>
        <v>103.5</v>
      </c>
      <c r="K143" s="51">
        <f>'Приложение 3'!L333</f>
        <v>103.5</v>
      </c>
    </row>
    <row r="144" spans="1:11">
      <c r="A144" s="46" t="s">
        <v>178</v>
      </c>
      <c r="B144" s="48" t="s">
        <v>75</v>
      </c>
      <c r="C144" s="48" t="s">
        <v>104</v>
      </c>
      <c r="D144" s="13" t="s">
        <v>254</v>
      </c>
      <c r="E144" s="13" t="s">
        <v>8</v>
      </c>
      <c r="F144" s="13" t="s">
        <v>153</v>
      </c>
      <c r="G144" s="13" t="s">
        <v>282</v>
      </c>
      <c r="H144" s="49"/>
      <c r="I144" s="51">
        <f>I145+I147+I149</f>
        <v>567.79999999999995</v>
      </c>
      <c r="J144" s="51">
        <f t="shared" ref="J144:K144" si="49">J145+J147+J149</f>
        <v>397.5</v>
      </c>
      <c r="K144" s="51">
        <f t="shared" si="49"/>
        <v>397.5</v>
      </c>
    </row>
    <row r="145" spans="1:11" ht="72">
      <c r="A145" s="46" t="s">
        <v>80</v>
      </c>
      <c r="B145" s="48" t="s">
        <v>75</v>
      </c>
      <c r="C145" s="48" t="s">
        <v>104</v>
      </c>
      <c r="D145" s="13" t="s">
        <v>254</v>
      </c>
      <c r="E145" s="13" t="s">
        <v>8</v>
      </c>
      <c r="F145" s="13" t="s">
        <v>153</v>
      </c>
      <c r="G145" s="13" t="s">
        <v>282</v>
      </c>
      <c r="H145" s="49" t="s">
        <v>225</v>
      </c>
      <c r="I145" s="51">
        <f>I146</f>
        <v>533.79999999999995</v>
      </c>
      <c r="J145" s="51">
        <f t="shared" ref="J145:K145" si="50">J146</f>
        <v>373.4</v>
      </c>
      <c r="K145" s="51">
        <f t="shared" si="50"/>
        <v>373.4</v>
      </c>
    </row>
    <row r="146" spans="1:11" ht="24">
      <c r="A146" s="46" t="s">
        <v>177</v>
      </c>
      <c r="B146" s="48" t="s">
        <v>75</v>
      </c>
      <c r="C146" s="48" t="s">
        <v>104</v>
      </c>
      <c r="D146" s="13" t="s">
        <v>254</v>
      </c>
      <c r="E146" s="13" t="s">
        <v>8</v>
      </c>
      <c r="F146" s="13" t="s">
        <v>153</v>
      </c>
      <c r="G146" s="13" t="s">
        <v>282</v>
      </c>
      <c r="H146" s="49" t="s">
        <v>245</v>
      </c>
      <c r="I146" s="51">
        <f>'Приложение 3'!J336</f>
        <v>533.79999999999995</v>
      </c>
      <c r="J146" s="51">
        <f>'Приложение 3'!K336</f>
        <v>373.4</v>
      </c>
      <c r="K146" s="51">
        <f>'Приложение 3'!L336</f>
        <v>373.4</v>
      </c>
    </row>
    <row r="147" spans="1:11" ht="36">
      <c r="A147" s="46" t="s">
        <v>86</v>
      </c>
      <c r="B147" s="48" t="s">
        <v>75</v>
      </c>
      <c r="C147" s="48" t="s">
        <v>104</v>
      </c>
      <c r="D147" s="13" t="s">
        <v>254</v>
      </c>
      <c r="E147" s="13" t="s">
        <v>8</v>
      </c>
      <c r="F147" s="13" t="s">
        <v>153</v>
      </c>
      <c r="G147" s="13" t="s">
        <v>282</v>
      </c>
      <c r="H147" s="49" t="s">
        <v>227</v>
      </c>
      <c r="I147" s="51">
        <f>I148</f>
        <v>33.9</v>
      </c>
      <c r="J147" s="51">
        <f t="shared" ref="J147:K147" si="51">J148</f>
        <v>23.5</v>
      </c>
      <c r="K147" s="51">
        <f t="shared" si="51"/>
        <v>23.5</v>
      </c>
    </row>
    <row r="148" spans="1:11" ht="36">
      <c r="A148" s="46" t="s">
        <v>87</v>
      </c>
      <c r="B148" s="48" t="s">
        <v>75</v>
      </c>
      <c r="C148" s="48" t="s">
        <v>104</v>
      </c>
      <c r="D148" s="13" t="s">
        <v>254</v>
      </c>
      <c r="E148" s="13" t="s">
        <v>8</v>
      </c>
      <c r="F148" s="13" t="s">
        <v>153</v>
      </c>
      <c r="G148" s="13" t="s">
        <v>282</v>
      </c>
      <c r="H148" s="49" t="s">
        <v>228</v>
      </c>
      <c r="I148" s="51">
        <f>'Приложение 3'!J338</f>
        <v>33.9</v>
      </c>
      <c r="J148" s="51">
        <f>'Приложение 3'!K338</f>
        <v>23.5</v>
      </c>
      <c r="K148" s="51">
        <f>'Приложение 3'!L338</f>
        <v>23.5</v>
      </c>
    </row>
    <row r="149" spans="1:11">
      <c r="A149" s="46" t="s">
        <v>93</v>
      </c>
      <c r="B149" s="48" t="s">
        <v>75</v>
      </c>
      <c r="C149" s="48" t="s">
        <v>104</v>
      </c>
      <c r="D149" s="13" t="s">
        <v>254</v>
      </c>
      <c r="E149" s="13" t="s">
        <v>8</v>
      </c>
      <c r="F149" s="13" t="s">
        <v>153</v>
      </c>
      <c r="G149" s="13" t="s">
        <v>282</v>
      </c>
      <c r="H149" s="49" t="s">
        <v>229</v>
      </c>
      <c r="I149" s="51">
        <f>I150</f>
        <v>0.1</v>
      </c>
      <c r="J149" s="51">
        <f t="shared" ref="J149:K149" si="52">J150</f>
        <v>0.6</v>
      </c>
      <c r="K149" s="51">
        <f t="shared" si="52"/>
        <v>0.6</v>
      </c>
    </row>
    <row r="150" spans="1:11">
      <c r="A150" s="46" t="s">
        <v>94</v>
      </c>
      <c r="B150" s="48" t="s">
        <v>75</v>
      </c>
      <c r="C150" s="48" t="s">
        <v>104</v>
      </c>
      <c r="D150" s="13" t="s">
        <v>254</v>
      </c>
      <c r="E150" s="13" t="s">
        <v>8</v>
      </c>
      <c r="F150" s="13" t="s">
        <v>153</v>
      </c>
      <c r="G150" s="13" t="s">
        <v>282</v>
      </c>
      <c r="H150" s="49" t="s">
        <v>230</v>
      </c>
      <c r="I150" s="51">
        <f>'Приложение 3'!J340</f>
        <v>0.1</v>
      </c>
      <c r="J150" s="51">
        <f>'Приложение 3'!K340</f>
        <v>0.6</v>
      </c>
      <c r="K150" s="51">
        <f>'Приложение 3'!L340</f>
        <v>0.6</v>
      </c>
    </row>
    <row r="151" spans="1:11">
      <c r="A151" s="46" t="s">
        <v>179</v>
      </c>
      <c r="B151" s="48" t="s">
        <v>75</v>
      </c>
      <c r="C151" s="48" t="s">
        <v>104</v>
      </c>
      <c r="D151" s="13" t="s">
        <v>254</v>
      </c>
      <c r="E151" s="13" t="s">
        <v>8</v>
      </c>
      <c r="F151" s="13" t="s">
        <v>153</v>
      </c>
      <c r="G151" s="13" t="s">
        <v>283</v>
      </c>
      <c r="H151" s="49"/>
      <c r="I151" s="51">
        <f>I152+I154+I156</f>
        <v>11403.8</v>
      </c>
      <c r="J151" s="51">
        <f t="shared" ref="J151:K151" si="53">J152+J154+J156</f>
        <v>11771</v>
      </c>
      <c r="K151" s="51">
        <f t="shared" si="53"/>
        <v>8482.7999999999993</v>
      </c>
    </row>
    <row r="152" spans="1:11" ht="72">
      <c r="A152" s="46" t="s">
        <v>80</v>
      </c>
      <c r="B152" s="48" t="s">
        <v>75</v>
      </c>
      <c r="C152" s="48" t="s">
        <v>104</v>
      </c>
      <c r="D152" s="13" t="s">
        <v>254</v>
      </c>
      <c r="E152" s="13" t="s">
        <v>8</v>
      </c>
      <c r="F152" s="13" t="s">
        <v>153</v>
      </c>
      <c r="G152" s="13" t="s">
        <v>283</v>
      </c>
      <c r="H152" s="49" t="s">
        <v>225</v>
      </c>
      <c r="I152" s="51">
        <f>I153</f>
        <v>10057.799999999999</v>
      </c>
      <c r="J152" s="51">
        <f t="shared" ref="J152:K152" si="54">J153</f>
        <v>10925.5</v>
      </c>
      <c r="K152" s="51">
        <f t="shared" si="54"/>
        <v>8477.7999999999993</v>
      </c>
    </row>
    <row r="153" spans="1:11" ht="24">
      <c r="A153" s="46" t="s">
        <v>177</v>
      </c>
      <c r="B153" s="48" t="s">
        <v>75</v>
      </c>
      <c r="C153" s="48" t="s">
        <v>104</v>
      </c>
      <c r="D153" s="13" t="s">
        <v>254</v>
      </c>
      <c r="E153" s="13" t="s">
        <v>8</v>
      </c>
      <c r="F153" s="13" t="s">
        <v>153</v>
      </c>
      <c r="G153" s="13" t="s">
        <v>283</v>
      </c>
      <c r="H153" s="49" t="s">
        <v>245</v>
      </c>
      <c r="I153" s="51">
        <f>'Приложение 3'!J343</f>
        <v>10057.799999999999</v>
      </c>
      <c r="J153" s="51">
        <f>'Приложение 3'!K343</f>
        <v>10925.5</v>
      </c>
      <c r="K153" s="51">
        <f>'Приложение 3'!L343</f>
        <v>8477.7999999999993</v>
      </c>
    </row>
    <row r="154" spans="1:11" ht="36">
      <c r="A154" s="46" t="s">
        <v>86</v>
      </c>
      <c r="B154" s="48" t="s">
        <v>75</v>
      </c>
      <c r="C154" s="48" t="s">
        <v>104</v>
      </c>
      <c r="D154" s="13" t="s">
        <v>254</v>
      </c>
      <c r="E154" s="13" t="s">
        <v>8</v>
      </c>
      <c r="F154" s="13" t="s">
        <v>153</v>
      </c>
      <c r="G154" s="13" t="s">
        <v>283</v>
      </c>
      <c r="H154" s="49" t="s">
        <v>227</v>
      </c>
      <c r="I154" s="51">
        <f>I155</f>
        <v>1345.5</v>
      </c>
      <c r="J154" s="51">
        <f t="shared" ref="J154:K154" si="55">J155</f>
        <v>845.5</v>
      </c>
      <c r="K154" s="51">
        <f t="shared" si="55"/>
        <v>5</v>
      </c>
    </row>
    <row r="155" spans="1:11" ht="36">
      <c r="A155" s="46" t="s">
        <v>87</v>
      </c>
      <c r="B155" s="48" t="s">
        <v>75</v>
      </c>
      <c r="C155" s="48" t="s">
        <v>104</v>
      </c>
      <c r="D155" s="13" t="s">
        <v>254</v>
      </c>
      <c r="E155" s="13" t="s">
        <v>8</v>
      </c>
      <c r="F155" s="13" t="s">
        <v>153</v>
      </c>
      <c r="G155" s="13" t="s">
        <v>283</v>
      </c>
      <c r="H155" s="49" t="s">
        <v>228</v>
      </c>
      <c r="I155" s="51">
        <f>'Приложение 3'!J345</f>
        <v>1345.5</v>
      </c>
      <c r="J155" s="51">
        <f>'Приложение 3'!K345</f>
        <v>845.5</v>
      </c>
      <c r="K155" s="51">
        <f>'Приложение 3'!L345</f>
        <v>5</v>
      </c>
    </row>
    <row r="156" spans="1:11">
      <c r="A156" s="46" t="s">
        <v>93</v>
      </c>
      <c r="B156" s="27" t="s">
        <v>75</v>
      </c>
      <c r="C156" s="27" t="s">
        <v>104</v>
      </c>
      <c r="D156" s="32" t="s">
        <v>254</v>
      </c>
      <c r="E156" s="32" t="s">
        <v>8</v>
      </c>
      <c r="F156" s="32" t="s">
        <v>153</v>
      </c>
      <c r="G156" s="32" t="s">
        <v>283</v>
      </c>
      <c r="H156" s="29" t="s">
        <v>229</v>
      </c>
      <c r="I156" s="51">
        <f t="shared" ref="I156:K156" si="56">I157</f>
        <v>0.5</v>
      </c>
      <c r="J156" s="51">
        <f t="shared" si="56"/>
        <v>0</v>
      </c>
      <c r="K156" s="51">
        <f t="shared" si="56"/>
        <v>0</v>
      </c>
    </row>
    <row r="157" spans="1:11">
      <c r="A157" s="46" t="s">
        <v>94</v>
      </c>
      <c r="B157" s="27" t="s">
        <v>75</v>
      </c>
      <c r="C157" s="27" t="s">
        <v>104</v>
      </c>
      <c r="D157" s="32" t="s">
        <v>254</v>
      </c>
      <c r="E157" s="32" t="s">
        <v>8</v>
      </c>
      <c r="F157" s="32" t="s">
        <v>153</v>
      </c>
      <c r="G157" s="32" t="s">
        <v>283</v>
      </c>
      <c r="H157" s="29" t="s">
        <v>230</v>
      </c>
      <c r="I157" s="51">
        <f>'Приложение 3'!J347</f>
        <v>0.5</v>
      </c>
      <c r="J157" s="51">
        <f>'Приложение 3'!K347</f>
        <v>0</v>
      </c>
      <c r="K157" s="51">
        <f>'Приложение 3'!L347</f>
        <v>0</v>
      </c>
    </row>
    <row r="158" spans="1:11" ht="24">
      <c r="A158" s="46" t="s">
        <v>105</v>
      </c>
      <c r="B158" s="48" t="s">
        <v>106</v>
      </c>
      <c r="C158" s="48"/>
      <c r="D158" s="13"/>
      <c r="E158" s="13"/>
      <c r="F158" s="13"/>
      <c r="G158" s="13"/>
      <c r="H158" s="49"/>
      <c r="I158" s="51">
        <f>I159+I170</f>
        <v>3399.7</v>
      </c>
      <c r="J158" s="51">
        <f>J159+J170</f>
        <v>3046.7</v>
      </c>
      <c r="K158" s="51">
        <f>K159+K170</f>
        <v>2785.4</v>
      </c>
    </row>
    <row r="159" spans="1:11">
      <c r="A159" s="46" t="s">
        <v>107</v>
      </c>
      <c r="B159" s="48" t="s">
        <v>106</v>
      </c>
      <c r="C159" s="48" t="s">
        <v>82</v>
      </c>
      <c r="D159" s="13"/>
      <c r="E159" s="13"/>
      <c r="F159" s="13"/>
      <c r="G159" s="13"/>
      <c r="H159" s="130"/>
      <c r="I159" s="51">
        <f>I160</f>
        <v>917.19999999999993</v>
      </c>
      <c r="J159" s="51">
        <f t="shared" ref="J159:K160" si="57">J160</f>
        <v>968.2</v>
      </c>
      <c r="K159" s="51">
        <f t="shared" si="57"/>
        <v>1006.9000000000001</v>
      </c>
    </row>
    <row r="160" spans="1:11" ht="48">
      <c r="A160" s="46" t="s">
        <v>334</v>
      </c>
      <c r="B160" s="48" t="s">
        <v>106</v>
      </c>
      <c r="C160" s="48" t="s">
        <v>82</v>
      </c>
      <c r="D160" s="13" t="s">
        <v>254</v>
      </c>
      <c r="E160" s="13" t="s">
        <v>258</v>
      </c>
      <c r="F160" s="13"/>
      <c r="G160" s="13"/>
      <c r="H160" s="130"/>
      <c r="I160" s="51">
        <f>I161</f>
        <v>917.19999999999993</v>
      </c>
      <c r="J160" s="51">
        <f t="shared" si="57"/>
        <v>968.2</v>
      </c>
      <c r="K160" s="51">
        <f t="shared" si="57"/>
        <v>1006.9000000000001</v>
      </c>
    </row>
    <row r="161" spans="1:11" ht="45">
      <c r="A161" s="103" t="s">
        <v>335</v>
      </c>
      <c r="B161" s="48" t="s">
        <v>106</v>
      </c>
      <c r="C161" s="48" t="s">
        <v>82</v>
      </c>
      <c r="D161" s="13" t="s">
        <v>254</v>
      </c>
      <c r="E161" s="13" t="s">
        <v>8</v>
      </c>
      <c r="F161" s="13"/>
      <c r="G161" s="13"/>
      <c r="H161" s="130"/>
      <c r="I161" s="51">
        <f>I162+I165</f>
        <v>917.19999999999993</v>
      </c>
      <c r="J161" s="51">
        <f t="shared" ref="J161:K161" si="58">J162+J165</f>
        <v>968.2</v>
      </c>
      <c r="K161" s="51">
        <f t="shared" si="58"/>
        <v>1006.9000000000001</v>
      </c>
    </row>
    <row r="162" spans="1:11" ht="36">
      <c r="A162" s="131" t="s">
        <v>303</v>
      </c>
      <c r="B162" s="48" t="s">
        <v>106</v>
      </c>
      <c r="C162" s="48" t="s">
        <v>82</v>
      </c>
      <c r="D162" s="13" t="s">
        <v>254</v>
      </c>
      <c r="E162" s="13" t="s">
        <v>8</v>
      </c>
      <c r="F162" s="13" t="s">
        <v>153</v>
      </c>
      <c r="G162" s="13" t="s">
        <v>302</v>
      </c>
      <c r="H162" s="49"/>
      <c r="I162" s="51">
        <f>I163</f>
        <v>546.79999999999995</v>
      </c>
      <c r="J162" s="51">
        <f>J163</f>
        <v>572.5</v>
      </c>
      <c r="K162" s="51">
        <f>K163</f>
        <v>592.70000000000005</v>
      </c>
    </row>
    <row r="163" spans="1:11" ht="72">
      <c r="A163" s="46" t="s">
        <v>80</v>
      </c>
      <c r="B163" s="48" t="s">
        <v>106</v>
      </c>
      <c r="C163" s="48" t="s">
        <v>82</v>
      </c>
      <c r="D163" s="13" t="s">
        <v>254</v>
      </c>
      <c r="E163" s="13" t="s">
        <v>8</v>
      </c>
      <c r="F163" s="13" t="s">
        <v>153</v>
      </c>
      <c r="G163" s="13" t="s">
        <v>302</v>
      </c>
      <c r="H163" s="49" t="s">
        <v>225</v>
      </c>
      <c r="I163" s="51">
        <f>I164</f>
        <v>546.79999999999995</v>
      </c>
      <c r="J163" s="51">
        <f t="shared" ref="J163:K163" si="59">J164</f>
        <v>572.5</v>
      </c>
      <c r="K163" s="51">
        <f t="shared" si="59"/>
        <v>592.70000000000005</v>
      </c>
    </row>
    <row r="164" spans="1:11" ht="24">
      <c r="A164" s="46" t="s">
        <v>81</v>
      </c>
      <c r="B164" s="48" t="s">
        <v>106</v>
      </c>
      <c r="C164" s="48" t="s">
        <v>82</v>
      </c>
      <c r="D164" s="13" t="s">
        <v>254</v>
      </c>
      <c r="E164" s="13" t="s">
        <v>8</v>
      </c>
      <c r="F164" s="13" t="s">
        <v>153</v>
      </c>
      <c r="G164" s="13" t="s">
        <v>302</v>
      </c>
      <c r="H164" s="49" t="s">
        <v>226</v>
      </c>
      <c r="I164" s="51">
        <f>'Приложение 3'!J110</f>
        <v>546.79999999999995</v>
      </c>
      <c r="J164" s="51">
        <f>'Приложение 3'!K110</f>
        <v>572.5</v>
      </c>
      <c r="K164" s="51">
        <f>'Приложение 3'!L110</f>
        <v>592.70000000000005</v>
      </c>
    </row>
    <row r="165" spans="1:11" ht="63.75">
      <c r="A165" s="175" t="s">
        <v>436</v>
      </c>
      <c r="B165" s="27" t="s">
        <v>106</v>
      </c>
      <c r="C165" s="27" t="s">
        <v>82</v>
      </c>
      <c r="D165" s="32" t="s">
        <v>254</v>
      </c>
      <c r="E165" s="32" t="s">
        <v>8</v>
      </c>
      <c r="F165" s="32" t="s">
        <v>153</v>
      </c>
      <c r="G165" s="32" t="s">
        <v>437</v>
      </c>
      <c r="H165" s="29"/>
      <c r="I165" s="51">
        <f>I168+I166</f>
        <v>370.4</v>
      </c>
      <c r="J165" s="51">
        <f t="shared" ref="J165:K165" si="60">J168+J166</f>
        <v>395.70000000000005</v>
      </c>
      <c r="K165" s="51">
        <f t="shared" si="60"/>
        <v>414.2</v>
      </c>
    </row>
    <row r="166" spans="1:11" ht="76.5">
      <c r="A166" s="175" t="s">
        <v>80</v>
      </c>
      <c r="B166" s="27" t="s">
        <v>106</v>
      </c>
      <c r="C166" s="27" t="s">
        <v>82</v>
      </c>
      <c r="D166" s="32" t="s">
        <v>254</v>
      </c>
      <c r="E166" s="32" t="s">
        <v>8</v>
      </c>
      <c r="F166" s="32" t="s">
        <v>153</v>
      </c>
      <c r="G166" s="32" t="s">
        <v>437</v>
      </c>
      <c r="H166" s="29" t="s">
        <v>225</v>
      </c>
      <c r="I166" s="51">
        <f t="shared" ref="I166:K166" si="61">I167</f>
        <v>224.3</v>
      </c>
      <c r="J166" s="51">
        <f t="shared" si="61"/>
        <v>250.3</v>
      </c>
      <c r="K166" s="51">
        <f t="shared" si="61"/>
        <v>289</v>
      </c>
    </row>
    <row r="167" spans="1:11" ht="38.25">
      <c r="A167" s="175" t="s">
        <v>81</v>
      </c>
      <c r="B167" s="27" t="s">
        <v>106</v>
      </c>
      <c r="C167" s="27" t="s">
        <v>82</v>
      </c>
      <c r="D167" s="32" t="s">
        <v>254</v>
      </c>
      <c r="E167" s="32" t="s">
        <v>8</v>
      </c>
      <c r="F167" s="32" t="s">
        <v>153</v>
      </c>
      <c r="G167" s="32" t="s">
        <v>437</v>
      </c>
      <c r="H167" s="29" t="s">
        <v>226</v>
      </c>
      <c r="I167" s="51">
        <f>'Приложение 3'!J113</f>
        <v>224.3</v>
      </c>
      <c r="J167" s="51">
        <f>'Приложение 3'!K113</f>
        <v>250.3</v>
      </c>
      <c r="K167" s="51">
        <f>'Приложение 3'!L113</f>
        <v>289</v>
      </c>
    </row>
    <row r="168" spans="1:11" ht="36">
      <c r="A168" s="46" t="s">
        <v>86</v>
      </c>
      <c r="B168" s="48" t="s">
        <v>106</v>
      </c>
      <c r="C168" s="48" t="s">
        <v>82</v>
      </c>
      <c r="D168" s="13" t="s">
        <v>114</v>
      </c>
      <c r="E168" s="13" t="s">
        <v>258</v>
      </c>
      <c r="F168" s="13" t="s">
        <v>77</v>
      </c>
      <c r="G168" s="32" t="s">
        <v>437</v>
      </c>
      <c r="H168" s="49" t="s">
        <v>227</v>
      </c>
      <c r="I168" s="51">
        <f>I169</f>
        <v>146.1</v>
      </c>
      <c r="J168" s="51">
        <f t="shared" ref="J168:K168" si="62">J169</f>
        <v>145.4</v>
      </c>
      <c r="K168" s="51">
        <f t="shared" si="62"/>
        <v>125.2</v>
      </c>
    </row>
    <row r="169" spans="1:11" ht="36">
      <c r="A169" s="46" t="s">
        <v>87</v>
      </c>
      <c r="B169" s="48" t="s">
        <v>106</v>
      </c>
      <c r="C169" s="48" t="s">
        <v>82</v>
      </c>
      <c r="D169" s="13" t="s">
        <v>114</v>
      </c>
      <c r="E169" s="13" t="s">
        <v>258</v>
      </c>
      <c r="F169" s="13" t="s">
        <v>77</v>
      </c>
      <c r="G169" s="32" t="s">
        <v>437</v>
      </c>
      <c r="H169" s="49" t="s">
        <v>228</v>
      </c>
      <c r="I169" s="51">
        <f>'Приложение 3'!J115</f>
        <v>146.1</v>
      </c>
      <c r="J169" s="51">
        <f>'Приложение 3'!K115</f>
        <v>145.4</v>
      </c>
      <c r="K169" s="51">
        <f>'Приложение 3'!L115</f>
        <v>125.2</v>
      </c>
    </row>
    <row r="170" spans="1:11" ht="48">
      <c r="A170" s="46" t="s">
        <v>180</v>
      </c>
      <c r="B170" s="48" t="s">
        <v>106</v>
      </c>
      <c r="C170" s="48" t="s">
        <v>17</v>
      </c>
      <c r="D170" s="13"/>
      <c r="E170" s="13"/>
      <c r="F170" s="13"/>
      <c r="G170" s="13"/>
      <c r="H170" s="49"/>
      <c r="I170" s="51">
        <f>I171</f>
        <v>2482.5</v>
      </c>
      <c r="J170" s="51">
        <f>J171</f>
        <v>2078.5</v>
      </c>
      <c r="K170" s="51">
        <f>K171</f>
        <v>1778.5</v>
      </c>
    </row>
    <row r="171" spans="1:11" ht="96">
      <c r="A171" s="374" t="str">
        <f>'Приложение 3'!A350</f>
        <v>Муниципальная программа «Совершенствование и развитие  гражданской обороны, защиты населения и территорий от чрезвычайных ситуаций природного и техногенного характера, пожарной безопасности и безопасности людей на водных объектах  на территории Ромодановского муниципального района »</v>
      </c>
      <c r="B171" s="48" t="s">
        <v>106</v>
      </c>
      <c r="C171" s="48" t="s">
        <v>17</v>
      </c>
      <c r="D171" s="13" t="s">
        <v>114</v>
      </c>
      <c r="E171" s="13" t="s">
        <v>258</v>
      </c>
      <c r="F171" s="13"/>
      <c r="G171" s="13"/>
      <c r="H171" s="49"/>
      <c r="I171" s="51">
        <f>I172</f>
        <v>2482.5</v>
      </c>
      <c r="J171" s="51">
        <f t="shared" ref="J171:K172" si="63">J172</f>
        <v>2078.5</v>
      </c>
      <c r="K171" s="51">
        <f t="shared" si="63"/>
        <v>1778.5</v>
      </c>
    </row>
    <row r="172" spans="1:11" ht="36">
      <c r="A172" s="374" t="str">
        <f>'Приложение 3'!A351</f>
        <v xml:space="preserve">Основное мероприятие "Обеспечение основной деятельности ЕДДС Ромодановского муниципального района" </v>
      </c>
      <c r="B172" s="48" t="s">
        <v>106</v>
      </c>
      <c r="C172" s="48" t="s">
        <v>17</v>
      </c>
      <c r="D172" s="13" t="s">
        <v>114</v>
      </c>
      <c r="E172" s="13" t="s">
        <v>258</v>
      </c>
      <c r="F172" s="13" t="s">
        <v>77</v>
      </c>
      <c r="G172" s="13"/>
      <c r="H172" s="49"/>
      <c r="I172" s="51">
        <f>I173</f>
        <v>2482.5</v>
      </c>
      <c r="J172" s="51">
        <f t="shared" si="63"/>
        <v>2078.5</v>
      </c>
      <c r="K172" s="51">
        <f t="shared" si="63"/>
        <v>1778.5</v>
      </c>
    </row>
    <row r="173" spans="1:11" ht="48">
      <c r="A173" s="46" t="s">
        <v>182</v>
      </c>
      <c r="B173" s="48" t="s">
        <v>106</v>
      </c>
      <c r="C173" s="48" t="s">
        <v>17</v>
      </c>
      <c r="D173" s="13" t="s">
        <v>114</v>
      </c>
      <c r="E173" s="13" t="s">
        <v>258</v>
      </c>
      <c r="F173" s="13" t="s">
        <v>77</v>
      </c>
      <c r="G173" s="13" t="s">
        <v>284</v>
      </c>
      <c r="H173" s="49"/>
      <c r="I173" s="51">
        <f>I174+I176+I178</f>
        <v>2482.5</v>
      </c>
      <c r="J173" s="51">
        <f t="shared" ref="J173:K173" si="64">J174+J176+J178</f>
        <v>2078.5</v>
      </c>
      <c r="K173" s="51">
        <f t="shared" si="64"/>
        <v>1778.5</v>
      </c>
    </row>
    <row r="174" spans="1:11" ht="72">
      <c r="A174" s="46" t="s">
        <v>80</v>
      </c>
      <c r="B174" s="48" t="s">
        <v>106</v>
      </c>
      <c r="C174" s="48" t="s">
        <v>17</v>
      </c>
      <c r="D174" s="13" t="s">
        <v>114</v>
      </c>
      <c r="E174" s="13" t="s">
        <v>258</v>
      </c>
      <c r="F174" s="13" t="s">
        <v>77</v>
      </c>
      <c r="G174" s="13" t="s">
        <v>284</v>
      </c>
      <c r="H174" s="49" t="s">
        <v>225</v>
      </c>
      <c r="I174" s="51">
        <f>I175</f>
        <v>2385</v>
      </c>
      <c r="J174" s="51">
        <f t="shared" ref="J174:K174" si="65">J175</f>
        <v>1988.2</v>
      </c>
      <c r="K174" s="51">
        <f t="shared" si="65"/>
        <v>1688.2</v>
      </c>
    </row>
    <row r="175" spans="1:11" ht="24">
      <c r="A175" s="46" t="s">
        <v>177</v>
      </c>
      <c r="B175" s="48" t="s">
        <v>106</v>
      </c>
      <c r="C175" s="48" t="s">
        <v>17</v>
      </c>
      <c r="D175" s="13" t="s">
        <v>114</v>
      </c>
      <c r="E175" s="13" t="s">
        <v>258</v>
      </c>
      <c r="F175" s="13" t="s">
        <v>77</v>
      </c>
      <c r="G175" s="13" t="s">
        <v>284</v>
      </c>
      <c r="H175" s="49" t="s">
        <v>245</v>
      </c>
      <c r="I175" s="51">
        <f>'Приложение 3'!J354</f>
        <v>2385</v>
      </c>
      <c r="J175" s="51">
        <f>'Приложение 3'!K354</f>
        <v>1988.2</v>
      </c>
      <c r="K175" s="51">
        <f>'Приложение 3'!L354</f>
        <v>1688.2</v>
      </c>
    </row>
    <row r="176" spans="1:11" ht="36">
      <c r="A176" s="46" t="s">
        <v>86</v>
      </c>
      <c r="B176" s="48" t="s">
        <v>106</v>
      </c>
      <c r="C176" s="48" t="s">
        <v>17</v>
      </c>
      <c r="D176" s="13" t="s">
        <v>114</v>
      </c>
      <c r="E176" s="13" t="s">
        <v>258</v>
      </c>
      <c r="F176" s="13" t="s">
        <v>77</v>
      </c>
      <c r="G176" s="13" t="s">
        <v>284</v>
      </c>
      <c r="H176" s="49" t="s">
        <v>227</v>
      </c>
      <c r="I176" s="51">
        <f>I177</f>
        <v>97.4</v>
      </c>
      <c r="J176" s="51">
        <f t="shared" ref="J176:K176" si="66">J177</f>
        <v>90.3</v>
      </c>
      <c r="K176" s="51">
        <f t="shared" si="66"/>
        <v>90.3</v>
      </c>
    </row>
    <row r="177" spans="1:11" ht="36">
      <c r="A177" s="46" t="s">
        <v>87</v>
      </c>
      <c r="B177" s="48" t="s">
        <v>106</v>
      </c>
      <c r="C177" s="48" t="s">
        <v>17</v>
      </c>
      <c r="D177" s="13" t="s">
        <v>114</v>
      </c>
      <c r="E177" s="13" t="s">
        <v>258</v>
      </c>
      <c r="F177" s="13" t="s">
        <v>77</v>
      </c>
      <c r="G177" s="13" t="s">
        <v>284</v>
      </c>
      <c r="H177" s="49" t="s">
        <v>228</v>
      </c>
      <c r="I177" s="51">
        <f>'Приложение 3'!J356</f>
        <v>97.4</v>
      </c>
      <c r="J177" s="51">
        <f>'Приложение 3'!K356</f>
        <v>90.3</v>
      </c>
      <c r="K177" s="51">
        <f>'Приложение 3'!L356</f>
        <v>90.3</v>
      </c>
    </row>
    <row r="178" spans="1:11">
      <c r="A178" s="281" t="s">
        <v>93</v>
      </c>
      <c r="B178" s="282" t="s">
        <v>106</v>
      </c>
      <c r="C178" s="282" t="s">
        <v>17</v>
      </c>
      <c r="D178" s="283" t="s">
        <v>114</v>
      </c>
      <c r="E178" s="283" t="s">
        <v>258</v>
      </c>
      <c r="F178" s="283" t="s">
        <v>77</v>
      </c>
      <c r="G178" s="283" t="s">
        <v>284</v>
      </c>
      <c r="H178" s="284" t="s">
        <v>229</v>
      </c>
      <c r="I178" s="285">
        <f>I179</f>
        <v>0.1</v>
      </c>
      <c r="J178" s="285">
        <f t="shared" ref="J178:K178" si="67">J179</f>
        <v>0</v>
      </c>
      <c r="K178" s="285">
        <f t="shared" si="67"/>
        <v>0</v>
      </c>
    </row>
    <row r="179" spans="1:11">
      <c r="A179" s="281" t="s">
        <v>94</v>
      </c>
      <c r="B179" s="282" t="s">
        <v>106</v>
      </c>
      <c r="C179" s="282" t="s">
        <v>17</v>
      </c>
      <c r="D179" s="283" t="s">
        <v>114</v>
      </c>
      <c r="E179" s="283" t="s">
        <v>258</v>
      </c>
      <c r="F179" s="283" t="s">
        <v>77</v>
      </c>
      <c r="G179" s="283" t="s">
        <v>284</v>
      </c>
      <c r="H179" s="284" t="s">
        <v>230</v>
      </c>
      <c r="I179" s="285">
        <f>'Приложение 3'!J358</f>
        <v>0.1</v>
      </c>
      <c r="J179" s="285">
        <f>'Приложение 3'!K358</f>
        <v>0</v>
      </c>
      <c r="K179" s="285">
        <f>'Приложение 3'!L358</f>
        <v>0</v>
      </c>
    </row>
    <row r="180" spans="1:11">
      <c r="A180" s="46" t="s">
        <v>108</v>
      </c>
      <c r="B180" s="48" t="s">
        <v>82</v>
      </c>
      <c r="C180" s="48"/>
      <c r="D180" s="13"/>
      <c r="E180" s="13"/>
      <c r="F180" s="13"/>
      <c r="G180" s="13"/>
      <c r="H180" s="49"/>
      <c r="I180" s="51">
        <f>I181+I207+I232+I201</f>
        <v>95624.400000000023</v>
      </c>
      <c r="J180" s="51">
        <f t="shared" ref="J180:K180" si="68">J181+J207+J232+J201</f>
        <v>17143.100000000002</v>
      </c>
      <c r="K180" s="51">
        <f t="shared" si="68"/>
        <v>17786.800000000003</v>
      </c>
    </row>
    <row r="181" spans="1:11">
      <c r="A181" s="46" t="s">
        <v>109</v>
      </c>
      <c r="B181" s="48" t="s">
        <v>82</v>
      </c>
      <c r="C181" s="48" t="s">
        <v>98</v>
      </c>
      <c r="D181" s="13"/>
      <c r="E181" s="13"/>
      <c r="F181" s="13"/>
      <c r="G181" s="13"/>
      <c r="H181" s="49"/>
      <c r="I181" s="51">
        <f>I182+I196</f>
        <v>1666.5</v>
      </c>
      <c r="J181" s="51">
        <f>J182+J196</f>
        <v>1004.4000000000001</v>
      </c>
      <c r="K181" s="51">
        <f>K182+K196</f>
        <v>1163.4000000000001</v>
      </c>
    </row>
    <row r="182" spans="1:11" ht="60">
      <c r="A182" s="121" t="s">
        <v>446</v>
      </c>
      <c r="B182" s="48" t="s">
        <v>82</v>
      </c>
      <c r="C182" s="48" t="s">
        <v>98</v>
      </c>
      <c r="D182" s="13" t="s">
        <v>116</v>
      </c>
      <c r="E182" s="13" t="s">
        <v>258</v>
      </c>
      <c r="F182" s="13"/>
      <c r="G182" s="13"/>
      <c r="H182" s="49"/>
      <c r="I182" s="51">
        <f>I188+I183</f>
        <v>1094.2</v>
      </c>
      <c r="J182" s="51">
        <f t="shared" ref="J182:K182" si="69">J188+J183</f>
        <v>459.3</v>
      </c>
      <c r="K182" s="51">
        <f t="shared" si="69"/>
        <v>618.29999999999995</v>
      </c>
    </row>
    <row r="183" spans="1:11" ht="25.5">
      <c r="A183" s="281" t="s">
        <v>501</v>
      </c>
      <c r="B183" s="282" t="s">
        <v>82</v>
      </c>
      <c r="C183" s="282" t="s">
        <v>98</v>
      </c>
      <c r="D183" s="283" t="s">
        <v>116</v>
      </c>
      <c r="E183" s="283" t="s">
        <v>8</v>
      </c>
      <c r="F183" s="283"/>
      <c r="G183" s="283"/>
      <c r="H183" s="284"/>
      <c r="I183" s="285">
        <f t="shared" ref="I183:K186" si="70">I184</f>
        <v>485.1</v>
      </c>
      <c r="J183" s="285">
        <f t="shared" si="70"/>
        <v>0</v>
      </c>
      <c r="K183" s="285">
        <f t="shared" si="70"/>
        <v>0</v>
      </c>
    </row>
    <row r="184" spans="1:11" ht="25.5">
      <c r="A184" s="281" t="s">
        <v>502</v>
      </c>
      <c r="B184" s="282" t="s">
        <v>82</v>
      </c>
      <c r="C184" s="282" t="s">
        <v>98</v>
      </c>
      <c r="D184" s="283" t="s">
        <v>116</v>
      </c>
      <c r="E184" s="283" t="s">
        <v>8</v>
      </c>
      <c r="F184" s="283" t="s">
        <v>75</v>
      </c>
      <c r="G184" s="283"/>
      <c r="H184" s="284"/>
      <c r="I184" s="285">
        <f t="shared" si="70"/>
        <v>485.1</v>
      </c>
      <c r="J184" s="285">
        <f t="shared" si="70"/>
        <v>0</v>
      </c>
      <c r="K184" s="285">
        <f t="shared" si="70"/>
        <v>0</v>
      </c>
    </row>
    <row r="185" spans="1:11" ht="51">
      <c r="A185" s="281" t="s">
        <v>503</v>
      </c>
      <c r="B185" s="282" t="s">
        <v>82</v>
      </c>
      <c r="C185" s="282" t="s">
        <v>98</v>
      </c>
      <c r="D185" s="283" t="s">
        <v>116</v>
      </c>
      <c r="E185" s="283" t="s">
        <v>8</v>
      </c>
      <c r="F185" s="283" t="s">
        <v>75</v>
      </c>
      <c r="G185" s="283" t="s">
        <v>504</v>
      </c>
      <c r="H185" s="284"/>
      <c r="I185" s="285">
        <f t="shared" si="70"/>
        <v>485.1</v>
      </c>
      <c r="J185" s="285">
        <f t="shared" si="70"/>
        <v>0</v>
      </c>
      <c r="K185" s="285">
        <f t="shared" si="70"/>
        <v>0</v>
      </c>
    </row>
    <row r="186" spans="1:11">
      <c r="A186" s="281" t="s">
        <v>93</v>
      </c>
      <c r="B186" s="282" t="s">
        <v>82</v>
      </c>
      <c r="C186" s="282" t="s">
        <v>98</v>
      </c>
      <c r="D186" s="283" t="s">
        <v>116</v>
      </c>
      <c r="E186" s="283" t="s">
        <v>8</v>
      </c>
      <c r="F186" s="283" t="s">
        <v>75</v>
      </c>
      <c r="G186" s="283" t="s">
        <v>504</v>
      </c>
      <c r="H186" s="284" t="s">
        <v>229</v>
      </c>
      <c r="I186" s="285">
        <f t="shared" si="70"/>
        <v>485.1</v>
      </c>
      <c r="J186" s="285">
        <f t="shared" si="70"/>
        <v>0</v>
      </c>
      <c r="K186" s="285">
        <f t="shared" si="70"/>
        <v>0</v>
      </c>
    </row>
    <row r="187" spans="1:11" ht="63.75">
      <c r="A187" s="281" t="s">
        <v>557</v>
      </c>
      <c r="B187" s="282" t="s">
        <v>82</v>
      </c>
      <c r="C187" s="282" t="s">
        <v>98</v>
      </c>
      <c r="D187" s="283" t="s">
        <v>116</v>
      </c>
      <c r="E187" s="283" t="s">
        <v>8</v>
      </c>
      <c r="F187" s="283" t="s">
        <v>75</v>
      </c>
      <c r="G187" s="283" t="s">
        <v>504</v>
      </c>
      <c r="H187" s="284" t="s">
        <v>558</v>
      </c>
      <c r="I187" s="285">
        <f>'Приложение 3'!J123</f>
        <v>485.1</v>
      </c>
      <c r="J187" s="285">
        <f>'Приложение 3'!K123</f>
        <v>0</v>
      </c>
      <c r="K187" s="285">
        <f>'Приложение 3'!L123</f>
        <v>0</v>
      </c>
    </row>
    <row r="188" spans="1:11" ht="24">
      <c r="A188" s="46" t="s">
        <v>110</v>
      </c>
      <c r="B188" s="48" t="s">
        <v>82</v>
      </c>
      <c r="C188" s="48" t="s">
        <v>98</v>
      </c>
      <c r="D188" s="13" t="s">
        <v>116</v>
      </c>
      <c r="E188" s="342" t="s">
        <v>11</v>
      </c>
      <c r="F188" s="13"/>
      <c r="G188" s="13"/>
      <c r="H188" s="49"/>
      <c r="I188" s="51">
        <f t="shared" ref="I188" si="71">I189</f>
        <v>609.1</v>
      </c>
      <c r="J188" s="51">
        <f>J189</f>
        <v>459.3</v>
      </c>
      <c r="K188" s="51">
        <f>K189</f>
        <v>618.29999999999995</v>
      </c>
    </row>
    <row r="189" spans="1:11" ht="48">
      <c r="A189" s="46" t="s">
        <v>111</v>
      </c>
      <c r="B189" s="48" t="s">
        <v>82</v>
      </c>
      <c r="C189" s="48" t="s">
        <v>98</v>
      </c>
      <c r="D189" s="13" t="s">
        <v>116</v>
      </c>
      <c r="E189" s="342" t="s">
        <v>11</v>
      </c>
      <c r="F189" s="13" t="s">
        <v>75</v>
      </c>
      <c r="G189" s="13"/>
      <c r="H189" s="49"/>
      <c r="I189" s="51">
        <f>I190+I193</f>
        <v>609.1</v>
      </c>
      <c r="J189" s="51">
        <f t="shared" ref="J189:K189" si="72">J190+J193</f>
        <v>459.3</v>
      </c>
      <c r="K189" s="51">
        <f t="shared" si="72"/>
        <v>618.29999999999995</v>
      </c>
    </row>
    <row r="190" spans="1:11" ht="240">
      <c r="A190" s="132" t="s">
        <v>55</v>
      </c>
      <c r="B190" s="48" t="s">
        <v>82</v>
      </c>
      <c r="C190" s="48" t="s">
        <v>98</v>
      </c>
      <c r="D190" s="13" t="s">
        <v>116</v>
      </c>
      <c r="E190" s="342" t="s">
        <v>11</v>
      </c>
      <c r="F190" s="13" t="s">
        <v>75</v>
      </c>
      <c r="G190" s="13" t="s">
        <v>260</v>
      </c>
      <c r="H190" s="49"/>
      <c r="I190" s="51">
        <f>I192</f>
        <v>20.7</v>
      </c>
      <c r="J190" s="51">
        <f>J192</f>
        <v>82</v>
      </c>
      <c r="K190" s="51">
        <f>K192</f>
        <v>142.80000000000001</v>
      </c>
    </row>
    <row r="191" spans="1:11" ht="24">
      <c r="A191" s="126" t="s">
        <v>112</v>
      </c>
      <c r="B191" s="133" t="s">
        <v>82</v>
      </c>
      <c r="C191" s="133" t="s">
        <v>98</v>
      </c>
      <c r="D191" s="13" t="s">
        <v>116</v>
      </c>
      <c r="E191" s="342" t="s">
        <v>11</v>
      </c>
      <c r="F191" s="13" t="s">
        <v>75</v>
      </c>
      <c r="G191" s="13" t="s">
        <v>260</v>
      </c>
      <c r="H191" s="134" t="s">
        <v>232</v>
      </c>
      <c r="I191" s="135">
        <f t="shared" ref="I191:K191" si="73">I192</f>
        <v>20.7</v>
      </c>
      <c r="J191" s="135">
        <f t="shared" si="73"/>
        <v>82</v>
      </c>
      <c r="K191" s="135">
        <f t="shared" si="73"/>
        <v>142.80000000000001</v>
      </c>
    </row>
    <row r="192" spans="1:11">
      <c r="A192" s="46" t="s">
        <v>113</v>
      </c>
      <c r="B192" s="48" t="s">
        <v>82</v>
      </c>
      <c r="C192" s="48" t="s">
        <v>98</v>
      </c>
      <c r="D192" s="13" t="s">
        <v>116</v>
      </c>
      <c r="E192" s="342" t="s">
        <v>11</v>
      </c>
      <c r="F192" s="13" t="s">
        <v>75</v>
      </c>
      <c r="G192" s="13" t="s">
        <v>260</v>
      </c>
      <c r="H192" s="49" t="s">
        <v>233</v>
      </c>
      <c r="I192" s="51">
        <f>'Приложение 3'!J128</f>
        <v>20.7</v>
      </c>
      <c r="J192" s="51">
        <f>'Приложение 3'!K128</f>
        <v>82</v>
      </c>
      <c r="K192" s="51">
        <f>'Приложение 3'!L128</f>
        <v>142.80000000000001</v>
      </c>
    </row>
    <row r="193" spans="1:11" ht="242.25">
      <c r="A193" s="183" t="s">
        <v>395</v>
      </c>
      <c r="B193" s="48" t="s">
        <v>82</v>
      </c>
      <c r="C193" s="48" t="s">
        <v>98</v>
      </c>
      <c r="D193" s="13" t="s">
        <v>116</v>
      </c>
      <c r="E193" s="342" t="s">
        <v>11</v>
      </c>
      <c r="F193" s="13" t="s">
        <v>75</v>
      </c>
      <c r="G193" s="13" t="s">
        <v>262</v>
      </c>
      <c r="H193" s="49"/>
      <c r="I193" s="51">
        <f t="shared" ref="I193:K194" si="74">I194</f>
        <v>588.4</v>
      </c>
      <c r="J193" s="51">
        <f t="shared" si="74"/>
        <v>377.3</v>
      </c>
      <c r="K193" s="51">
        <f t="shared" si="74"/>
        <v>475.5</v>
      </c>
    </row>
    <row r="194" spans="1:11" ht="24">
      <c r="A194" s="126" t="s">
        <v>112</v>
      </c>
      <c r="B194" s="48" t="s">
        <v>82</v>
      </c>
      <c r="C194" s="48" t="s">
        <v>98</v>
      </c>
      <c r="D194" s="13" t="s">
        <v>116</v>
      </c>
      <c r="E194" s="342" t="s">
        <v>11</v>
      </c>
      <c r="F194" s="13" t="s">
        <v>75</v>
      </c>
      <c r="G194" s="13" t="s">
        <v>262</v>
      </c>
      <c r="H194" s="49" t="s">
        <v>232</v>
      </c>
      <c r="I194" s="51">
        <f t="shared" si="74"/>
        <v>588.4</v>
      </c>
      <c r="J194" s="51">
        <f t="shared" si="74"/>
        <v>377.3</v>
      </c>
      <c r="K194" s="51">
        <f t="shared" si="74"/>
        <v>475.5</v>
      </c>
    </row>
    <row r="195" spans="1:11">
      <c r="A195" s="263" t="s">
        <v>113</v>
      </c>
      <c r="B195" s="48" t="s">
        <v>82</v>
      </c>
      <c r="C195" s="48" t="s">
        <v>98</v>
      </c>
      <c r="D195" s="13" t="s">
        <v>116</v>
      </c>
      <c r="E195" s="342" t="s">
        <v>11</v>
      </c>
      <c r="F195" s="13" t="s">
        <v>75</v>
      </c>
      <c r="G195" s="13" t="s">
        <v>262</v>
      </c>
      <c r="H195" s="49" t="s">
        <v>233</v>
      </c>
      <c r="I195" s="51">
        <f>'Приложение 3'!J131</f>
        <v>588.4</v>
      </c>
      <c r="J195" s="51">
        <f>'Приложение 3'!K131</f>
        <v>377.3</v>
      </c>
      <c r="K195" s="51">
        <f>'Приложение 3'!L131</f>
        <v>475.5</v>
      </c>
    </row>
    <row r="196" spans="1:11" ht="48">
      <c r="A196" s="46" t="s">
        <v>334</v>
      </c>
      <c r="B196" s="48" t="s">
        <v>82</v>
      </c>
      <c r="C196" s="48" t="s">
        <v>98</v>
      </c>
      <c r="D196" s="13" t="s">
        <v>254</v>
      </c>
      <c r="E196" s="13" t="s">
        <v>258</v>
      </c>
      <c r="F196" s="13"/>
      <c r="G196" s="13"/>
      <c r="H196" s="48"/>
      <c r="I196" s="51">
        <f t="shared" ref="I196:K199" si="75">I197</f>
        <v>572.29999999999995</v>
      </c>
      <c r="J196" s="51">
        <f t="shared" si="75"/>
        <v>545.1</v>
      </c>
      <c r="K196" s="51">
        <f t="shared" si="75"/>
        <v>545.1</v>
      </c>
    </row>
    <row r="197" spans="1:11" ht="45">
      <c r="A197" s="103" t="s">
        <v>335</v>
      </c>
      <c r="B197" s="48" t="s">
        <v>82</v>
      </c>
      <c r="C197" s="48" t="s">
        <v>98</v>
      </c>
      <c r="D197" s="13" t="s">
        <v>254</v>
      </c>
      <c r="E197" s="13" t="s">
        <v>8</v>
      </c>
      <c r="F197" s="13"/>
      <c r="G197" s="13"/>
      <c r="H197" s="48"/>
      <c r="I197" s="51">
        <f t="shared" si="75"/>
        <v>572.29999999999995</v>
      </c>
      <c r="J197" s="51">
        <f t="shared" si="75"/>
        <v>545.1</v>
      </c>
      <c r="K197" s="51">
        <f t="shared" si="75"/>
        <v>545.1</v>
      </c>
    </row>
    <row r="198" spans="1:11" ht="48">
      <c r="A198" s="123" t="s">
        <v>56</v>
      </c>
      <c r="B198" s="48" t="s">
        <v>82</v>
      </c>
      <c r="C198" s="48" t="s">
        <v>98</v>
      </c>
      <c r="D198" s="13" t="s">
        <v>254</v>
      </c>
      <c r="E198" s="13" t="s">
        <v>8</v>
      </c>
      <c r="F198" s="13" t="s">
        <v>153</v>
      </c>
      <c r="G198" s="13" t="s">
        <v>263</v>
      </c>
      <c r="H198" s="48"/>
      <c r="I198" s="51">
        <f t="shared" si="75"/>
        <v>572.29999999999995</v>
      </c>
      <c r="J198" s="51">
        <f t="shared" si="75"/>
        <v>545.1</v>
      </c>
      <c r="K198" s="51">
        <f t="shared" si="75"/>
        <v>545.1</v>
      </c>
    </row>
    <row r="199" spans="1:11" ht="36">
      <c r="A199" s="46" t="s">
        <v>86</v>
      </c>
      <c r="B199" s="48" t="s">
        <v>82</v>
      </c>
      <c r="C199" s="48" t="s">
        <v>98</v>
      </c>
      <c r="D199" s="13" t="s">
        <v>254</v>
      </c>
      <c r="E199" s="13" t="s">
        <v>8</v>
      </c>
      <c r="F199" s="13" t="s">
        <v>153</v>
      </c>
      <c r="G199" s="13" t="s">
        <v>263</v>
      </c>
      <c r="H199" s="48" t="s">
        <v>227</v>
      </c>
      <c r="I199" s="51">
        <f t="shared" si="75"/>
        <v>572.29999999999995</v>
      </c>
      <c r="J199" s="51">
        <f t="shared" si="75"/>
        <v>545.1</v>
      </c>
      <c r="K199" s="51">
        <f t="shared" si="75"/>
        <v>545.1</v>
      </c>
    </row>
    <row r="200" spans="1:11" ht="36">
      <c r="A200" s="46" t="s">
        <v>87</v>
      </c>
      <c r="B200" s="48" t="s">
        <v>82</v>
      </c>
      <c r="C200" s="48" t="s">
        <v>98</v>
      </c>
      <c r="D200" s="13" t="s">
        <v>254</v>
      </c>
      <c r="E200" s="13" t="s">
        <v>8</v>
      </c>
      <c r="F200" s="13" t="s">
        <v>153</v>
      </c>
      <c r="G200" s="13" t="s">
        <v>263</v>
      </c>
      <c r="H200" s="48" t="s">
        <v>228</v>
      </c>
      <c r="I200" s="51">
        <f>'Приложение 3'!J136</f>
        <v>572.29999999999995</v>
      </c>
      <c r="J200" s="51">
        <f>'Приложение 3'!K136</f>
        <v>545.1</v>
      </c>
      <c r="K200" s="51">
        <f>'Приложение 3'!L136</f>
        <v>545.1</v>
      </c>
    </row>
    <row r="201" spans="1:11">
      <c r="A201" s="281" t="s">
        <v>530</v>
      </c>
      <c r="B201" s="282" t="s">
        <v>82</v>
      </c>
      <c r="C201" s="282" t="s">
        <v>114</v>
      </c>
      <c r="D201" s="283"/>
      <c r="E201" s="283"/>
      <c r="F201" s="283"/>
      <c r="G201" s="283"/>
      <c r="H201" s="282"/>
      <c r="I201" s="285">
        <f t="shared" ref="I201:K205" si="76">I202</f>
        <v>3974.1</v>
      </c>
      <c r="J201" s="285">
        <f t="shared" si="76"/>
        <v>0</v>
      </c>
      <c r="K201" s="285">
        <f t="shared" si="76"/>
        <v>0</v>
      </c>
    </row>
    <row r="202" spans="1:11" ht="48">
      <c r="A202" s="347" t="s">
        <v>334</v>
      </c>
      <c r="B202" s="282" t="s">
        <v>82</v>
      </c>
      <c r="C202" s="282" t="s">
        <v>114</v>
      </c>
      <c r="D202" s="283" t="s">
        <v>254</v>
      </c>
      <c r="E202" s="283" t="s">
        <v>258</v>
      </c>
      <c r="F202" s="283"/>
      <c r="G202" s="283"/>
      <c r="H202" s="282"/>
      <c r="I202" s="285">
        <f t="shared" si="76"/>
        <v>3974.1</v>
      </c>
      <c r="J202" s="285">
        <f t="shared" si="76"/>
        <v>0</v>
      </c>
      <c r="K202" s="285">
        <f t="shared" si="76"/>
        <v>0</v>
      </c>
    </row>
    <row r="203" spans="1:11" ht="63.75">
      <c r="A203" s="281" t="s">
        <v>335</v>
      </c>
      <c r="B203" s="282" t="s">
        <v>82</v>
      </c>
      <c r="C203" s="282" t="s">
        <v>114</v>
      </c>
      <c r="D203" s="283" t="s">
        <v>254</v>
      </c>
      <c r="E203" s="283" t="s">
        <v>8</v>
      </c>
      <c r="F203" s="283"/>
      <c r="G203" s="283"/>
      <c r="H203" s="282"/>
      <c r="I203" s="285">
        <f t="shared" si="76"/>
        <v>3974.1</v>
      </c>
      <c r="J203" s="285">
        <f t="shared" si="76"/>
        <v>0</v>
      </c>
      <c r="K203" s="285">
        <f t="shared" si="76"/>
        <v>0</v>
      </c>
    </row>
    <row r="204" spans="1:11" ht="51">
      <c r="A204" s="281" t="s">
        <v>531</v>
      </c>
      <c r="B204" s="282" t="s">
        <v>82</v>
      </c>
      <c r="C204" s="282" t="s">
        <v>114</v>
      </c>
      <c r="D204" s="283" t="s">
        <v>254</v>
      </c>
      <c r="E204" s="283" t="s">
        <v>8</v>
      </c>
      <c r="F204" s="283" t="s">
        <v>153</v>
      </c>
      <c r="G204" s="283" t="s">
        <v>532</v>
      </c>
      <c r="H204" s="282"/>
      <c r="I204" s="285">
        <f t="shared" si="76"/>
        <v>3974.1</v>
      </c>
      <c r="J204" s="285">
        <f t="shared" si="76"/>
        <v>0</v>
      </c>
      <c r="K204" s="285">
        <f t="shared" si="76"/>
        <v>0</v>
      </c>
    </row>
    <row r="205" spans="1:11" ht="38.25">
      <c r="A205" s="281" t="s">
        <v>86</v>
      </c>
      <c r="B205" s="282" t="s">
        <v>82</v>
      </c>
      <c r="C205" s="282" t="s">
        <v>114</v>
      </c>
      <c r="D205" s="283" t="s">
        <v>254</v>
      </c>
      <c r="E205" s="283" t="s">
        <v>8</v>
      </c>
      <c r="F205" s="283" t="s">
        <v>153</v>
      </c>
      <c r="G205" s="283" t="s">
        <v>532</v>
      </c>
      <c r="H205" s="282" t="s">
        <v>227</v>
      </c>
      <c r="I205" s="285">
        <f t="shared" si="76"/>
        <v>3974.1</v>
      </c>
      <c r="J205" s="285">
        <f t="shared" si="76"/>
        <v>0</v>
      </c>
      <c r="K205" s="285">
        <f t="shared" si="76"/>
        <v>0</v>
      </c>
    </row>
    <row r="206" spans="1:11" ht="38.25">
      <c r="A206" s="281" t="s">
        <v>87</v>
      </c>
      <c r="B206" s="282" t="s">
        <v>82</v>
      </c>
      <c r="C206" s="282" t="s">
        <v>114</v>
      </c>
      <c r="D206" s="283" t="s">
        <v>254</v>
      </c>
      <c r="E206" s="283" t="s">
        <v>8</v>
      </c>
      <c r="F206" s="283" t="s">
        <v>153</v>
      </c>
      <c r="G206" s="283" t="s">
        <v>532</v>
      </c>
      <c r="H206" s="282" t="s">
        <v>228</v>
      </c>
      <c r="I206" s="285">
        <f>'Приложение 3'!J142</f>
        <v>3974.1</v>
      </c>
      <c r="J206" s="285">
        <f>'Приложение 3'!K142</f>
        <v>0</v>
      </c>
      <c r="K206" s="285">
        <f>'Приложение 3'!L142</f>
        <v>0</v>
      </c>
    </row>
    <row r="207" spans="1:11">
      <c r="A207" s="46" t="s">
        <v>115</v>
      </c>
      <c r="B207" s="48" t="s">
        <v>82</v>
      </c>
      <c r="C207" s="48" t="s">
        <v>116</v>
      </c>
      <c r="D207" s="13"/>
      <c r="E207" s="13"/>
      <c r="F207" s="13"/>
      <c r="G207" s="13"/>
      <c r="H207" s="49"/>
      <c r="I207" s="51">
        <f>I208+I214</f>
        <v>89749.700000000012</v>
      </c>
      <c r="J207" s="51">
        <f>J208+J214</f>
        <v>16108.7</v>
      </c>
      <c r="K207" s="51">
        <f>K208+K214</f>
        <v>16593.400000000001</v>
      </c>
    </row>
    <row r="208" spans="1:11" ht="36">
      <c r="A208" s="52" t="s">
        <v>134</v>
      </c>
      <c r="B208" s="48" t="s">
        <v>82</v>
      </c>
      <c r="C208" s="48" t="s">
        <v>116</v>
      </c>
      <c r="D208" s="13" t="s">
        <v>82</v>
      </c>
      <c r="E208" s="13" t="s">
        <v>258</v>
      </c>
      <c r="F208" s="13"/>
      <c r="G208" s="13"/>
      <c r="H208" s="49"/>
      <c r="I208" s="51">
        <f>I209</f>
        <v>63862.6</v>
      </c>
      <c r="J208" s="51">
        <f t="shared" ref="J208:K209" si="77">J209</f>
        <v>0</v>
      </c>
      <c r="K208" s="51">
        <f t="shared" si="77"/>
        <v>0</v>
      </c>
    </row>
    <row r="209" spans="1:11" ht="48">
      <c r="A209" s="52" t="s">
        <v>549</v>
      </c>
      <c r="B209" s="48" t="s">
        <v>82</v>
      </c>
      <c r="C209" s="48" t="s">
        <v>116</v>
      </c>
      <c r="D209" s="13" t="s">
        <v>82</v>
      </c>
      <c r="E209" s="13" t="s">
        <v>9</v>
      </c>
      <c r="F209" s="13"/>
      <c r="G209" s="13"/>
      <c r="H209" s="49"/>
      <c r="I209" s="51">
        <f>I210</f>
        <v>63862.6</v>
      </c>
      <c r="J209" s="51">
        <f t="shared" si="77"/>
        <v>0</v>
      </c>
      <c r="K209" s="51">
        <f t="shared" si="77"/>
        <v>0</v>
      </c>
    </row>
    <row r="210" spans="1:11">
      <c r="A210" s="46" t="s">
        <v>117</v>
      </c>
      <c r="B210" s="48" t="s">
        <v>82</v>
      </c>
      <c r="C210" s="48" t="s">
        <v>116</v>
      </c>
      <c r="D210" s="13" t="s">
        <v>82</v>
      </c>
      <c r="E210" s="13" t="s">
        <v>9</v>
      </c>
      <c r="F210" s="13" t="s">
        <v>264</v>
      </c>
      <c r="G210" s="13"/>
      <c r="H210" s="49"/>
      <c r="I210" s="51">
        <f>I211</f>
        <v>63862.6</v>
      </c>
      <c r="J210" s="51">
        <f t="shared" ref="J210:K210" si="78">J211</f>
        <v>0</v>
      </c>
      <c r="K210" s="51">
        <f t="shared" si="78"/>
        <v>0</v>
      </c>
    </row>
    <row r="211" spans="1:11" ht="72">
      <c r="A211" s="46" t="s">
        <v>118</v>
      </c>
      <c r="B211" s="48" t="s">
        <v>82</v>
      </c>
      <c r="C211" s="48" t="s">
        <v>116</v>
      </c>
      <c r="D211" s="13" t="s">
        <v>82</v>
      </c>
      <c r="E211" s="13" t="s">
        <v>9</v>
      </c>
      <c r="F211" s="13" t="s">
        <v>264</v>
      </c>
      <c r="G211" s="13" t="s">
        <v>265</v>
      </c>
      <c r="H211" s="49"/>
      <c r="I211" s="51">
        <f>I212</f>
        <v>63862.6</v>
      </c>
      <c r="J211" s="51">
        <f t="shared" ref="J211:K212" si="79">J212</f>
        <v>0</v>
      </c>
      <c r="K211" s="51">
        <f t="shared" si="79"/>
        <v>0</v>
      </c>
    </row>
    <row r="212" spans="1:11" ht="36">
      <c r="A212" s="46" t="s">
        <v>119</v>
      </c>
      <c r="B212" s="48" t="s">
        <v>82</v>
      </c>
      <c r="C212" s="48" t="s">
        <v>116</v>
      </c>
      <c r="D212" s="13" t="s">
        <v>82</v>
      </c>
      <c r="E212" s="13" t="s">
        <v>9</v>
      </c>
      <c r="F212" s="13" t="s">
        <v>264</v>
      </c>
      <c r="G212" s="13" t="s">
        <v>265</v>
      </c>
      <c r="H212" s="49" t="s">
        <v>234</v>
      </c>
      <c r="I212" s="51">
        <f>I213</f>
        <v>63862.6</v>
      </c>
      <c r="J212" s="51">
        <f t="shared" si="79"/>
        <v>0</v>
      </c>
      <c r="K212" s="51">
        <f t="shared" si="79"/>
        <v>0</v>
      </c>
    </row>
    <row r="213" spans="1:11">
      <c r="A213" s="46" t="s">
        <v>120</v>
      </c>
      <c r="B213" s="48" t="s">
        <v>82</v>
      </c>
      <c r="C213" s="48" t="s">
        <v>116</v>
      </c>
      <c r="D213" s="13" t="s">
        <v>82</v>
      </c>
      <c r="E213" s="13" t="s">
        <v>9</v>
      </c>
      <c r="F213" s="13" t="s">
        <v>264</v>
      </c>
      <c r="G213" s="13" t="s">
        <v>265</v>
      </c>
      <c r="H213" s="49" t="s">
        <v>235</v>
      </c>
      <c r="I213" s="51">
        <f>'Приложение 3'!J149</f>
        <v>63862.6</v>
      </c>
      <c r="J213" s="51">
        <f>'Приложение 3'!K149</f>
        <v>0</v>
      </c>
      <c r="K213" s="51">
        <f>'Приложение 3'!L149</f>
        <v>0</v>
      </c>
    </row>
    <row r="214" spans="1:11" ht="48">
      <c r="A214" s="50" t="s">
        <v>121</v>
      </c>
      <c r="B214" s="48" t="s">
        <v>82</v>
      </c>
      <c r="C214" s="48" t="s">
        <v>116</v>
      </c>
      <c r="D214" s="13" t="s">
        <v>104</v>
      </c>
      <c r="E214" s="13" t="s">
        <v>258</v>
      </c>
      <c r="F214" s="13"/>
      <c r="G214" s="13"/>
      <c r="H214" s="49"/>
      <c r="I214" s="51">
        <f>I219+I223+I215</f>
        <v>25887.100000000006</v>
      </c>
      <c r="J214" s="51">
        <f t="shared" ref="J214:K214" si="80">J219+J223+J215</f>
        <v>16108.7</v>
      </c>
      <c r="K214" s="51">
        <f t="shared" si="80"/>
        <v>16593.400000000001</v>
      </c>
    </row>
    <row r="215" spans="1:11" ht="51">
      <c r="A215" s="394" t="s">
        <v>546</v>
      </c>
      <c r="B215" s="282" t="s">
        <v>82</v>
      </c>
      <c r="C215" s="282" t="s">
        <v>116</v>
      </c>
      <c r="D215" s="283" t="s">
        <v>104</v>
      </c>
      <c r="E215" s="283" t="s">
        <v>258</v>
      </c>
      <c r="F215" s="283" t="s">
        <v>77</v>
      </c>
      <c r="G215" s="283"/>
      <c r="H215" s="284"/>
      <c r="I215" s="285">
        <f t="shared" ref="I215:K217" si="81">I216</f>
        <v>960</v>
      </c>
      <c r="J215" s="285">
        <f t="shared" si="81"/>
        <v>0</v>
      </c>
      <c r="K215" s="285">
        <f t="shared" si="81"/>
        <v>0</v>
      </c>
    </row>
    <row r="216" spans="1:11" ht="25.5">
      <c r="A216" s="394" t="s">
        <v>544</v>
      </c>
      <c r="B216" s="282" t="s">
        <v>82</v>
      </c>
      <c r="C216" s="282" t="s">
        <v>116</v>
      </c>
      <c r="D216" s="283" t="s">
        <v>104</v>
      </c>
      <c r="E216" s="283" t="s">
        <v>258</v>
      </c>
      <c r="F216" s="283" t="s">
        <v>77</v>
      </c>
      <c r="G216" s="283" t="s">
        <v>545</v>
      </c>
      <c r="H216" s="284"/>
      <c r="I216" s="285">
        <f t="shared" si="81"/>
        <v>960</v>
      </c>
      <c r="J216" s="285">
        <f t="shared" si="81"/>
        <v>0</v>
      </c>
      <c r="K216" s="285">
        <f t="shared" si="81"/>
        <v>0</v>
      </c>
    </row>
    <row r="217" spans="1:11" ht="38.25">
      <c r="A217" s="281" t="s">
        <v>86</v>
      </c>
      <c r="B217" s="282" t="s">
        <v>82</v>
      </c>
      <c r="C217" s="282" t="s">
        <v>116</v>
      </c>
      <c r="D217" s="283" t="s">
        <v>104</v>
      </c>
      <c r="E217" s="283" t="s">
        <v>258</v>
      </c>
      <c r="F217" s="283" t="s">
        <v>77</v>
      </c>
      <c r="G217" s="283" t="s">
        <v>545</v>
      </c>
      <c r="H217" s="284" t="s">
        <v>227</v>
      </c>
      <c r="I217" s="285">
        <f t="shared" si="81"/>
        <v>960</v>
      </c>
      <c r="J217" s="285">
        <f t="shared" si="81"/>
        <v>0</v>
      </c>
      <c r="K217" s="285">
        <f t="shared" si="81"/>
        <v>0</v>
      </c>
    </row>
    <row r="218" spans="1:11" ht="38.25">
      <c r="A218" s="281" t="s">
        <v>87</v>
      </c>
      <c r="B218" s="282" t="s">
        <v>82</v>
      </c>
      <c r="C218" s="282" t="s">
        <v>116</v>
      </c>
      <c r="D218" s="283" t="s">
        <v>104</v>
      </c>
      <c r="E218" s="283" t="s">
        <v>258</v>
      </c>
      <c r="F218" s="283" t="s">
        <v>77</v>
      </c>
      <c r="G218" s="283" t="s">
        <v>545</v>
      </c>
      <c r="H218" s="284" t="s">
        <v>228</v>
      </c>
      <c r="I218" s="285">
        <f>'Приложение 3'!J154</f>
        <v>960</v>
      </c>
      <c r="J218" s="285">
        <f>'Приложение 3'!K154</f>
        <v>0</v>
      </c>
      <c r="K218" s="285">
        <f>'Приложение 3'!L154</f>
        <v>0</v>
      </c>
    </row>
    <row r="219" spans="1:11" ht="36">
      <c r="A219" s="46" t="s">
        <v>122</v>
      </c>
      <c r="B219" s="48" t="s">
        <v>82</v>
      </c>
      <c r="C219" s="48" t="s">
        <v>116</v>
      </c>
      <c r="D219" s="13" t="s">
        <v>104</v>
      </c>
      <c r="E219" s="13" t="s">
        <v>258</v>
      </c>
      <c r="F219" s="13" t="s">
        <v>106</v>
      </c>
      <c r="G219" s="13"/>
      <c r="H219" s="49"/>
      <c r="I219" s="51">
        <f>I220+I229+I226</f>
        <v>24555.700000000004</v>
      </c>
      <c r="J219" s="51">
        <f t="shared" ref="J219:K219" si="82">J220+J229+J226</f>
        <v>16108.7</v>
      </c>
      <c r="K219" s="51">
        <f t="shared" si="82"/>
        <v>16593.400000000001</v>
      </c>
    </row>
    <row r="220" spans="1:11" ht="36">
      <c r="A220" s="50" t="s">
        <v>123</v>
      </c>
      <c r="B220" s="48" t="s">
        <v>82</v>
      </c>
      <c r="C220" s="48" t="s">
        <v>116</v>
      </c>
      <c r="D220" s="13" t="s">
        <v>104</v>
      </c>
      <c r="E220" s="13" t="s">
        <v>258</v>
      </c>
      <c r="F220" s="13" t="s">
        <v>106</v>
      </c>
      <c r="G220" s="13" t="s">
        <v>266</v>
      </c>
      <c r="H220" s="49"/>
      <c r="I220" s="51">
        <f>I221</f>
        <v>8950.6</v>
      </c>
      <c r="J220" s="51">
        <f t="shared" ref="J220:K221" si="83">J221</f>
        <v>10179</v>
      </c>
      <c r="K220" s="51">
        <f t="shared" si="83"/>
        <v>10663.7</v>
      </c>
    </row>
    <row r="221" spans="1:11" ht="36">
      <c r="A221" s="46" t="s">
        <v>86</v>
      </c>
      <c r="B221" s="48" t="s">
        <v>82</v>
      </c>
      <c r="C221" s="48" t="s">
        <v>116</v>
      </c>
      <c r="D221" s="13" t="s">
        <v>104</v>
      </c>
      <c r="E221" s="13" t="s">
        <v>258</v>
      </c>
      <c r="F221" s="13" t="s">
        <v>106</v>
      </c>
      <c r="G221" s="13" t="s">
        <v>266</v>
      </c>
      <c r="H221" s="49" t="s">
        <v>227</v>
      </c>
      <c r="I221" s="51">
        <f>I222</f>
        <v>8950.6</v>
      </c>
      <c r="J221" s="51">
        <f t="shared" si="83"/>
        <v>10179</v>
      </c>
      <c r="K221" s="51">
        <f t="shared" si="83"/>
        <v>10663.7</v>
      </c>
    </row>
    <row r="222" spans="1:11" ht="36">
      <c r="A222" s="46" t="s">
        <v>87</v>
      </c>
      <c r="B222" s="48" t="s">
        <v>82</v>
      </c>
      <c r="C222" s="48" t="s">
        <v>116</v>
      </c>
      <c r="D222" s="13" t="s">
        <v>104</v>
      </c>
      <c r="E222" s="13" t="s">
        <v>258</v>
      </c>
      <c r="F222" s="13" t="s">
        <v>106</v>
      </c>
      <c r="G222" s="13" t="s">
        <v>266</v>
      </c>
      <c r="H222" s="49" t="s">
        <v>228</v>
      </c>
      <c r="I222" s="51">
        <f>'Приложение 3'!J158</f>
        <v>8950.6</v>
      </c>
      <c r="J222" s="51">
        <f>'Приложение 3'!K158</f>
        <v>10179</v>
      </c>
      <c r="K222" s="51">
        <f>'Приложение 3'!L158</f>
        <v>10663.7</v>
      </c>
    </row>
    <row r="223" spans="1:11" ht="51">
      <c r="A223" s="281" t="s">
        <v>547</v>
      </c>
      <c r="B223" s="282" t="s">
        <v>82</v>
      </c>
      <c r="C223" s="282" t="s">
        <v>116</v>
      </c>
      <c r="D223" s="283" t="s">
        <v>104</v>
      </c>
      <c r="E223" s="283" t="s">
        <v>258</v>
      </c>
      <c r="F223" s="283" t="s">
        <v>106</v>
      </c>
      <c r="G223" s="283" t="s">
        <v>548</v>
      </c>
      <c r="H223" s="284"/>
      <c r="I223" s="285">
        <f t="shared" ref="I223:K224" si="84">I224</f>
        <v>371.4</v>
      </c>
      <c r="J223" s="285">
        <f t="shared" si="84"/>
        <v>0</v>
      </c>
      <c r="K223" s="285">
        <f t="shared" si="84"/>
        <v>0</v>
      </c>
    </row>
    <row r="224" spans="1:11" ht="38.25">
      <c r="A224" s="281" t="s">
        <v>119</v>
      </c>
      <c r="B224" s="282" t="s">
        <v>82</v>
      </c>
      <c r="C224" s="282" t="s">
        <v>116</v>
      </c>
      <c r="D224" s="283" t="s">
        <v>104</v>
      </c>
      <c r="E224" s="283" t="s">
        <v>258</v>
      </c>
      <c r="F224" s="283" t="s">
        <v>106</v>
      </c>
      <c r="G224" s="283" t="s">
        <v>548</v>
      </c>
      <c r="H224" s="284" t="s">
        <v>234</v>
      </c>
      <c r="I224" s="285">
        <f t="shared" si="84"/>
        <v>371.4</v>
      </c>
      <c r="J224" s="285">
        <f t="shared" si="84"/>
        <v>0</v>
      </c>
      <c r="K224" s="285">
        <f t="shared" si="84"/>
        <v>0</v>
      </c>
    </row>
    <row r="225" spans="1:11">
      <c r="A225" s="281" t="s">
        <v>120</v>
      </c>
      <c r="B225" s="282" t="s">
        <v>82</v>
      </c>
      <c r="C225" s="282" t="s">
        <v>116</v>
      </c>
      <c r="D225" s="283" t="s">
        <v>104</v>
      </c>
      <c r="E225" s="283" t="s">
        <v>258</v>
      </c>
      <c r="F225" s="283" t="s">
        <v>106</v>
      </c>
      <c r="G225" s="283" t="s">
        <v>548</v>
      </c>
      <c r="H225" s="284" t="s">
        <v>235</v>
      </c>
      <c r="I225" s="285">
        <f>'Приложение 3'!J161</f>
        <v>371.4</v>
      </c>
      <c r="J225" s="285">
        <f>'Приложение 3'!K161</f>
        <v>0</v>
      </c>
      <c r="K225" s="285">
        <f>'Приложение 3'!L161</f>
        <v>0</v>
      </c>
    </row>
    <row r="226" spans="1:11" ht="38.25">
      <c r="A226" s="175" t="s">
        <v>418</v>
      </c>
      <c r="B226" s="48" t="s">
        <v>82</v>
      </c>
      <c r="C226" s="48" t="s">
        <v>116</v>
      </c>
      <c r="D226" s="13" t="s">
        <v>104</v>
      </c>
      <c r="E226" s="13" t="s">
        <v>258</v>
      </c>
      <c r="F226" s="13" t="s">
        <v>106</v>
      </c>
      <c r="G226" s="13" t="s">
        <v>417</v>
      </c>
      <c r="H226" s="49"/>
      <c r="I226" s="51">
        <f>I227</f>
        <v>6475.4</v>
      </c>
      <c r="J226" s="51">
        <f t="shared" ref="J226:K227" si="85">J227</f>
        <v>0</v>
      </c>
      <c r="K226" s="51">
        <f t="shared" si="85"/>
        <v>0</v>
      </c>
    </row>
    <row r="227" spans="1:11" ht="38.25">
      <c r="A227" s="175" t="s">
        <v>86</v>
      </c>
      <c r="B227" s="48" t="s">
        <v>82</v>
      </c>
      <c r="C227" s="48" t="s">
        <v>116</v>
      </c>
      <c r="D227" s="13" t="s">
        <v>104</v>
      </c>
      <c r="E227" s="13" t="s">
        <v>258</v>
      </c>
      <c r="F227" s="13" t="s">
        <v>106</v>
      </c>
      <c r="G227" s="13" t="s">
        <v>417</v>
      </c>
      <c r="H227" s="49" t="s">
        <v>227</v>
      </c>
      <c r="I227" s="51">
        <f>I228</f>
        <v>6475.4</v>
      </c>
      <c r="J227" s="51">
        <f t="shared" si="85"/>
        <v>0</v>
      </c>
      <c r="K227" s="51">
        <f t="shared" si="85"/>
        <v>0</v>
      </c>
    </row>
    <row r="228" spans="1:11" ht="38.25">
      <c r="A228" s="175" t="s">
        <v>87</v>
      </c>
      <c r="B228" s="48" t="s">
        <v>82</v>
      </c>
      <c r="C228" s="48" t="s">
        <v>116</v>
      </c>
      <c r="D228" s="13" t="s">
        <v>104</v>
      </c>
      <c r="E228" s="13" t="s">
        <v>258</v>
      </c>
      <c r="F228" s="13" t="s">
        <v>106</v>
      </c>
      <c r="G228" s="13" t="s">
        <v>417</v>
      </c>
      <c r="H228" s="49" t="s">
        <v>228</v>
      </c>
      <c r="I228" s="51">
        <f>'Приложение 3'!J164</f>
        <v>6475.4</v>
      </c>
      <c r="J228" s="51">
        <f>'Приложение 3'!K164</f>
        <v>0</v>
      </c>
      <c r="K228" s="51">
        <f>'Приложение 3'!L164</f>
        <v>0</v>
      </c>
    </row>
    <row r="229" spans="1:11" ht="108" customHeight="1">
      <c r="A229" s="50" t="s">
        <v>462</v>
      </c>
      <c r="B229" s="48" t="s">
        <v>82</v>
      </c>
      <c r="C229" s="48" t="s">
        <v>116</v>
      </c>
      <c r="D229" s="13" t="s">
        <v>104</v>
      </c>
      <c r="E229" s="13" t="s">
        <v>258</v>
      </c>
      <c r="F229" s="13" t="s">
        <v>106</v>
      </c>
      <c r="G229" s="13" t="s">
        <v>275</v>
      </c>
      <c r="H229" s="49"/>
      <c r="I229" s="51">
        <f>I230</f>
        <v>9129.7000000000007</v>
      </c>
      <c r="J229" s="51">
        <f t="shared" ref="J229:K230" si="86">J230</f>
        <v>5929.7</v>
      </c>
      <c r="K229" s="51">
        <f t="shared" si="86"/>
        <v>5929.7</v>
      </c>
    </row>
    <row r="230" spans="1:11">
      <c r="A230" s="46" t="s">
        <v>154</v>
      </c>
      <c r="B230" s="48" t="s">
        <v>82</v>
      </c>
      <c r="C230" s="48" t="s">
        <v>116</v>
      </c>
      <c r="D230" s="13" t="s">
        <v>104</v>
      </c>
      <c r="E230" s="13" t="s">
        <v>258</v>
      </c>
      <c r="F230" s="13" t="s">
        <v>106</v>
      </c>
      <c r="G230" s="13" t="s">
        <v>275</v>
      </c>
      <c r="H230" s="49" t="s">
        <v>240</v>
      </c>
      <c r="I230" s="51">
        <f>I231</f>
        <v>9129.7000000000007</v>
      </c>
      <c r="J230" s="51">
        <f t="shared" si="86"/>
        <v>5929.7</v>
      </c>
      <c r="K230" s="51">
        <f t="shared" si="86"/>
        <v>5929.7</v>
      </c>
    </row>
    <row r="231" spans="1:11">
      <c r="A231" s="46" t="s">
        <v>72</v>
      </c>
      <c r="B231" s="48" t="s">
        <v>82</v>
      </c>
      <c r="C231" s="48" t="s">
        <v>116</v>
      </c>
      <c r="D231" s="13" t="s">
        <v>104</v>
      </c>
      <c r="E231" s="13" t="s">
        <v>258</v>
      </c>
      <c r="F231" s="13" t="s">
        <v>106</v>
      </c>
      <c r="G231" s="13" t="s">
        <v>275</v>
      </c>
      <c r="H231" s="49" t="s">
        <v>241</v>
      </c>
      <c r="I231" s="51">
        <f>'Приложение 3'!J271</f>
        <v>9129.7000000000007</v>
      </c>
      <c r="J231" s="51">
        <f>'Приложение 3'!K271</f>
        <v>5929.7</v>
      </c>
      <c r="K231" s="51">
        <f>'Приложение 3'!L271</f>
        <v>5929.7</v>
      </c>
    </row>
    <row r="232" spans="1:11" ht="25.5">
      <c r="A232" s="31" t="s">
        <v>324</v>
      </c>
      <c r="B232" s="48" t="s">
        <v>82</v>
      </c>
      <c r="C232" s="48" t="s">
        <v>20</v>
      </c>
      <c r="D232" s="13"/>
      <c r="E232" s="13"/>
      <c r="F232" s="13"/>
      <c r="G232" s="13"/>
      <c r="H232" s="49"/>
      <c r="I232" s="30">
        <f>I244+I239+I233</f>
        <v>234.1</v>
      </c>
      <c r="J232" s="30">
        <f t="shared" ref="J232:K232" si="87">J244+J239+J233</f>
        <v>30</v>
      </c>
      <c r="K232" s="30">
        <f t="shared" si="87"/>
        <v>30</v>
      </c>
    </row>
    <row r="233" spans="1:11" ht="36">
      <c r="A233" s="397" t="s">
        <v>439</v>
      </c>
      <c r="B233" s="282" t="s">
        <v>82</v>
      </c>
      <c r="C233" s="282" t="s">
        <v>20</v>
      </c>
      <c r="D233" s="283" t="s">
        <v>82</v>
      </c>
      <c r="E233" s="283" t="s">
        <v>258</v>
      </c>
      <c r="F233" s="283"/>
      <c r="G233" s="283"/>
      <c r="H233" s="284"/>
      <c r="I233" s="280">
        <f t="shared" ref="I233:K237" si="88">I234</f>
        <v>20</v>
      </c>
      <c r="J233" s="280">
        <f t="shared" si="88"/>
        <v>0</v>
      </c>
      <c r="K233" s="280">
        <f t="shared" si="88"/>
        <v>0</v>
      </c>
    </row>
    <row r="234" spans="1:11" ht="48">
      <c r="A234" s="397" t="s">
        <v>549</v>
      </c>
      <c r="B234" s="282" t="s">
        <v>82</v>
      </c>
      <c r="C234" s="282" t="s">
        <v>20</v>
      </c>
      <c r="D234" s="283" t="s">
        <v>82</v>
      </c>
      <c r="E234" s="283" t="s">
        <v>9</v>
      </c>
      <c r="F234" s="283"/>
      <c r="G234" s="283"/>
      <c r="H234" s="284"/>
      <c r="I234" s="280">
        <f t="shared" si="88"/>
        <v>20</v>
      </c>
      <c r="J234" s="280">
        <f t="shared" si="88"/>
        <v>0</v>
      </c>
      <c r="K234" s="280">
        <f t="shared" si="88"/>
        <v>0</v>
      </c>
    </row>
    <row r="235" spans="1:11" ht="63.75">
      <c r="A235" s="281" t="s">
        <v>550</v>
      </c>
      <c r="B235" s="282" t="s">
        <v>82</v>
      </c>
      <c r="C235" s="282" t="s">
        <v>20</v>
      </c>
      <c r="D235" s="283" t="s">
        <v>82</v>
      </c>
      <c r="E235" s="283" t="s">
        <v>9</v>
      </c>
      <c r="F235" s="283" t="s">
        <v>75</v>
      </c>
      <c r="G235" s="283"/>
      <c r="H235" s="284"/>
      <c r="I235" s="280">
        <f t="shared" si="88"/>
        <v>20</v>
      </c>
      <c r="J235" s="280">
        <f t="shared" si="88"/>
        <v>0</v>
      </c>
      <c r="K235" s="280">
        <f t="shared" si="88"/>
        <v>0</v>
      </c>
    </row>
    <row r="236" spans="1:11" ht="102">
      <c r="A236" s="281" t="s">
        <v>551</v>
      </c>
      <c r="B236" s="282" t="s">
        <v>82</v>
      </c>
      <c r="C236" s="282" t="s">
        <v>20</v>
      </c>
      <c r="D236" s="283" t="s">
        <v>82</v>
      </c>
      <c r="E236" s="283" t="s">
        <v>9</v>
      </c>
      <c r="F236" s="283" t="s">
        <v>75</v>
      </c>
      <c r="G236" s="283" t="s">
        <v>552</v>
      </c>
      <c r="H236" s="284"/>
      <c r="I236" s="280">
        <f t="shared" si="88"/>
        <v>20</v>
      </c>
      <c r="J236" s="280">
        <f t="shared" si="88"/>
        <v>0</v>
      </c>
      <c r="K236" s="280">
        <f t="shared" si="88"/>
        <v>0</v>
      </c>
    </row>
    <row r="237" spans="1:11" ht="38.25">
      <c r="A237" s="281" t="s">
        <v>86</v>
      </c>
      <c r="B237" s="282" t="s">
        <v>82</v>
      </c>
      <c r="C237" s="282" t="s">
        <v>20</v>
      </c>
      <c r="D237" s="283" t="s">
        <v>82</v>
      </c>
      <c r="E237" s="283" t="s">
        <v>9</v>
      </c>
      <c r="F237" s="283" t="s">
        <v>75</v>
      </c>
      <c r="G237" s="283" t="s">
        <v>552</v>
      </c>
      <c r="H237" s="284" t="s">
        <v>227</v>
      </c>
      <c r="I237" s="280">
        <f t="shared" si="88"/>
        <v>20</v>
      </c>
      <c r="J237" s="280">
        <f t="shared" si="88"/>
        <v>0</v>
      </c>
      <c r="K237" s="280">
        <f t="shared" si="88"/>
        <v>0</v>
      </c>
    </row>
    <row r="238" spans="1:11" ht="38.25">
      <c r="A238" s="281" t="s">
        <v>87</v>
      </c>
      <c r="B238" s="282" t="s">
        <v>82</v>
      </c>
      <c r="C238" s="282" t="s">
        <v>20</v>
      </c>
      <c r="D238" s="283" t="s">
        <v>82</v>
      </c>
      <c r="E238" s="283" t="s">
        <v>9</v>
      </c>
      <c r="F238" s="283" t="s">
        <v>75</v>
      </c>
      <c r="G238" s="283" t="s">
        <v>552</v>
      </c>
      <c r="H238" s="284" t="s">
        <v>228</v>
      </c>
      <c r="I238" s="280">
        <f>'Приложение 3'!J171</f>
        <v>20</v>
      </c>
      <c r="J238" s="280">
        <f>'Приложение 3'!K171</f>
        <v>0</v>
      </c>
      <c r="K238" s="280">
        <f>'Приложение 3'!L171</f>
        <v>0</v>
      </c>
    </row>
    <row r="239" spans="1:11" ht="63.75">
      <c r="A239" s="281" t="s">
        <v>541</v>
      </c>
      <c r="B239" s="282" t="s">
        <v>82</v>
      </c>
      <c r="C239" s="282" t="s">
        <v>20</v>
      </c>
      <c r="D239" s="283" t="s">
        <v>542</v>
      </c>
      <c r="E239" s="283" t="s">
        <v>258</v>
      </c>
      <c r="F239" s="283"/>
      <c r="G239" s="283"/>
      <c r="H239" s="284"/>
      <c r="I239" s="280">
        <f t="shared" ref="I239:K242" si="89">I240</f>
        <v>114.1</v>
      </c>
      <c r="J239" s="280">
        <f t="shared" si="89"/>
        <v>0</v>
      </c>
      <c r="K239" s="280">
        <f t="shared" si="89"/>
        <v>0</v>
      </c>
    </row>
    <row r="240" spans="1:11" ht="51">
      <c r="A240" s="281" t="s">
        <v>543</v>
      </c>
      <c r="B240" s="282" t="s">
        <v>82</v>
      </c>
      <c r="C240" s="282" t="s">
        <v>20</v>
      </c>
      <c r="D240" s="283" t="s">
        <v>542</v>
      </c>
      <c r="E240" s="283" t="s">
        <v>258</v>
      </c>
      <c r="F240" s="283" t="s">
        <v>75</v>
      </c>
      <c r="G240" s="283"/>
      <c r="H240" s="284"/>
      <c r="I240" s="280">
        <f t="shared" si="89"/>
        <v>114.1</v>
      </c>
      <c r="J240" s="280">
        <f t="shared" si="89"/>
        <v>0</v>
      </c>
      <c r="K240" s="280">
        <f t="shared" si="89"/>
        <v>0</v>
      </c>
    </row>
    <row r="241" spans="1:11" ht="25.5">
      <c r="A241" s="281" t="s">
        <v>489</v>
      </c>
      <c r="B241" s="282" t="s">
        <v>82</v>
      </c>
      <c r="C241" s="282" t="s">
        <v>20</v>
      </c>
      <c r="D241" s="283" t="s">
        <v>542</v>
      </c>
      <c r="E241" s="283" t="s">
        <v>258</v>
      </c>
      <c r="F241" s="283" t="s">
        <v>75</v>
      </c>
      <c r="G241" s="283" t="s">
        <v>490</v>
      </c>
      <c r="H241" s="284"/>
      <c r="I241" s="280">
        <f t="shared" si="89"/>
        <v>114.1</v>
      </c>
      <c r="J241" s="280">
        <f t="shared" si="89"/>
        <v>0</v>
      </c>
      <c r="K241" s="280">
        <f t="shared" si="89"/>
        <v>0</v>
      </c>
    </row>
    <row r="242" spans="1:11" ht="38.25">
      <c r="A242" s="281" t="s">
        <v>86</v>
      </c>
      <c r="B242" s="282" t="s">
        <v>82</v>
      </c>
      <c r="C242" s="282" t="s">
        <v>20</v>
      </c>
      <c r="D242" s="283" t="s">
        <v>542</v>
      </c>
      <c r="E242" s="283" t="s">
        <v>258</v>
      </c>
      <c r="F242" s="283" t="s">
        <v>75</v>
      </c>
      <c r="G242" s="283" t="s">
        <v>490</v>
      </c>
      <c r="H242" s="284" t="s">
        <v>227</v>
      </c>
      <c r="I242" s="280">
        <f t="shared" si="89"/>
        <v>114.1</v>
      </c>
      <c r="J242" s="280">
        <f t="shared" si="89"/>
        <v>0</v>
      </c>
      <c r="K242" s="280">
        <f t="shared" si="89"/>
        <v>0</v>
      </c>
    </row>
    <row r="243" spans="1:11" ht="38.25">
      <c r="A243" s="281" t="s">
        <v>87</v>
      </c>
      <c r="B243" s="282" t="s">
        <v>82</v>
      </c>
      <c r="C243" s="282" t="s">
        <v>20</v>
      </c>
      <c r="D243" s="283" t="s">
        <v>542</v>
      </c>
      <c r="E243" s="283" t="s">
        <v>258</v>
      </c>
      <c r="F243" s="283" t="s">
        <v>75</v>
      </c>
      <c r="G243" s="283" t="s">
        <v>490</v>
      </c>
      <c r="H243" s="284" t="s">
        <v>228</v>
      </c>
      <c r="I243" s="280">
        <f>'Приложение 3'!J176</f>
        <v>114.1</v>
      </c>
      <c r="J243" s="280">
        <f>'Приложение 3'!K176</f>
        <v>0</v>
      </c>
      <c r="K243" s="280">
        <f>'Приложение 3'!L176</f>
        <v>0</v>
      </c>
    </row>
    <row r="244" spans="1:11" ht="48">
      <c r="A244" s="46" t="s">
        <v>334</v>
      </c>
      <c r="B244" s="48" t="s">
        <v>82</v>
      </c>
      <c r="C244" s="48" t="s">
        <v>20</v>
      </c>
      <c r="D244" s="13" t="s">
        <v>254</v>
      </c>
      <c r="E244" s="13" t="s">
        <v>258</v>
      </c>
      <c r="F244" s="13"/>
      <c r="G244" s="13"/>
      <c r="H244" s="49"/>
      <c r="I244" s="30">
        <f>I245</f>
        <v>100</v>
      </c>
      <c r="J244" s="30">
        <f t="shared" ref="J244:K244" si="90">J245</f>
        <v>30</v>
      </c>
      <c r="K244" s="30">
        <f t="shared" si="90"/>
        <v>30</v>
      </c>
    </row>
    <row r="245" spans="1:11" ht="45">
      <c r="A245" s="103" t="s">
        <v>335</v>
      </c>
      <c r="B245" s="48" t="s">
        <v>82</v>
      </c>
      <c r="C245" s="48" t="s">
        <v>20</v>
      </c>
      <c r="D245" s="13" t="s">
        <v>254</v>
      </c>
      <c r="E245" s="13" t="s">
        <v>8</v>
      </c>
      <c r="F245" s="13"/>
      <c r="G245" s="13"/>
      <c r="H245" s="49"/>
      <c r="I245" s="30">
        <f>I246</f>
        <v>100</v>
      </c>
      <c r="J245" s="30">
        <f>J246</f>
        <v>30</v>
      </c>
      <c r="K245" s="30">
        <f>K246</f>
        <v>30</v>
      </c>
    </row>
    <row r="246" spans="1:11" ht="25.5">
      <c r="A246" s="31" t="s">
        <v>325</v>
      </c>
      <c r="B246" s="48" t="s">
        <v>82</v>
      </c>
      <c r="C246" s="48" t="s">
        <v>20</v>
      </c>
      <c r="D246" s="13" t="s">
        <v>254</v>
      </c>
      <c r="E246" s="13" t="s">
        <v>8</v>
      </c>
      <c r="F246" s="32" t="s">
        <v>153</v>
      </c>
      <c r="G246" s="32" t="s">
        <v>320</v>
      </c>
      <c r="H246" s="29"/>
      <c r="I246" s="30">
        <f>I247</f>
        <v>100</v>
      </c>
      <c r="J246" s="30">
        <f t="shared" ref="J246:K247" si="91">J247</f>
        <v>30</v>
      </c>
      <c r="K246" s="30">
        <f t="shared" si="91"/>
        <v>30</v>
      </c>
    </row>
    <row r="247" spans="1:11" ht="36">
      <c r="A247" s="46" t="s">
        <v>86</v>
      </c>
      <c r="B247" s="48" t="s">
        <v>82</v>
      </c>
      <c r="C247" s="48" t="s">
        <v>20</v>
      </c>
      <c r="D247" s="13" t="s">
        <v>254</v>
      </c>
      <c r="E247" s="13" t="s">
        <v>8</v>
      </c>
      <c r="F247" s="32" t="s">
        <v>153</v>
      </c>
      <c r="G247" s="32" t="s">
        <v>320</v>
      </c>
      <c r="H247" s="29" t="s">
        <v>227</v>
      </c>
      <c r="I247" s="51">
        <f>I248</f>
        <v>100</v>
      </c>
      <c r="J247" s="51">
        <f t="shared" si="91"/>
        <v>30</v>
      </c>
      <c r="K247" s="51">
        <f t="shared" si="91"/>
        <v>30</v>
      </c>
    </row>
    <row r="248" spans="1:11" ht="36">
      <c r="A248" s="46" t="s">
        <v>87</v>
      </c>
      <c r="B248" s="48" t="s">
        <v>82</v>
      </c>
      <c r="C248" s="48" t="s">
        <v>20</v>
      </c>
      <c r="D248" s="13" t="s">
        <v>254</v>
      </c>
      <c r="E248" s="13" t="s">
        <v>8</v>
      </c>
      <c r="F248" s="32" t="s">
        <v>153</v>
      </c>
      <c r="G248" s="32" t="s">
        <v>320</v>
      </c>
      <c r="H248" s="29" t="s">
        <v>228</v>
      </c>
      <c r="I248" s="51">
        <f>'Приложение 3'!J181</f>
        <v>100</v>
      </c>
      <c r="J248" s="51">
        <f>'Приложение 3'!K181</f>
        <v>30</v>
      </c>
      <c r="K248" s="51">
        <f>'Приложение 3'!L181</f>
        <v>30</v>
      </c>
    </row>
    <row r="249" spans="1:11">
      <c r="A249" s="175" t="s">
        <v>124</v>
      </c>
      <c r="B249" s="27" t="s">
        <v>98</v>
      </c>
      <c r="C249" s="27"/>
      <c r="D249" s="13"/>
      <c r="E249" s="13"/>
      <c r="F249" s="32"/>
      <c r="G249" s="32"/>
      <c r="H249" s="29"/>
      <c r="I249" s="51">
        <f t="shared" ref="I249:K249" si="92">I250</f>
        <v>4532.0999999999995</v>
      </c>
      <c r="J249" s="51">
        <f t="shared" si="92"/>
        <v>703.9</v>
      </c>
      <c r="K249" s="51">
        <f t="shared" si="92"/>
        <v>703.9</v>
      </c>
    </row>
    <row r="250" spans="1:11">
      <c r="A250" s="175" t="s">
        <v>125</v>
      </c>
      <c r="B250" s="27" t="s">
        <v>98</v>
      </c>
      <c r="C250" s="27" t="s">
        <v>75</v>
      </c>
      <c r="D250" s="13"/>
      <c r="E250" s="13"/>
      <c r="F250" s="32"/>
      <c r="G250" s="32"/>
      <c r="H250" s="29"/>
      <c r="I250" s="51">
        <f>I257+I251</f>
        <v>4532.0999999999995</v>
      </c>
      <c r="J250" s="51">
        <f t="shared" ref="J250:K250" si="93">J257+J251</f>
        <v>703.9</v>
      </c>
      <c r="K250" s="51">
        <f t="shared" si="93"/>
        <v>703.9</v>
      </c>
    </row>
    <row r="251" spans="1:11" ht="51">
      <c r="A251" s="175" t="s">
        <v>126</v>
      </c>
      <c r="B251" s="27" t="s">
        <v>98</v>
      </c>
      <c r="C251" s="27" t="s">
        <v>75</v>
      </c>
      <c r="D251" s="32" t="s">
        <v>267</v>
      </c>
      <c r="E251" s="32" t="s">
        <v>258</v>
      </c>
      <c r="F251" s="32"/>
      <c r="G251" s="32"/>
      <c r="H251" s="29"/>
      <c r="I251" s="51">
        <f>I252</f>
        <v>3828.2</v>
      </c>
      <c r="J251" s="51">
        <f t="shared" ref="J251:K255" si="94">J252</f>
        <v>0</v>
      </c>
      <c r="K251" s="51">
        <f t="shared" si="94"/>
        <v>0</v>
      </c>
    </row>
    <row r="252" spans="1:11" ht="38.25">
      <c r="A252" s="175" t="s">
        <v>485</v>
      </c>
      <c r="B252" s="27" t="s">
        <v>98</v>
      </c>
      <c r="C252" s="27" t="s">
        <v>75</v>
      </c>
      <c r="D252" s="32" t="s">
        <v>267</v>
      </c>
      <c r="E252" s="32" t="s">
        <v>8</v>
      </c>
      <c r="F252" s="32"/>
      <c r="G252" s="32"/>
      <c r="H252" s="29"/>
      <c r="I252" s="51">
        <f>I253</f>
        <v>3828.2</v>
      </c>
      <c r="J252" s="51">
        <f t="shared" si="94"/>
        <v>0</v>
      </c>
      <c r="K252" s="51">
        <f t="shared" si="94"/>
        <v>0</v>
      </c>
    </row>
    <row r="253" spans="1:11" ht="38.25">
      <c r="A253" s="175" t="s">
        <v>486</v>
      </c>
      <c r="B253" s="27" t="s">
        <v>98</v>
      </c>
      <c r="C253" s="27" t="s">
        <v>75</v>
      </c>
      <c r="D253" s="32" t="s">
        <v>267</v>
      </c>
      <c r="E253" s="32" t="s">
        <v>8</v>
      </c>
      <c r="F253" s="32" t="s">
        <v>77</v>
      </c>
      <c r="G253" s="32"/>
      <c r="H253" s="29"/>
      <c r="I253" s="51">
        <f>I254</f>
        <v>3828.2</v>
      </c>
      <c r="J253" s="51">
        <f t="shared" si="94"/>
        <v>0</v>
      </c>
      <c r="K253" s="51">
        <f t="shared" si="94"/>
        <v>0</v>
      </c>
    </row>
    <row r="254" spans="1:11" ht="38.25">
      <c r="A254" s="175" t="s">
        <v>488</v>
      </c>
      <c r="B254" s="27" t="s">
        <v>98</v>
      </c>
      <c r="C254" s="27" t="s">
        <v>75</v>
      </c>
      <c r="D254" s="32" t="s">
        <v>267</v>
      </c>
      <c r="E254" s="32" t="s">
        <v>8</v>
      </c>
      <c r="F254" s="32" t="s">
        <v>77</v>
      </c>
      <c r="G254" s="32" t="s">
        <v>487</v>
      </c>
      <c r="H254" s="29"/>
      <c r="I254" s="51">
        <f>I255</f>
        <v>3828.2</v>
      </c>
      <c r="J254" s="51">
        <f t="shared" si="94"/>
        <v>0</v>
      </c>
      <c r="K254" s="51">
        <f t="shared" si="94"/>
        <v>0</v>
      </c>
    </row>
    <row r="255" spans="1:11" ht="38.25">
      <c r="A255" s="175" t="s">
        <v>119</v>
      </c>
      <c r="B255" s="27" t="s">
        <v>98</v>
      </c>
      <c r="C255" s="27" t="s">
        <v>75</v>
      </c>
      <c r="D255" s="32" t="s">
        <v>267</v>
      </c>
      <c r="E255" s="32" t="s">
        <v>8</v>
      </c>
      <c r="F255" s="32" t="s">
        <v>77</v>
      </c>
      <c r="G255" s="32" t="s">
        <v>487</v>
      </c>
      <c r="H255" s="29" t="s">
        <v>234</v>
      </c>
      <c r="I255" s="51">
        <f>I256</f>
        <v>3828.2</v>
      </c>
      <c r="J255" s="51">
        <f t="shared" si="94"/>
        <v>0</v>
      </c>
      <c r="K255" s="51">
        <f t="shared" si="94"/>
        <v>0</v>
      </c>
    </row>
    <row r="256" spans="1:11">
      <c r="A256" s="175" t="s">
        <v>120</v>
      </c>
      <c r="B256" s="27" t="s">
        <v>98</v>
      </c>
      <c r="C256" s="27" t="s">
        <v>75</v>
      </c>
      <c r="D256" s="32" t="s">
        <v>267</v>
      </c>
      <c r="E256" s="32" t="s">
        <v>8</v>
      </c>
      <c r="F256" s="32" t="s">
        <v>77</v>
      </c>
      <c r="G256" s="32" t="s">
        <v>487</v>
      </c>
      <c r="H256" s="29" t="s">
        <v>235</v>
      </c>
      <c r="I256" s="51">
        <f>'Приложение 3'!J189</f>
        <v>3828.2</v>
      </c>
      <c r="J256" s="51">
        <f>'Приложение 3'!K189</f>
        <v>0</v>
      </c>
      <c r="K256" s="51">
        <f>'Приложение 3'!L189</f>
        <v>0</v>
      </c>
    </row>
    <row r="257" spans="1:11" ht="60">
      <c r="A257" s="52" t="s">
        <v>483</v>
      </c>
      <c r="B257" s="48" t="s">
        <v>98</v>
      </c>
      <c r="C257" s="48" t="s">
        <v>75</v>
      </c>
      <c r="D257" s="13" t="s">
        <v>268</v>
      </c>
      <c r="E257" s="13" t="s">
        <v>258</v>
      </c>
      <c r="F257" s="13"/>
      <c r="G257" s="13"/>
      <c r="H257" s="49"/>
      <c r="I257" s="51">
        <f t="shared" ref="I257:I260" si="95">I258</f>
        <v>703.9</v>
      </c>
      <c r="J257" s="51">
        <f t="shared" ref="J257:K260" si="96">J258</f>
        <v>703.9</v>
      </c>
      <c r="K257" s="51">
        <f t="shared" si="96"/>
        <v>703.9</v>
      </c>
    </row>
    <row r="258" spans="1:11" ht="48">
      <c r="A258" s="52" t="s">
        <v>127</v>
      </c>
      <c r="B258" s="48" t="s">
        <v>98</v>
      </c>
      <c r="C258" s="48" t="s">
        <v>75</v>
      </c>
      <c r="D258" s="13" t="s">
        <v>268</v>
      </c>
      <c r="E258" s="13" t="s">
        <v>258</v>
      </c>
      <c r="F258" s="13" t="s">
        <v>106</v>
      </c>
      <c r="G258" s="13"/>
      <c r="H258" s="49"/>
      <c r="I258" s="51">
        <f t="shared" si="95"/>
        <v>703.9</v>
      </c>
      <c r="J258" s="51">
        <f t="shared" si="96"/>
        <v>703.9</v>
      </c>
      <c r="K258" s="51">
        <f t="shared" si="96"/>
        <v>703.9</v>
      </c>
    </row>
    <row r="259" spans="1:11" ht="24">
      <c r="A259" s="50" t="s">
        <v>128</v>
      </c>
      <c r="B259" s="48" t="s">
        <v>98</v>
      </c>
      <c r="C259" s="48" t="s">
        <v>75</v>
      </c>
      <c r="D259" s="13" t="s">
        <v>268</v>
      </c>
      <c r="E259" s="13" t="s">
        <v>258</v>
      </c>
      <c r="F259" s="13" t="s">
        <v>106</v>
      </c>
      <c r="G259" s="13" t="s">
        <v>269</v>
      </c>
      <c r="H259" s="49"/>
      <c r="I259" s="51">
        <f t="shared" si="95"/>
        <v>703.9</v>
      </c>
      <c r="J259" s="51">
        <f t="shared" si="96"/>
        <v>703.9</v>
      </c>
      <c r="K259" s="51">
        <f t="shared" si="96"/>
        <v>703.9</v>
      </c>
    </row>
    <row r="260" spans="1:11" ht="36">
      <c r="A260" s="46" t="s">
        <v>86</v>
      </c>
      <c r="B260" s="48" t="s">
        <v>98</v>
      </c>
      <c r="C260" s="48" t="s">
        <v>75</v>
      </c>
      <c r="D260" s="13" t="s">
        <v>268</v>
      </c>
      <c r="E260" s="13" t="s">
        <v>258</v>
      </c>
      <c r="F260" s="13" t="s">
        <v>106</v>
      </c>
      <c r="G260" s="13" t="s">
        <v>269</v>
      </c>
      <c r="H260" s="49" t="s">
        <v>227</v>
      </c>
      <c r="I260" s="51">
        <f t="shared" si="95"/>
        <v>703.9</v>
      </c>
      <c r="J260" s="51">
        <f t="shared" si="96"/>
        <v>703.9</v>
      </c>
      <c r="K260" s="51">
        <f t="shared" si="96"/>
        <v>703.9</v>
      </c>
    </row>
    <row r="261" spans="1:11" ht="36">
      <c r="A261" s="46" t="s">
        <v>87</v>
      </c>
      <c r="B261" s="48" t="s">
        <v>98</v>
      </c>
      <c r="C261" s="48" t="s">
        <v>75</v>
      </c>
      <c r="D261" s="13" t="s">
        <v>268</v>
      </c>
      <c r="E261" s="13" t="s">
        <v>258</v>
      </c>
      <c r="F261" s="13" t="s">
        <v>106</v>
      </c>
      <c r="G261" s="13" t="s">
        <v>269</v>
      </c>
      <c r="H261" s="49" t="s">
        <v>228</v>
      </c>
      <c r="I261" s="51">
        <f>'Приложение 3'!J194</f>
        <v>703.9</v>
      </c>
      <c r="J261" s="51">
        <f>'Приложение 3'!K194</f>
        <v>703.9</v>
      </c>
      <c r="K261" s="51">
        <f>'Приложение 3'!L194</f>
        <v>703.9</v>
      </c>
    </row>
    <row r="262" spans="1:11">
      <c r="A262" s="31" t="s">
        <v>328</v>
      </c>
      <c r="B262" s="27" t="s">
        <v>148</v>
      </c>
      <c r="C262" s="27"/>
      <c r="D262" s="32"/>
      <c r="E262" s="32"/>
      <c r="F262" s="32"/>
      <c r="G262" s="32"/>
      <c r="H262" s="29"/>
      <c r="I262" s="30">
        <f t="shared" ref="I262:I267" si="97">I263</f>
        <v>1868.7</v>
      </c>
      <c r="J262" s="30">
        <f t="shared" ref="J262:K267" si="98">J263</f>
        <v>252.2</v>
      </c>
      <c r="K262" s="30">
        <f t="shared" si="98"/>
        <v>252.1</v>
      </c>
    </row>
    <row r="263" spans="1:11" ht="25.5">
      <c r="A263" s="31" t="s">
        <v>329</v>
      </c>
      <c r="B263" s="27" t="s">
        <v>148</v>
      </c>
      <c r="C263" s="27" t="s">
        <v>98</v>
      </c>
      <c r="D263" s="32"/>
      <c r="E263" s="32"/>
      <c r="F263" s="32"/>
      <c r="G263" s="32"/>
      <c r="H263" s="29"/>
      <c r="I263" s="30">
        <f t="shared" si="97"/>
        <v>1868.7</v>
      </c>
      <c r="J263" s="30">
        <f t="shared" si="98"/>
        <v>252.2</v>
      </c>
      <c r="K263" s="30">
        <f t="shared" si="98"/>
        <v>252.1</v>
      </c>
    </row>
    <row r="264" spans="1:11" ht="48">
      <c r="A264" s="46" t="s">
        <v>334</v>
      </c>
      <c r="B264" s="27" t="s">
        <v>148</v>
      </c>
      <c r="C264" s="27" t="s">
        <v>98</v>
      </c>
      <c r="D264" s="32">
        <v>89</v>
      </c>
      <c r="E264" s="32">
        <v>0</v>
      </c>
      <c r="F264" s="32"/>
      <c r="G264" s="32"/>
      <c r="H264" s="29"/>
      <c r="I264" s="30">
        <f t="shared" si="97"/>
        <v>1868.7</v>
      </c>
      <c r="J264" s="30">
        <f t="shared" si="98"/>
        <v>252.2</v>
      </c>
      <c r="K264" s="30">
        <f t="shared" si="98"/>
        <v>252.1</v>
      </c>
    </row>
    <row r="265" spans="1:11" ht="45">
      <c r="A265" s="103" t="s">
        <v>335</v>
      </c>
      <c r="B265" s="27" t="s">
        <v>148</v>
      </c>
      <c r="C265" s="27" t="s">
        <v>98</v>
      </c>
      <c r="D265" s="32">
        <v>89</v>
      </c>
      <c r="E265" s="32">
        <v>1</v>
      </c>
      <c r="F265" s="32"/>
      <c r="G265" s="32"/>
      <c r="H265" s="29"/>
      <c r="I265" s="30">
        <f t="shared" si="97"/>
        <v>1868.7</v>
      </c>
      <c r="J265" s="30">
        <f t="shared" si="98"/>
        <v>252.2</v>
      </c>
      <c r="K265" s="30">
        <f t="shared" si="98"/>
        <v>252.1</v>
      </c>
    </row>
    <row r="266" spans="1:11" ht="25.5">
      <c r="A266" s="31" t="s">
        <v>327</v>
      </c>
      <c r="B266" s="27" t="s">
        <v>148</v>
      </c>
      <c r="C266" s="27" t="s">
        <v>98</v>
      </c>
      <c r="D266" s="32">
        <v>89</v>
      </c>
      <c r="E266" s="32">
        <v>1</v>
      </c>
      <c r="F266" s="32" t="s">
        <v>153</v>
      </c>
      <c r="G266" s="32" t="s">
        <v>326</v>
      </c>
      <c r="H266" s="29"/>
      <c r="I266" s="30">
        <f t="shared" si="97"/>
        <v>1868.7</v>
      </c>
      <c r="J266" s="30">
        <f t="shared" si="98"/>
        <v>252.2</v>
      </c>
      <c r="K266" s="30">
        <f t="shared" si="98"/>
        <v>252.1</v>
      </c>
    </row>
    <row r="267" spans="1:11" ht="36">
      <c r="A267" s="46" t="s">
        <v>86</v>
      </c>
      <c r="B267" s="27" t="s">
        <v>148</v>
      </c>
      <c r="C267" s="27" t="s">
        <v>98</v>
      </c>
      <c r="D267" s="32">
        <v>89</v>
      </c>
      <c r="E267" s="32">
        <v>1</v>
      </c>
      <c r="F267" s="32" t="s">
        <v>153</v>
      </c>
      <c r="G267" s="32" t="s">
        <v>326</v>
      </c>
      <c r="H267" s="29" t="s">
        <v>227</v>
      </c>
      <c r="I267" s="30">
        <f t="shared" si="97"/>
        <v>1868.7</v>
      </c>
      <c r="J267" s="30">
        <f t="shared" si="98"/>
        <v>252.2</v>
      </c>
      <c r="K267" s="30">
        <f t="shared" si="98"/>
        <v>252.1</v>
      </c>
    </row>
    <row r="268" spans="1:11" ht="36">
      <c r="A268" s="46" t="s">
        <v>87</v>
      </c>
      <c r="B268" s="27" t="s">
        <v>148</v>
      </c>
      <c r="C268" s="27" t="s">
        <v>98</v>
      </c>
      <c r="D268" s="32">
        <v>89</v>
      </c>
      <c r="E268" s="32">
        <v>1</v>
      </c>
      <c r="F268" s="32" t="s">
        <v>153</v>
      </c>
      <c r="G268" s="32" t="s">
        <v>326</v>
      </c>
      <c r="H268" s="29" t="s">
        <v>228</v>
      </c>
      <c r="I268" s="112">
        <f>'Приложение 3'!J201</f>
        <v>1868.7</v>
      </c>
      <c r="J268" s="112">
        <f>'Приложение 3'!K201</f>
        <v>252.2</v>
      </c>
      <c r="K268" s="112">
        <f>'Приложение 3'!L201</f>
        <v>252.1</v>
      </c>
    </row>
    <row r="269" spans="1:11">
      <c r="A269" s="46" t="s">
        <v>183</v>
      </c>
      <c r="B269" s="48" t="s">
        <v>99</v>
      </c>
      <c r="C269" s="48"/>
      <c r="D269" s="13"/>
      <c r="E269" s="13"/>
      <c r="F269" s="13"/>
      <c r="G269" s="13"/>
      <c r="H269" s="49"/>
      <c r="I269" s="51">
        <f>I270+I279+I298+I314+I321</f>
        <v>314980.10000000003</v>
      </c>
      <c r="J269" s="51">
        <f>J270+J279+J298+J314+J321</f>
        <v>285203.3</v>
      </c>
      <c r="K269" s="51">
        <f>K270+K279+K298+K314+K321</f>
        <v>278023.49999999994</v>
      </c>
    </row>
    <row r="270" spans="1:11">
      <c r="A270" s="46" t="s">
        <v>184</v>
      </c>
      <c r="B270" s="48" t="s">
        <v>99</v>
      </c>
      <c r="C270" s="48" t="s">
        <v>75</v>
      </c>
      <c r="D270" s="13"/>
      <c r="E270" s="13"/>
      <c r="F270" s="13"/>
      <c r="G270" s="13"/>
      <c r="H270" s="49"/>
      <c r="I270" s="51">
        <f t="shared" ref="I270:K271" si="99">I271</f>
        <v>85271.6</v>
      </c>
      <c r="J270" s="51">
        <f t="shared" si="99"/>
        <v>74491.8</v>
      </c>
      <c r="K270" s="51">
        <f t="shared" si="99"/>
        <v>73852</v>
      </c>
    </row>
    <row r="271" spans="1:11" ht="36">
      <c r="A271" s="46" t="s">
        <v>470</v>
      </c>
      <c r="B271" s="48" t="s">
        <v>99</v>
      </c>
      <c r="C271" s="48" t="s">
        <v>75</v>
      </c>
      <c r="D271" s="13" t="s">
        <v>77</v>
      </c>
      <c r="E271" s="13" t="s">
        <v>258</v>
      </c>
      <c r="F271" s="13"/>
      <c r="G271" s="13"/>
      <c r="H271" s="49"/>
      <c r="I271" s="51">
        <f t="shared" si="99"/>
        <v>85271.6</v>
      </c>
      <c r="J271" s="51">
        <f t="shared" si="99"/>
        <v>74491.8</v>
      </c>
      <c r="K271" s="51">
        <f t="shared" si="99"/>
        <v>73852</v>
      </c>
    </row>
    <row r="272" spans="1:11" ht="24">
      <c r="A272" s="46" t="s">
        <v>185</v>
      </c>
      <c r="B272" s="48" t="s">
        <v>99</v>
      </c>
      <c r="C272" s="48" t="s">
        <v>75</v>
      </c>
      <c r="D272" s="13" t="s">
        <v>77</v>
      </c>
      <c r="E272" s="13" t="s">
        <v>258</v>
      </c>
      <c r="F272" s="13" t="s">
        <v>75</v>
      </c>
      <c r="G272" s="13"/>
      <c r="H272" s="49"/>
      <c r="I272" s="51">
        <f>I273+I276</f>
        <v>85271.6</v>
      </c>
      <c r="J272" s="51">
        <f>J273+J276</f>
        <v>74491.8</v>
      </c>
      <c r="K272" s="51">
        <f>K273+K276</f>
        <v>73852</v>
      </c>
    </row>
    <row r="273" spans="1:11">
      <c r="A273" s="46" t="s">
        <v>187</v>
      </c>
      <c r="B273" s="48" t="s">
        <v>99</v>
      </c>
      <c r="C273" s="48" t="s">
        <v>75</v>
      </c>
      <c r="D273" s="13" t="s">
        <v>77</v>
      </c>
      <c r="E273" s="13" t="s">
        <v>258</v>
      </c>
      <c r="F273" s="13" t="s">
        <v>75</v>
      </c>
      <c r="G273" s="13" t="s">
        <v>285</v>
      </c>
      <c r="H273" s="49"/>
      <c r="I273" s="51">
        <f t="shared" ref="I273:K274" si="100">I274</f>
        <v>17974.3</v>
      </c>
      <c r="J273" s="51">
        <f t="shared" si="100"/>
        <v>17340</v>
      </c>
      <c r="K273" s="51">
        <f t="shared" si="100"/>
        <v>13340</v>
      </c>
    </row>
    <row r="274" spans="1:11" ht="38.25">
      <c r="A274" s="180" t="s">
        <v>144</v>
      </c>
      <c r="B274" s="48" t="s">
        <v>99</v>
      </c>
      <c r="C274" s="48" t="s">
        <v>75</v>
      </c>
      <c r="D274" s="13" t="s">
        <v>77</v>
      </c>
      <c r="E274" s="13" t="s">
        <v>258</v>
      </c>
      <c r="F274" s="13" t="s">
        <v>75</v>
      </c>
      <c r="G274" s="13" t="s">
        <v>285</v>
      </c>
      <c r="H274" s="49" t="s">
        <v>238</v>
      </c>
      <c r="I274" s="51">
        <f t="shared" si="100"/>
        <v>17974.3</v>
      </c>
      <c r="J274" s="51">
        <f t="shared" si="100"/>
        <v>17340</v>
      </c>
      <c r="K274" s="51">
        <f t="shared" si="100"/>
        <v>13340</v>
      </c>
    </row>
    <row r="275" spans="1:11">
      <c r="A275" s="46" t="s">
        <v>186</v>
      </c>
      <c r="B275" s="48" t="s">
        <v>99</v>
      </c>
      <c r="C275" s="48" t="s">
        <v>75</v>
      </c>
      <c r="D275" s="13" t="s">
        <v>77</v>
      </c>
      <c r="E275" s="13" t="s">
        <v>258</v>
      </c>
      <c r="F275" s="13" t="s">
        <v>75</v>
      </c>
      <c r="G275" s="13" t="s">
        <v>285</v>
      </c>
      <c r="H275" s="49" t="s">
        <v>246</v>
      </c>
      <c r="I275" s="51">
        <f>'Приложение 3'!J365</f>
        <v>17974.3</v>
      </c>
      <c r="J275" s="51">
        <f>'Приложение 3'!K365</f>
        <v>17340</v>
      </c>
      <c r="K275" s="51">
        <f>'Приложение 3'!L365</f>
        <v>13340</v>
      </c>
    </row>
    <row r="276" spans="1:11" ht="144">
      <c r="A276" s="126" t="s">
        <v>54</v>
      </c>
      <c r="B276" s="48" t="s">
        <v>99</v>
      </c>
      <c r="C276" s="48" t="s">
        <v>75</v>
      </c>
      <c r="D276" s="13" t="s">
        <v>77</v>
      </c>
      <c r="E276" s="13" t="s">
        <v>258</v>
      </c>
      <c r="F276" s="13" t="s">
        <v>75</v>
      </c>
      <c r="G276" s="13" t="s">
        <v>286</v>
      </c>
      <c r="H276" s="49"/>
      <c r="I276" s="51">
        <f t="shared" ref="I276:K277" si="101">I277</f>
        <v>67297.3</v>
      </c>
      <c r="J276" s="51">
        <f t="shared" si="101"/>
        <v>57151.8</v>
      </c>
      <c r="K276" s="51">
        <f t="shared" si="101"/>
        <v>60512</v>
      </c>
    </row>
    <row r="277" spans="1:11" ht="38.25">
      <c r="A277" s="180" t="s">
        <v>144</v>
      </c>
      <c r="B277" s="48" t="s">
        <v>99</v>
      </c>
      <c r="C277" s="48" t="s">
        <v>75</v>
      </c>
      <c r="D277" s="13" t="s">
        <v>77</v>
      </c>
      <c r="E277" s="13" t="s">
        <v>258</v>
      </c>
      <c r="F277" s="13" t="s">
        <v>75</v>
      </c>
      <c r="G277" s="13" t="s">
        <v>286</v>
      </c>
      <c r="H277" s="49" t="s">
        <v>238</v>
      </c>
      <c r="I277" s="51">
        <f t="shared" si="101"/>
        <v>67297.3</v>
      </c>
      <c r="J277" s="51">
        <f t="shared" si="101"/>
        <v>57151.8</v>
      </c>
      <c r="K277" s="51">
        <f t="shared" si="101"/>
        <v>60512</v>
      </c>
    </row>
    <row r="278" spans="1:11">
      <c r="A278" s="46" t="s">
        <v>186</v>
      </c>
      <c r="B278" s="48" t="s">
        <v>99</v>
      </c>
      <c r="C278" s="48" t="s">
        <v>75</v>
      </c>
      <c r="D278" s="13" t="s">
        <v>77</v>
      </c>
      <c r="E278" s="13" t="s">
        <v>258</v>
      </c>
      <c r="F278" s="13" t="s">
        <v>75</v>
      </c>
      <c r="G278" s="13" t="s">
        <v>286</v>
      </c>
      <c r="H278" s="49" t="s">
        <v>246</v>
      </c>
      <c r="I278" s="51">
        <f>'Приложение 3'!J368</f>
        <v>67297.3</v>
      </c>
      <c r="J278" s="51">
        <f>'Приложение 3'!K368</f>
        <v>57151.8</v>
      </c>
      <c r="K278" s="51">
        <f>'Приложение 3'!L368</f>
        <v>60512</v>
      </c>
    </row>
    <row r="279" spans="1:11">
      <c r="A279" s="46" t="s">
        <v>188</v>
      </c>
      <c r="B279" s="48" t="s">
        <v>99</v>
      </c>
      <c r="C279" s="48" t="s">
        <v>77</v>
      </c>
      <c r="D279" s="13"/>
      <c r="E279" s="13"/>
      <c r="F279" s="13"/>
      <c r="G279" s="13"/>
      <c r="H279" s="49"/>
      <c r="I279" s="51">
        <f>I280</f>
        <v>197804.80000000002</v>
      </c>
      <c r="J279" s="51">
        <f t="shared" ref="I279:K286" si="102">J280</f>
        <v>179266.2</v>
      </c>
      <c r="K279" s="51">
        <f t="shared" si="102"/>
        <v>181832.59999999998</v>
      </c>
    </row>
    <row r="280" spans="1:11" ht="36">
      <c r="A280" s="46" t="s">
        <v>470</v>
      </c>
      <c r="B280" s="48" t="s">
        <v>99</v>
      </c>
      <c r="C280" s="48" t="s">
        <v>77</v>
      </c>
      <c r="D280" s="13" t="s">
        <v>77</v>
      </c>
      <c r="E280" s="13" t="s">
        <v>258</v>
      </c>
      <c r="F280" s="13"/>
      <c r="G280" s="13"/>
      <c r="H280" s="49"/>
      <c r="I280" s="51">
        <f>I281+I294</f>
        <v>197804.80000000002</v>
      </c>
      <c r="J280" s="51">
        <f t="shared" ref="J280:K280" si="103">J281+J294</f>
        <v>179266.2</v>
      </c>
      <c r="K280" s="51">
        <f t="shared" si="103"/>
        <v>181832.59999999998</v>
      </c>
    </row>
    <row r="281" spans="1:11" ht="24">
      <c r="A281" s="46" t="s">
        <v>189</v>
      </c>
      <c r="B281" s="48" t="s">
        <v>99</v>
      </c>
      <c r="C281" s="48" t="s">
        <v>77</v>
      </c>
      <c r="D281" s="13" t="s">
        <v>77</v>
      </c>
      <c r="E281" s="13" t="s">
        <v>258</v>
      </c>
      <c r="F281" s="13" t="s">
        <v>77</v>
      </c>
      <c r="G281" s="13"/>
      <c r="H281" s="49"/>
      <c r="I281" s="51">
        <f>I282+I285+I288+I291</f>
        <v>196097.1</v>
      </c>
      <c r="J281" s="51">
        <f t="shared" ref="J281:K281" si="104">J282+J285+J288+J291</f>
        <v>177558.5</v>
      </c>
      <c r="K281" s="51">
        <f t="shared" si="104"/>
        <v>179839.69999999998</v>
      </c>
    </row>
    <row r="282" spans="1:11" ht="48">
      <c r="A282" s="46" t="s">
        <v>428</v>
      </c>
      <c r="B282" s="48" t="s">
        <v>99</v>
      </c>
      <c r="C282" s="48" t="s">
        <v>77</v>
      </c>
      <c r="D282" s="13" t="s">
        <v>77</v>
      </c>
      <c r="E282" s="13" t="s">
        <v>258</v>
      </c>
      <c r="F282" s="13" t="s">
        <v>77</v>
      </c>
      <c r="G282" s="13" t="s">
        <v>419</v>
      </c>
      <c r="H282" s="49"/>
      <c r="I282" s="51">
        <f t="shared" ref="I282:K283" si="105">I283</f>
        <v>9940.7000000000007</v>
      </c>
      <c r="J282" s="51">
        <f t="shared" si="105"/>
        <v>9979.7000000000007</v>
      </c>
      <c r="K282" s="51">
        <f t="shared" si="105"/>
        <v>9979.7000000000007</v>
      </c>
    </row>
    <row r="283" spans="1:11" ht="38.25">
      <c r="A283" s="180" t="s">
        <v>144</v>
      </c>
      <c r="B283" s="48" t="s">
        <v>99</v>
      </c>
      <c r="C283" s="48" t="s">
        <v>77</v>
      </c>
      <c r="D283" s="13" t="s">
        <v>77</v>
      </c>
      <c r="E283" s="13" t="s">
        <v>258</v>
      </c>
      <c r="F283" s="13" t="s">
        <v>77</v>
      </c>
      <c r="G283" s="13" t="s">
        <v>419</v>
      </c>
      <c r="H283" s="49" t="s">
        <v>238</v>
      </c>
      <c r="I283" s="51">
        <f t="shared" si="105"/>
        <v>9940.7000000000007</v>
      </c>
      <c r="J283" s="51">
        <f t="shared" si="105"/>
        <v>9979.7000000000007</v>
      </c>
      <c r="K283" s="51">
        <f t="shared" si="105"/>
        <v>9979.7000000000007</v>
      </c>
    </row>
    <row r="284" spans="1:11">
      <c r="A284" s="46" t="s">
        <v>186</v>
      </c>
      <c r="B284" s="48" t="s">
        <v>99</v>
      </c>
      <c r="C284" s="48" t="s">
        <v>77</v>
      </c>
      <c r="D284" s="13" t="s">
        <v>77</v>
      </c>
      <c r="E284" s="13" t="s">
        <v>258</v>
      </c>
      <c r="F284" s="13" t="s">
        <v>77</v>
      </c>
      <c r="G284" s="13" t="s">
        <v>419</v>
      </c>
      <c r="H284" s="49" t="s">
        <v>246</v>
      </c>
      <c r="I284" s="51">
        <f>'Приложение 3'!J374</f>
        <v>9940.7000000000007</v>
      </c>
      <c r="J284" s="51">
        <f>'Приложение 3'!K374</f>
        <v>9979.7000000000007</v>
      </c>
      <c r="K284" s="51">
        <f>'Приложение 3'!L374</f>
        <v>9979.7000000000007</v>
      </c>
    </row>
    <row r="285" spans="1:11" ht="24">
      <c r="A285" s="46" t="s">
        <v>190</v>
      </c>
      <c r="B285" s="48" t="s">
        <v>99</v>
      </c>
      <c r="C285" s="48" t="s">
        <v>77</v>
      </c>
      <c r="D285" s="13" t="s">
        <v>77</v>
      </c>
      <c r="E285" s="13" t="s">
        <v>258</v>
      </c>
      <c r="F285" s="13" t="s">
        <v>77</v>
      </c>
      <c r="G285" s="13" t="s">
        <v>287</v>
      </c>
      <c r="H285" s="49"/>
      <c r="I285" s="51">
        <f t="shared" si="102"/>
        <v>28807.8</v>
      </c>
      <c r="J285" s="51">
        <f t="shared" si="102"/>
        <v>28371.1</v>
      </c>
      <c r="K285" s="51">
        <f t="shared" si="102"/>
        <v>14101.2</v>
      </c>
    </row>
    <row r="286" spans="1:11" ht="38.25">
      <c r="A286" s="180" t="s">
        <v>144</v>
      </c>
      <c r="B286" s="48" t="s">
        <v>99</v>
      </c>
      <c r="C286" s="48" t="s">
        <v>77</v>
      </c>
      <c r="D286" s="13" t="s">
        <v>77</v>
      </c>
      <c r="E286" s="13" t="s">
        <v>258</v>
      </c>
      <c r="F286" s="13" t="s">
        <v>77</v>
      </c>
      <c r="G286" s="13" t="s">
        <v>287</v>
      </c>
      <c r="H286" s="49" t="s">
        <v>238</v>
      </c>
      <c r="I286" s="51">
        <f t="shared" si="102"/>
        <v>28807.8</v>
      </c>
      <c r="J286" s="51">
        <f t="shared" si="102"/>
        <v>28371.1</v>
      </c>
      <c r="K286" s="51">
        <f t="shared" si="102"/>
        <v>14101.2</v>
      </c>
    </row>
    <row r="287" spans="1:11">
      <c r="A287" s="46" t="s">
        <v>186</v>
      </c>
      <c r="B287" s="48" t="s">
        <v>99</v>
      </c>
      <c r="C287" s="48" t="s">
        <v>77</v>
      </c>
      <c r="D287" s="13" t="s">
        <v>77</v>
      </c>
      <c r="E287" s="13" t="s">
        <v>258</v>
      </c>
      <c r="F287" s="13" t="s">
        <v>77</v>
      </c>
      <c r="G287" s="13" t="s">
        <v>287</v>
      </c>
      <c r="H287" s="49" t="s">
        <v>246</v>
      </c>
      <c r="I287" s="51">
        <f>'Приложение 3'!J377</f>
        <v>28807.8</v>
      </c>
      <c r="J287" s="51">
        <f>'Приложение 3'!K377</f>
        <v>28371.1</v>
      </c>
      <c r="K287" s="51">
        <f>'Приложение 3'!L377</f>
        <v>14101.2</v>
      </c>
    </row>
    <row r="288" spans="1:11" ht="180">
      <c r="A288" s="126" t="s">
        <v>53</v>
      </c>
      <c r="B288" s="48" t="s">
        <v>99</v>
      </c>
      <c r="C288" s="48" t="s">
        <v>77</v>
      </c>
      <c r="D288" s="13" t="s">
        <v>77</v>
      </c>
      <c r="E288" s="13" t="s">
        <v>258</v>
      </c>
      <c r="F288" s="13" t="s">
        <v>77</v>
      </c>
      <c r="G288" s="13" t="s">
        <v>288</v>
      </c>
      <c r="H288" s="49"/>
      <c r="I288" s="128">
        <f t="shared" ref="I288:K289" si="106">I289</f>
        <v>148959.5</v>
      </c>
      <c r="J288" s="128">
        <f t="shared" si="106"/>
        <v>130950.7</v>
      </c>
      <c r="K288" s="128">
        <f t="shared" si="106"/>
        <v>147501.79999999999</v>
      </c>
    </row>
    <row r="289" spans="1:11" ht="38.25">
      <c r="A289" s="180" t="s">
        <v>144</v>
      </c>
      <c r="B289" s="48" t="s">
        <v>99</v>
      </c>
      <c r="C289" s="48" t="s">
        <v>77</v>
      </c>
      <c r="D289" s="13" t="s">
        <v>77</v>
      </c>
      <c r="E289" s="13" t="s">
        <v>258</v>
      </c>
      <c r="F289" s="13" t="s">
        <v>77</v>
      </c>
      <c r="G289" s="13" t="s">
        <v>288</v>
      </c>
      <c r="H289" s="49" t="s">
        <v>238</v>
      </c>
      <c r="I289" s="128">
        <f t="shared" si="106"/>
        <v>148959.5</v>
      </c>
      <c r="J289" s="128">
        <f t="shared" si="106"/>
        <v>130950.7</v>
      </c>
      <c r="K289" s="128">
        <f t="shared" si="106"/>
        <v>147501.79999999999</v>
      </c>
    </row>
    <row r="290" spans="1:11">
      <c r="A290" s="46" t="s">
        <v>186</v>
      </c>
      <c r="B290" s="48" t="s">
        <v>99</v>
      </c>
      <c r="C290" s="48" t="s">
        <v>77</v>
      </c>
      <c r="D290" s="13" t="s">
        <v>77</v>
      </c>
      <c r="E290" s="13" t="s">
        <v>258</v>
      </c>
      <c r="F290" s="13" t="s">
        <v>77</v>
      </c>
      <c r="G290" s="13" t="s">
        <v>288</v>
      </c>
      <c r="H290" s="49" t="s">
        <v>246</v>
      </c>
      <c r="I290" s="128">
        <f>'Приложение 3'!J380</f>
        <v>148959.5</v>
      </c>
      <c r="J290" s="128">
        <f>'Приложение 3'!K380</f>
        <v>130950.7</v>
      </c>
      <c r="K290" s="128">
        <f>'Приложение 3'!L380</f>
        <v>147501.79999999999</v>
      </c>
    </row>
    <row r="291" spans="1:11" ht="60">
      <c r="A291" s="46" t="s">
        <v>463</v>
      </c>
      <c r="B291" s="48" t="s">
        <v>99</v>
      </c>
      <c r="C291" s="48" t="s">
        <v>77</v>
      </c>
      <c r="D291" s="13" t="s">
        <v>77</v>
      </c>
      <c r="E291" s="13" t="s">
        <v>258</v>
      </c>
      <c r="F291" s="13" t="s">
        <v>77</v>
      </c>
      <c r="G291" s="13" t="s">
        <v>289</v>
      </c>
      <c r="H291" s="49"/>
      <c r="I291" s="51">
        <f t="shared" ref="I291:K292" si="107">I292</f>
        <v>8389.1</v>
      </c>
      <c r="J291" s="51">
        <f t="shared" si="107"/>
        <v>8257</v>
      </c>
      <c r="K291" s="51">
        <f t="shared" si="107"/>
        <v>8257</v>
      </c>
    </row>
    <row r="292" spans="1:11" ht="38.25">
      <c r="A292" s="180" t="s">
        <v>144</v>
      </c>
      <c r="B292" s="48" t="s">
        <v>99</v>
      </c>
      <c r="C292" s="48" t="s">
        <v>77</v>
      </c>
      <c r="D292" s="13" t="s">
        <v>77</v>
      </c>
      <c r="E292" s="13" t="s">
        <v>258</v>
      </c>
      <c r="F292" s="13" t="s">
        <v>77</v>
      </c>
      <c r="G292" s="13" t="s">
        <v>289</v>
      </c>
      <c r="H292" s="49" t="s">
        <v>238</v>
      </c>
      <c r="I292" s="51">
        <f t="shared" si="107"/>
        <v>8389.1</v>
      </c>
      <c r="J292" s="51">
        <f t="shared" si="107"/>
        <v>8257</v>
      </c>
      <c r="K292" s="51">
        <f t="shared" si="107"/>
        <v>8257</v>
      </c>
    </row>
    <row r="293" spans="1:11" ht="12.75" customHeight="1">
      <c r="A293" s="46" t="s">
        <v>186</v>
      </c>
      <c r="B293" s="48" t="s">
        <v>99</v>
      </c>
      <c r="C293" s="48" t="s">
        <v>77</v>
      </c>
      <c r="D293" s="13" t="s">
        <v>77</v>
      </c>
      <c r="E293" s="13" t="s">
        <v>258</v>
      </c>
      <c r="F293" s="13" t="s">
        <v>77</v>
      </c>
      <c r="G293" s="13" t="s">
        <v>289</v>
      </c>
      <c r="H293" s="49" t="s">
        <v>246</v>
      </c>
      <c r="I293" s="51">
        <f>'Приложение 3'!J383</f>
        <v>8389.1</v>
      </c>
      <c r="J293" s="51">
        <f>'Приложение 3'!K383</f>
        <v>8257</v>
      </c>
      <c r="K293" s="51">
        <f>'Приложение 3'!L383</f>
        <v>8257</v>
      </c>
    </row>
    <row r="294" spans="1:11" ht="27.75" customHeight="1">
      <c r="A294" s="180" t="s">
        <v>420</v>
      </c>
      <c r="B294" s="48" t="s">
        <v>99</v>
      </c>
      <c r="C294" s="48" t="s">
        <v>77</v>
      </c>
      <c r="D294" s="13" t="s">
        <v>77</v>
      </c>
      <c r="E294" s="13" t="s">
        <v>258</v>
      </c>
      <c r="F294" s="32" t="s">
        <v>421</v>
      </c>
      <c r="G294" s="13"/>
      <c r="H294" s="49"/>
      <c r="I294" s="51">
        <f t="shared" ref="I294:K296" si="108">I295</f>
        <v>1707.7</v>
      </c>
      <c r="J294" s="51">
        <f t="shared" si="108"/>
        <v>1707.7</v>
      </c>
      <c r="K294" s="51">
        <f t="shared" si="108"/>
        <v>1992.9</v>
      </c>
    </row>
    <row r="295" spans="1:11" ht="37.5" customHeight="1">
      <c r="A295" s="180" t="s">
        <v>422</v>
      </c>
      <c r="B295" s="48" t="s">
        <v>99</v>
      </c>
      <c r="C295" s="48" t="s">
        <v>77</v>
      </c>
      <c r="D295" s="13" t="s">
        <v>77</v>
      </c>
      <c r="E295" s="13" t="s">
        <v>258</v>
      </c>
      <c r="F295" s="32" t="s">
        <v>421</v>
      </c>
      <c r="G295" s="32" t="s">
        <v>423</v>
      </c>
      <c r="H295" s="49"/>
      <c r="I295" s="51">
        <f t="shared" si="108"/>
        <v>1707.7</v>
      </c>
      <c r="J295" s="51">
        <f t="shared" si="108"/>
        <v>1707.7</v>
      </c>
      <c r="K295" s="51">
        <f t="shared" si="108"/>
        <v>1992.9</v>
      </c>
    </row>
    <row r="296" spans="1:11" ht="12.75" customHeight="1">
      <c r="A296" s="180" t="s">
        <v>144</v>
      </c>
      <c r="B296" s="48" t="s">
        <v>99</v>
      </c>
      <c r="C296" s="48" t="s">
        <v>77</v>
      </c>
      <c r="D296" s="13" t="s">
        <v>77</v>
      </c>
      <c r="E296" s="13" t="s">
        <v>258</v>
      </c>
      <c r="F296" s="32" t="s">
        <v>421</v>
      </c>
      <c r="G296" s="32" t="s">
        <v>423</v>
      </c>
      <c r="H296" s="49" t="s">
        <v>238</v>
      </c>
      <c r="I296" s="51">
        <f>I297</f>
        <v>1707.7</v>
      </c>
      <c r="J296" s="51">
        <f t="shared" si="108"/>
        <v>1707.7</v>
      </c>
      <c r="K296" s="51">
        <f t="shared" si="108"/>
        <v>1992.9</v>
      </c>
    </row>
    <row r="297" spans="1:11" ht="12.75" customHeight="1">
      <c r="A297" s="46" t="s">
        <v>186</v>
      </c>
      <c r="B297" s="48" t="s">
        <v>99</v>
      </c>
      <c r="C297" s="48" t="s">
        <v>77</v>
      </c>
      <c r="D297" s="13" t="s">
        <v>77</v>
      </c>
      <c r="E297" s="13" t="s">
        <v>258</v>
      </c>
      <c r="F297" s="32" t="s">
        <v>421</v>
      </c>
      <c r="G297" s="32" t="s">
        <v>423</v>
      </c>
      <c r="H297" s="49" t="s">
        <v>246</v>
      </c>
      <c r="I297" s="51">
        <f>'Приложение 3'!J387</f>
        <v>1707.7</v>
      </c>
      <c r="J297" s="51">
        <f>'Приложение 3'!K387</f>
        <v>1707.7</v>
      </c>
      <c r="K297" s="51">
        <f>'Приложение 3'!L387</f>
        <v>1992.9</v>
      </c>
    </row>
    <row r="298" spans="1:11" ht="18" customHeight="1">
      <c r="A298" s="50" t="s">
        <v>192</v>
      </c>
      <c r="B298" s="48" t="s">
        <v>99</v>
      </c>
      <c r="C298" s="48" t="s">
        <v>106</v>
      </c>
      <c r="D298" s="13"/>
      <c r="E298" s="13"/>
      <c r="F298" s="13"/>
      <c r="G298" s="13"/>
      <c r="H298" s="49"/>
      <c r="I298" s="51">
        <f>I299+I308</f>
        <v>27471.200000000001</v>
      </c>
      <c r="J298" s="51">
        <f>J299+J308</f>
        <v>27181.7</v>
      </c>
      <c r="K298" s="51">
        <f>K299+K308</f>
        <v>18675.3</v>
      </c>
    </row>
    <row r="299" spans="1:11" ht="36">
      <c r="A299" s="46" t="s">
        <v>470</v>
      </c>
      <c r="B299" s="48" t="s">
        <v>99</v>
      </c>
      <c r="C299" s="48" t="s">
        <v>106</v>
      </c>
      <c r="D299" s="13" t="s">
        <v>77</v>
      </c>
      <c r="E299" s="13" t="s">
        <v>258</v>
      </c>
      <c r="F299" s="13"/>
      <c r="G299" s="13"/>
      <c r="H299" s="49"/>
      <c r="I299" s="51">
        <f>I300+I304</f>
        <v>17730.2</v>
      </c>
      <c r="J299" s="51">
        <f>J300+J304</f>
        <v>17958.7</v>
      </c>
      <c r="K299" s="51">
        <f>K300+K304</f>
        <v>13452.3</v>
      </c>
    </row>
    <row r="300" spans="1:11" ht="24">
      <c r="A300" s="46" t="s">
        <v>193</v>
      </c>
      <c r="B300" s="48" t="s">
        <v>99</v>
      </c>
      <c r="C300" s="48" t="s">
        <v>106</v>
      </c>
      <c r="D300" s="13" t="s">
        <v>77</v>
      </c>
      <c r="E300" s="13" t="s">
        <v>258</v>
      </c>
      <c r="F300" s="13" t="s">
        <v>106</v>
      </c>
      <c r="G300" s="13"/>
      <c r="H300" s="49"/>
      <c r="I300" s="51">
        <f>I301</f>
        <v>2247.9</v>
      </c>
      <c r="J300" s="51">
        <f t="shared" ref="J300:K300" si="109">J301</f>
        <v>1970</v>
      </c>
      <c r="K300" s="51">
        <f t="shared" si="109"/>
        <v>1370</v>
      </c>
    </row>
    <row r="301" spans="1:11">
      <c r="A301" s="46" t="s">
        <v>194</v>
      </c>
      <c r="B301" s="48" t="s">
        <v>99</v>
      </c>
      <c r="C301" s="48" t="s">
        <v>106</v>
      </c>
      <c r="D301" s="13" t="s">
        <v>77</v>
      </c>
      <c r="E301" s="13" t="s">
        <v>258</v>
      </c>
      <c r="F301" s="13" t="s">
        <v>106</v>
      </c>
      <c r="G301" s="13" t="s">
        <v>290</v>
      </c>
      <c r="H301" s="49" t="s">
        <v>0</v>
      </c>
      <c r="I301" s="51">
        <f t="shared" ref="I301:K302" si="110">I302</f>
        <v>2247.9</v>
      </c>
      <c r="J301" s="51">
        <f t="shared" si="110"/>
        <v>1970</v>
      </c>
      <c r="K301" s="51">
        <f t="shared" si="110"/>
        <v>1370</v>
      </c>
    </row>
    <row r="302" spans="1:11" ht="38.25">
      <c r="A302" s="180" t="s">
        <v>144</v>
      </c>
      <c r="B302" s="48" t="s">
        <v>99</v>
      </c>
      <c r="C302" s="48" t="s">
        <v>106</v>
      </c>
      <c r="D302" s="13" t="s">
        <v>77</v>
      </c>
      <c r="E302" s="13" t="s">
        <v>258</v>
      </c>
      <c r="F302" s="13" t="s">
        <v>106</v>
      </c>
      <c r="G302" s="13" t="s">
        <v>290</v>
      </c>
      <c r="H302" s="49" t="s">
        <v>238</v>
      </c>
      <c r="I302" s="51">
        <f t="shared" si="110"/>
        <v>2247.9</v>
      </c>
      <c r="J302" s="51">
        <f t="shared" si="110"/>
        <v>1970</v>
      </c>
      <c r="K302" s="51">
        <f t="shared" si="110"/>
        <v>1370</v>
      </c>
    </row>
    <row r="303" spans="1:11">
      <c r="A303" s="46" t="s">
        <v>186</v>
      </c>
      <c r="B303" s="48" t="s">
        <v>99</v>
      </c>
      <c r="C303" s="48" t="s">
        <v>106</v>
      </c>
      <c r="D303" s="13" t="s">
        <v>77</v>
      </c>
      <c r="E303" s="13" t="s">
        <v>258</v>
      </c>
      <c r="F303" s="13" t="s">
        <v>106</v>
      </c>
      <c r="G303" s="13" t="s">
        <v>290</v>
      </c>
      <c r="H303" s="49" t="s">
        <v>246</v>
      </c>
      <c r="I303" s="51">
        <f>'Приложение 3'!J393</f>
        <v>2247.9</v>
      </c>
      <c r="J303" s="51">
        <f>'Приложение 3'!K393</f>
        <v>1970</v>
      </c>
      <c r="K303" s="51">
        <f>'Приложение 3'!L393</f>
        <v>1370</v>
      </c>
    </row>
    <row r="304" spans="1:11" ht="24">
      <c r="A304" s="46" t="s">
        <v>195</v>
      </c>
      <c r="B304" s="48" t="s">
        <v>99</v>
      </c>
      <c r="C304" s="48" t="s">
        <v>106</v>
      </c>
      <c r="D304" s="13" t="s">
        <v>77</v>
      </c>
      <c r="E304" s="13" t="s">
        <v>258</v>
      </c>
      <c r="F304" s="13" t="s">
        <v>82</v>
      </c>
      <c r="G304" s="13"/>
      <c r="H304" s="48"/>
      <c r="I304" s="51">
        <f>I306</f>
        <v>15482.3</v>
      </c>
      <c r="J304" s="51">
        <f>J306</f>
        <v>15988.7</v>
      </c>
      <c r="K304" s="51">
        <f>K306</f>
        <v>12082.3</v>
      </c>
    </row>
    <row r="305" spans="1:11">
      <c r="A305" s="46" t="s">
        <v>194</v>
      </c>
      <c r="B305" s="48" t="s">
        <v>99</v>
      </c>
      <c r="C305" s="48" t="s">
        <v>106</v>
      </c>
      <c r="D305" s="13" t="s">
        <v>77</v>
      </c>
      <c r="E305" s="13" t="s">
        <v>258</v>
      </c>
      <c r="F305" s="13" t="s">
        <v>82</v>
      </c>
      <c r="G305" s="13" t="s">
        <v>290</v>
      </c>
      <c r="H305" s="48"/>
      <c r="I305" s="51">
        <f t="shared" ref="I305:K306" si="111">I306</f>
        <v>15482.3</v>
      </c>
      <c r="J305" s="51">
        <f t="shared" si="111"/>
        <v>15988.7</v>
      </c>
      <c r="K305" s="51">
        <f t="shared" si="111"/>
        <v>12082.3</v>
      </c>
    </row>
    <row r="306" spans="1:11" ht="38.25">
      <c r="A306" s="180" t="s">
        <v>144</v>
      </c>
      <c r="B306" s="48" t="s">
        <v>99</v>
      </c>
      <c r="C306" s="48" t="s">
        <v>106</v>
      </c>
      <c r="D306" s="13" t="s">
        <v>77</v>
      </c>
      <c r="E306" s="13" t="s">
        <v>258</v>
      </c>
      <c r="F306" s="13" t="s">
        <v>82</v>
      </c>
      <c r="G306" s="13" t="s">
        <v>290</v>
      </c>
      <c r="H306" s="49" t="s">
        <v>238</v>
      </c>
      <c r="I306" s="51">
        <f t="shared" si="111"/>
        <v>15482.3</v>
      </c>
      <c r="J306" s="51">
        <f t="shared" si="111"/>
        <v>15988.7</v>
      </c>
      <c r="K306" s="51">
        <f t="shared" si="111"/>
        <v>12082.3</v>
      </c>
    </row>
    <row r="307" spans="1:11">
      <c r="A307" s="46" t="s">
        <v>186</v>
      </c>
      <c r="B307" s="48" t="s">
        <v>99</v>
      </c>
      <c r="C307" s="48" t="s">
        <v>106</v>
      </c>
      <c r="D307" s="13" t="s">
        <v>77</v>
      </c>
      <c r="E307" s="13" t="s">
        <v>258</v>
      </c>
      <c r="F307" s="13" t="s">
        <v>82</v>
      </c>
      <c r="G307" s="13" t="s">
        <v>290</v>
      </c>
      <c r="H307" s="49" t="s">
        <v>246</v>
      </c>
      <c r="I307" s="51">
        <f>'Приложение 3'!J397</f>
        <v>15482.3</v>
      </c>
      <c r="J307" s="51">
        <f>'Приложение 3'!K397</f>
        <v>15988.7</v>
      </c>
      <c r="K307" s="51">
        <f>'Приложение 3'!L397</f>
        <v>12082.3</v>
      </c>
    </row>
    <row r="308" spans="1:11" ht="36">
      <c r="A308" s="46" t="s">
        <v>156</v>
      </c>
      <c r="B308" s="48" t="s">
        <v>99</v>
      </c>
      <c r="C308" s="48" t="s">
        <v>106</v>
      </c>
      <c r="D308" s="13" t="s">
        <v>98</v>
      </c>
      <c r="E308" s="13" t="s">
        <v>258</v>
      </c>
      <c r="F308" s="13"/>
      <c r="G308" s="13"/>
      <c r="H308" s="49"/>
      <c r="I308" s="51">
        <f t="shared" ref="I308:K312" si="112">I309</f>
        <v>9741</v>
      </c>
      <c r="J308" s="51">
        <f t="shared" si="112"/>
        <v>9223</v>
      </c>
      <c r="K308" s="51">
        <f t="shared" si="112"/>
        <v>5223</v>
      </c>
    </row>
    <row r="309" spans="1:11" ht="24">
      <c r="A309" s="46" t="s">
        <v>196</v>
      </c>
      <c r="B309" s="48" t="s">
        <v>99</v>
      </c>
      <c r="C309" s="48" t="s">
        <v>106</v>
      </c>
      <c r="D309" s="13" t="s">
        <v>98</v>
      </c>
      <c r="E309" s="13" t="s">
        <v>11</v>
      </c>
      <c r="F309" s="13"/>
      <c r="G309" s="13"/>
      <c r="H309" s="49"/>
      <c r="I309" s="51">
        <f>I310</f>
        <v>9741</v>
      </c>
      <c r="J309" s="51">
        <f t="shared" si="112"/>
        <v>9223</v>
      </c>
      <c r="K309" s="51">
        <f t="shared" si="112"/>
        <v>5223</v>
      </c>
    </row>
    <row r="310" spans="1:11" ht="72">
      <c r="A310" s="46" t="s">
        <v>197</v>
      </c>
      <c r="B310" s="48" t="s">
        <v>99</v>
      </c>
      <c r="C310" s="48" t="s">
        <v>106</v>
      </c>
      <c r="D310" s="13" t="s">
        <v>98</v>
      </c>
      <c r="E310" s="13" t="s">
        <v>11</v>
      </c>
      <c r="F310" s="13" t="s">
        <v>75</v>
      </c>
      <c r="G310" s="13"/>
      <c r="H310" s="49"/>
      <c r="I310" s="51">
        <f>I311</f>
        <v>9741</v>
      </c>
      <c r="J310" s="51">
        <f t="shared" si="112"/>
        <v>9223</v>
      </c>
      <c r="K310" s="51">
        <f t="shared" si="112"/>
        <v>5223</v>
      </c>
    </row>
    <row r="311" spans="1:11">
      <c r="A311" s="46" t="s">
        <v>198</v>
      </c>
      <c r="B311" s="48" t="s">
        <v>99</v>
      </c>
      <c r="C311" s="48" t="s">
        <v>106</v>
      </c>
      <c r="D311" s="13" t="s">
        <v>98</v>
      </c>
      <c r="E311" s="13" t="s">
        <v>11</v>
      </c>
      <c r="F311" s="13" t="s">
        <v>75</v>
      </c>
      <c r="G311" s="13" t="s">
        <v>290</v>
      </c>
      <c r="H311" s="49"/>
      <c r="I311" s="51">
        <f t="shared" si="112"/>
        <v>9741</v>
      </c>
      <c r="J311" s="51">
        <f t="shared" si="112"/>
        <v>9223</v>
      </c>
      <c r="K311" s="51">
        <f t="shared" si="112"/>
        <v>5223</v>
      </c>
    </row>
    <row r="312" spans="1:11" ht="38.25">
      <c r="A312" s="180" t="s">
        <v>144</v>
      </c>
      <c r="B312" s="48" t="s">
        <v>99</v>
      </c>
      <c r="C312" s="48" t="s">
        <v>106</v>
      </c>
      <c r="D312" s="13" t="s">
        <v>98</v>
      </c>
      <c r="E312" s="13" t="s">
        <v>11</v>
      </c>
      <c r="F312" s="13" t="s">
        <v>75</v>
      </c>
      <c r="G312" s="13" t="s">
        <v>290</v>
      </c>
      <c r="H312" s="49" t="s">
        <v>238</v>
      </c>
      <c r="I312" s="51">
        <f t="shared" si="112"/>
        <v>9741</v>
      </c>
      <c r="J312" s="51">
        <f t="shared" si="112"/>
        <v>9223</v>
      </c>
      <c r="K312" s="51">
        <f t="shared" si="112"/>
        <v>5223</v>
      </c>
    </row>
    <row r="313" spans="1:11">
      <c r="A313" s="46" t="s">
        <v>186</v>
      </c>
      <c r="B313" s="48" t="s">
        <v>99</v>
      </c>
      <c r="C313" s="48" t="s">
        <v>106</v>
      </c>
      <c r="D313" s="13" t="s">
        <v>98</v>
      </c>
      <c r="E313" s="13" t="s">
        <v>11</v>
      </c>
      <c r="F313" s="13" t="s">
        <v>75</v>
      </c>
      <c r="G313" s="13" t="s">
        <v>290</v>
      </c>
      <c r="H313" s="49" t="s">
        <v>246</v>
      </c>
      <c r="I313" s="51">
        <f>'Приложение 3'!J403</f>
        <v>9741</v>
      </c>
      <c r="J313" s="51">
        <f>'Приложение 3'!K403</f>
        <v>9223</v>
      </c>
      <c r="K313" s="51">
        <f>'Приложение 3'!L403</f>
        <v>5223</v>
      </c>
    </row>
    <row r="314" spans="1:11">
      <c r="A314" s="46" t="s">
        <v>199</v>
      </c>
      <c r="B314" s="48" t="s">
        <v>99</v>
      </c>
      <c r="C314" s="48" t="s">
        <v>99</v>
      </c>
      <c r="D314" s="13"/>
      <c r="E314" s="13"/>
      <c r="F314" s="13"/>
      <c r="G314" s="13"/>
      <c r="H314" s="49"/>
      <c r="I314" s="51">
        <f>I315</f>
        <v>79.7</v>
      </c>
      <c r="J314" s="51">
        <f t="shared" ref="J314:K314" si="113">J315</f>
        <v>82.8</v>
      </c>
      <c r="K314" s="51">
        <f t="shared" si="113"/>
        <v>82.8</v>
      </c>
    </row>
    <row r="315" spans="1:11" ht="36">
      <c r="A315" s="54" t="s">
        <v>156</v>
      </c>
      <c r="B315" s="48" t="s">
        <v>99</v>
      </c>
      <c r="C315" s="48" t="s">
        <v>99</v>
      </c>
      <c r="D315" s="13" t="s">
        <v>98</v>
      </c>
      <c r="E315" s="13" t="s">
        <v>258</v>
      </c>
      <c r="F315" s="13"/>
      <c r="G315" s="13"/>
      <c r="H315" s="49"/>
      <c r="I315" s="51">
        <f>I316</f>
        <v>79.7</v>
      </c>
      <c r="J315" s="51">
        <f t="shared" ref="J315:K315" si="114">J316</f>
        <v>82.8</v>
      </c>
      <c r="K315" s="51">
        <f t="shared" si="114"/>
        <v>82.8</v>
      </c>
    </row>
    <row r="316" spans="1:11" ht="48">
      <c r="A316" s="55" t="s">
        <v>202</v>
      </c>
      <c r="B316" s="48" t="s">
        <v>99</v>
      </c>
      <c r="C316" s="48" t="s">
        <v>99</v>
      </c>
      <c r="D316" s="13" t="s">
        <v>98</v>
      </c>
      <c r="E316" s="13" t="s">
        <v>14</v>
      </c>
      <c r="F316" s="13"/>
      <c r="G316" s="13"/>
      <c r="H316" s="49"/>
      <c r="I316" s="51">
        <f t="shared" ref="I316:K319" si="115">I317</f>
        <v>79.7</v>
      </c>
      <c r="J316" s="51">
        <f t="shared" si="115"/>
        <v>82.8</v>
      </c>
      <c r="K316" s="51">
        <f t="shared" si="115"/>
        <v>82.8</v>
      </c>
    </row>
    <row r="317" spans="1:11" ht="36">
      <c r="A317" s="46" t="s">
        <v>203</v>
      </c>
      <c r="B317" s="48" t="s">
        <v>99</v>
      </c>
      <c r="C317" s="48" t="s">
        <v>99</v>
      </c>
      <c r="D317" s="13" t="s">
        <v>98</v>
      </c>
      <c r="E317" s="13" t="s">
        <v>14</v>
      </c>
      <c r="F317" s="13" t="s">
        <v>75</v>
      </c>
      <c r="G317" s="13"/>
      <c r="H317" s="49"/>
      <c r="I317" s="51">
        <f t="shared" si="115"/>
        <v>79.7</v>
      </c>
      <c r="J317" s="51">
        <f t="shared" si="115"/>
        <v>82.8</v>
      </c>
      <c r="K317" s="51">
        <f t="shared" si="115"/>
        <v>82.8</v>
      </c>
    </row>
    <row r="318" spans="1:11">
      <c r="A318" s="46" t="s">
        <v>204</v>
      </c>
      <c r="B318" s="48" t="s">
        <v>99</v>
      </c>
      <c r="C318" s="48" t="s">
        <v>99</v>
      </c>
      <c r="D318" s="13" t="s">
        <v>98</v>
      </c>
      <c r="E318" s="13" t="s">
        <v>14</v>
      </c>
      <c r="F318" s="13" t="s">
        <v>75</v>
      </c>
      <c r="G318" s="13" t="s">
        <v>293</v>
      </c>
      <c r="H318" s="49"/>
      <c r="I318" s="51">
        <f t="shared" si="115"/>
        <v>79.7</v>
      </c>
      <c r="J318" s="51">
        <f t="shared" si="115"/>
        <v>82.8</v>
      </c>
      <c r="K318" s="51">
        <f t="shared" si="115"/>
        <v>82.8</v>
      </c>
    </row>
    <row r="319" spans="1:11" ht="36">
      <c r="A319" s="46" t="s">
        <v>86</v>
      </c>
      <c r="B319" s="48" t="s">
        <v>99</v>
      </c>
      <c r="C319" s="48" t="s">
        <v>99</v>
      </c>
      <c r="D319" s="13" t="s">
        <v>98</v>
      </c>
      <c r="E319" s="13" t="s">
        <v>14</v>
      </c>
      <c r="F319" s="13" t="s">
        <v>75</v>
      </c>
      <c r="G319" s="13" t="s">
        <v>293</v>
      </c>
      <c r="H319" s="49" t="s">
        <v>227</v>
      </c>
      <c r="I319" s="51">
        <f t="shared" si="115"/>
        <v>79.7</v>
      </c>
      <c r="J319" s="51">
        <f>J320</f>
        <v>82.8</v>
      </c>
      <c r="K319" s="51">
        <f>K320</f>
        <v>82.8</v>
      </c>
    </row>
    <row r="320" spans="1:11" ht="36">
      <c r="A320" s="46" t="s">
        <v>87</v>
      </c>
      <c r="B320" s="48" t="s">
        <v>99</v>
      </c>
      <c r="C320" s="48" t="s">
        <v>99</v>
      </c>
      <c r="D320" s="13" t="s">
        <v>98</v>
      </c>
      <c r="E320" s="13" t="s">
        <v>14</v>
      </c>
      <c r="F320" s="13" t="s">
        <v>75</v>
      </c>
      <c r="G320" s="13" t="s">
        <v>293</v>
      </c>
      <c r="H320" s="49" t="s">
        <v>228</v>
      </c>
      <c r="I320" s="51">
        <f>'Приложение 3'!J410</f>
        <v>79.7</v>
      </c>
      <c r="J320" s="51">
        <f>'Приложение 3'!K410</f>
        <v>82.8</v>
      </c>
      <c r="K320" s="51">
        <f>'Приложение 3'!L410</f>
        <v>82.8</v>
      </c>
    </row>
    <row r="321" spans="1:11">
      <c r="A321" s="46" t="s">
        <v>205</v>
      </c>
      <c r="B321" s="48" t="s">
        <v>99</v>
      </c>
      <c r="C321" s="48" t="s">
        <v>116</v>
      </c>
      <c r="D321" s="13"/>
      <c r="E321" s="13"/>
      <c r="F321" s="13"/>
      <c r="G321" s="13"/>
      <c r="H321" s="49"/>
      <c r="I321" s="51">
        <f t="shared" ref="I321:K323" si="116">I322</f>
        <v>4352.8</v>
      </c>
      <c r="J321" s="51">
        <f t="shared" si="116"/>
        <v>4180.8</v>
      </c>
      <c r="K321" s="51">
        <f t="shared" si="116"/>
        <v>3580.8</v>
      </c>
    </row>
    <row r="322" spans="1:11" ht="36">
      <c r="A322" s="46" t="s">
        <v>470</v>
      </c>
      <c r="B322" s="48" t="s">
        <v>99</v>
      </c>
      <c r="C322" s="48" t="s">
        <v>116</v>
      </c>
      <c r="D322" s="13" t="s">
        <v>77</v>
      </c>
      <c r="E322" s="13" t="s">
        <v>258</v>
      </c>
      <c r="F322" s="13"/>
      <c r="G322" s="13"/>
      <c r="H322" s="49"/>
      <c r="I322" s="51">
        <f>I323+I331</f>
        <v>4352.8</v>
      </c>
      <c r="J322" s="51">
        <f>J323+J331</f>
        <v>4180.8</v>
      </c>
      <c r="K322" s="51">
        <f>K323+K331</f>
        <v>3580.8</v>
      </c>
    </row>
    <row r="323" spans="1:11" ht="84">
      <c r="A323" s="52" t="s">
        <v>206</v>
      </c>
      <c r="B323" s="48" t="s">
        <v>99</v>
      </c>
      <c r="C323" s="48" t="s">
        <v>116</v>
      </c>
      <c r="D323" s="13" t="s">
        <v>77</v>
      </c>
      <c r="E323" s="13" t="s">
        <v>258</v>
      </c>
      <c r="F323" s="13" t="s">
        <v>148</v>
      </c>
      <c r="G323" s="13"/>
      <c r="H323" s="49"/>
      <c r="I323" s="51">
        <f t="shared" si="116"/>
        <v>2261.5</v>
      </c>
      <c r="J323" s="51">
        <f t="shared" si="116"/>
        <v>2085</v>
      </c>
      <c r="K323" s="51">
        <f t="shared" si="116"/>
        <v>1485</v>
      </c>
    </row>
    <row r="324" spans="1:11" ht="60">
      <c r="A324" s="50" t="s">
        <v>207</v>
      </c>
      <c r="B324" s="48" t="s">
        <v>99</v>
      </c>
      <c r="C324" s="48" t="s">
        <v>116</v>
      </c>
      <c r="D324" s="13" t="s">
        <v>77</v>
      </c>
      <c r="E324" s="13" t="s">
        <v>258</v>
      </c>
      <c r="F324" s="13" t="s">
        <v>148</v>
      </c>
      <c r="G324" s="13" t="s">
        <v>294</v>
      </c>
      <c r="H324" s="49"/>
      <c r="I324" s="51">
        <f>I325+I327+I329</f>
        <v>2261.5</v>
      </c>
      <c r="J324" s="51">
        <f t="shared" ref="J324:K324" si="117">J325+J327+J329</f>
        <v>2085</v>
      </c>
      <c r="K324" s="51">
        <f t="shared" si="117"/>
        <v>1485</v>
      </c>
    </row>
    <row r="325" spans="1:11" ht="72">
      <c r="A325" s="46" t="s">
        <v>80</v>
      </c>
      <c r="B325" s="48" t="s">
        <v>99</v>
      </c>
      <c r="C325" s="48" t="s">
        <v>116</v>
      </c>
      <c r="D325" s="13" t="s">
        <v>77</v>
      </c>
      <c r="E325" s="13" t="s">
        <v>258</v>
      </c>
      <c r="F325" s="13" t="s">
        <v>148</v>
      </c>
      <c r="G325" s="13" t="s">
        <v>294</v>
      </c>
      <c r="H325" s="49" t="s">
        <v>225</v>
      </c>
      <c r="I325" s="51">
        <f>I326</f>
        <v>1963.5</v>
      </c>
      <c r="J325" s="51">
        <f>J326</f>
        <v>1787</v>
      </c>
      <c r="K325" s="51">
        <f>K326</f>
        <v>1287</v>
      </c>
    </row>
    <row r="326" spans="1:11" ht="24">
      <c r="A326" s="46" t="s">
        <v>177</v>
      </c>
      <c r="B326" s="48" t="s">
        <v>99</v>
      </c>
      <c r="C326" s="48" t="s">
        <v>116</v>
      </c>
      <c r="D326" s="13" t="s">
        <v>77</v>
      </c>
      <c r="E326" s="13" t="s">
        <v>258</v>
      </c>
      <c r="F326" s="13" t="s">
        <v>148</v>
      </c>
      <c r="G326" s="13" t="s">
        <v>294</v>
      </c>
      <c r="H326" s="49" t="s">
        <v>245</v>
      </c>
      <c r="I326" s="51">
        <f>'Приложение 3'!J416</f>
        <v>1963.5</v>
      </c>
      <c r="J326" s="51">
        <f>'Приложение 3'!K416</f>
        <v>1787</v>
      </c>
      <c r="K326" s="51">
        <f>'Приложение 3'!L416</f>
        <v>1287</v>
      </c>
    </row>
    <row r="327" spans="1:11" ht="36">
      <c r="A327" s="46" t="s">
        <v>86</v>
      </c>
      <c r="B327" s="48" t="s">
        <v>99</v>
      </c>
      <c r="C327" s="48" t="s">
        <v>116</v>
      </c>
      <c r="D327" s="13" t="s">
        <v>77</v>
      </c>
      <c r="E327" s="13" t="s">
        <v>258</v>
      </c>
      <c r="F327" s="13" t="s">
        <v>148</v>
      </c>
      <c r="G327" s="13" t="s">
        <v>294</v>
      </c>
      <c r="H327" s="49" t="s">
        <v>227</v>
      </c>
      <c r="I327" s="51">
        <f t="shared" ref="I327:K327" si="118">I328</f>
        <v>297.89999999999998</v>
      </c>
      <c r="J327" s="51">
        <f t="shared" si="118"/>
        <v>298</v>
      </c>
      <c r="K327" s="51">
        <f t="shared" si="118"/>
        <v>198</v>
      </c>
    </row>
    <row r="328" spans="1:11" ht="36">
      <c r="A328" s="46" t="s">
        <v>87</v>
      </c>
      <c r="B328" s="48" t="s">
        <v>99</v>
      </c>
      <c r="C328" s="48" t="s">
        <v>116</v>
      </c>
      <c r="D328" s="13" t="s">
        <v>77</v>
      </c>
      <c r="E328" s="13" t="s">
        <v>258</v>
      </c>
      <c r="F328" s="13" t="s">
        <v>148</v>
      </c>
      <c r="G328" s="13" t="s">
        <v>294</v>
      </c>
      <c r="H328" s="49" t="s">
        <v>228</v>
      </c>
      <c r="I328" s="51">
        <f>'Приложение 3'!J418</f>
        <v>297.89999999999998</v>
      </c>
      <c r="J328" s="51">
        <f>'Приложение 3'!K418</f>
        <v>298</v>
      </c>
      <c r="K328" s="51">
        <f>'Приложение 3'!L418</f>
        <v>198</v>
      </c>
    </row>
    <row r="329" spans="1:11">
      <c r="A329" s="281" t="s">
        <v>93</v>
      </c>
      <c r="B329" s="341" t="s">
        <v>99</v>
      </c>
      <c r="C329" s="341" t="s">
        <v>116</v>
      </c>
      <c r="D329" s="342" t="s">
        <v>77</v>
      </c>
      <c r="E329" s="342" t="s">
        <v>258</v>
      </c>
      <c r="F329" s="342" t="s">
        <v>148</v>
      </c>
      <c r="G329" s="342" t="s">
        <v>294</v>
      </c>
      <c r="H329" s="343" t="s">
        <v>229</v>
      </c>
      <c r="I329" s="285">
        <f>I330</f>
        <v>0.1</v>
      </c>
      <c r="J329" s="285">
        <f t="shared" ref="J329:K329" si="119">J330</f>
        <v>0</v>
      </c>
      <c r="K329" s="285">
        <f t="shared" si="119"/>
        <v>0</v>
      </c>
    </row>
    <row r="330" spans="1:11">
      <c r="A330" s="281" t="s">
        <v>94</v>
      </c>
      <c r="B330" s="341" t="s">
        <v>99</v>
      </c>
      <c r="C330" s="341" t="s">
        <v>116</v>
      </c>
      <c r="D330" s="342" t="s">
        <v>77</v>
      </c>
      <c r="E330" s="342" t="s">
        <v>258</v>
      </c>
      <c r="F330" s="342" t="s">
        <v>148</v>
      </c>
      <c r="G330" s="342" t="s">
        <v>294</v>
      </c>
      <c r="H330" s="343" t="s">
        <v>230</v>
      </c>
      <c r="I330" s="285">
        <f>'Приложение 3'!J420</f>
        <v>0.1</v>
      </c>
      <c r="J330" s="285">
        <f>'Приложение 3'!K420</f>
        <v>0</v>
      </c>
      <c r="K330" s="285">
        <f>'Приложение 3'!L420</f>
        <v>0</v>
      </c>
    </row>
    <row r="331" spans="1:11" ht="24">
      <c r="A331" s="46" t="s">
        <v>200</v>
      </c>
      <c r="B331" s="48" t="s">
        <v>99</v>
      </c>
      <c r="C331" s="48" t="s">
        <v>116</v>
      </c>
      <c r="D331" s="13" t="s">
        <v>77</v>
      </c>
      <c r="E331" s="13" t="s">
        <v>258</v>
      </c>
      <c r="F331" s="13" t="s">
        <v>99</v>
      </c>
      <c r="G331" s="13"/>
      <c r="H331" s="49"/>
      <c r="I331" s="51">
        <f>I332+I335</f>
        <v>2091.3000000000002</v>
      </c>
      <c r="J331" s="51">
        <f t="shared" ref="J331:K331" si="120">J332+J335</f>
        <v>2095.8000000000002</v>
      </c>
      <c r="K331" s="51">
        <f t="shared" si="120"/>
        <v>2095.8000000000002</v>
      </c>
    </row>
    <row r="332" spans="1:11" ht="24">
      <c r="A332" s="53" t="s">
        <v>201</v>
      </c>
      <c r="B332" s="48" t="s">
        <v>99</v>
      </c>
      <c r="C332" s="48" t="s">
        <v>116</v>
      </c>
      <c r="D332" s="13" t="s">
        <v>77</v>
      </c>
      <c r="E332" s="13" t="s">
        <v>258</v>
      </c>
      <c r="F332" s="13" t="s">
        <v>99</v>
      </c>
      <c r="G332" s="13" t="s">
        <v>291</v>
      </c>
      <c r="H332" s="49"/>
      <c r="I332" s="51">
        <f t="shared" ref="I332:K333" si="121">I333</f>
        <v>113.5</v>
      </c>
      <c r="J332" s="51">
        <f t="shared" si="121"/>
        <v>118</v>
      </c>
      <c r="K332" s="51">
        <f t="shared" si="121"/>
        <v>118</v>
      </c>
    </row>
    <row r="333" spans="1:11" ht="38.25">
      <c r="A333" s="180" t="s">
        <v>144</v>
      </c>
      <c r="B333" s="48" t="s">
        <v>99</v>
      </c>
      <c r="C333" s="48" t="s">
        <v>116</v>
      </c>
      <c r="D333" s="13" t="s">
        <v>77</v>
      </c>
      <c r="E333" s="13" t="s">
        <v>258</v>
      </c>
      <c r="F333" s="13" t="s">
        <v>99</v>
      </c>
      <c r="G333" s="13" t="s">
        <v>291</v>
      </c>
      <c r="H333" s="49" t="s">
        <v>238</v>
      </c>
      <c r="I333" s="51">
        <f t="shared" si="121"/>
        <v>113.5</v>
      </c>
      <c r="J333" s="51">
        <f t="shared" si="121"/>
        <v>118</v>
      </c>
      <c r="K333" s="51">
        <f t="shared" si="121"/>
        <v>118</v>
      </c>
    </row>
    <row r="334" spans="1:11">
      <c r="A334" s="46" t="s">
        <v>186</v>
      </c>
      <c r="B334" s="48" t="s">
        <v>99</v>
      </c>
      <c r="C334" s="48" t="s">
        <v>116</v>
      </c>
      <c r="D334" s="13" t="s">
        <v>77</v>
      </c>
      <c r="E334" s="13" t="s">
        <v>258</v>
      </c>
      <c r="F334" s="13" t="s">
        <v>99</v>
      </c>
      <c r="G334" s="13" t="s">
        <v>291</v>
      </c>
      <c r="H334" s="49" t="s">
        <v>246</v>
      </c>
      <c r="I334" s="51">
        <f>'Приложение 3'!J424</f>
        <v>113.5</v>
      </c>
      <c r="J334" s="51">
        <f>'Приложение 3'!K424</f>
        <v>118</v>
      </c>
      <c r="K334" s="51">
        <f>'Приложение 3'!L424</f>
        <v>118</v>
      </c>
    </row>
    <row r="335" spans="1:11" ht="48">
      <c r="A335" s="46" t="s">
        <v>57</v>
      </c>
      <c r="B335" s="48" t="s">
        <v>99</v>
      </c>
      <c r="C335" s="48" t="s">
        <v>116</v>
      </c>
      <c r="D335" s="13" t="s">
        <v>77</v>
      </c>
      <c r="E335" s="13" t="s">
        <v>258</v>
      </c>
      <c r="F335" s="13" t="s">
        <v>99</v>
      </c>
      <c r="G335" s="13" t="s">
        <v>292</v>
      </c>
      <c r="H335" s="49"/>
      <c r="I335" s="51">
        <f t="shared" ref="I335:K336" si="122">I336</f>
        <v>1977.8</v>
      </c>
      <c r="J335" s="51">
        <f t="shared" si="122"/>
        <v>1977.8</v>
      </c>
      <c r="K335" s="51">
        <f t="shared" si="122"/>
        <v>1977.8</v>
      </c>
    </row>
    <row r="336" spans="1:11" ht="38.25">
      <c r="A336" s="180" t="s">
        <v>144</v>
      </c>
      <c r="B336" s="48" t="s">
        <v>99</v>
      </c>
      <c r="C336" s="48" t="s">
        <v>116</v>
      </c>
      <c r="D336" s="13" t="s">
        <v>77</v>
      </c>
      <c r="E336" s="13" t="s">
        <v>258</v>
      </c>
      <c r="F336" s="13" t="s">
        <v>99</v>
      </c>
      <c r="G336" s="13" t="s">
        <v>292</v>
      </c>
      <c r="H336" s="49" t="s">
        <v>238</v>
      </c>
      <c r="I336" s="51">
        <f t="shared" si="122"/>
        <v>1977.8</v>
      </c>
      <c r="J336" s="51">
        <f t="shared" si="122"/>
        <v>1977.8</v>
      </c>
      <c r="K336" s="51">
        <f t="shared" si="122"/>
        <v>1977.8</v>
      </c>
    </row>
    <row r="337" spans="1:11">
      <c r="A337" s="46" t="s">
        <v>186</v>
      </c>
      <c r="B337" s="48" t="s">
        <v>99</v>
      </c>
      <c r="C337" s="48" t="s">
        <v>116</v>
      </c>
      <c r="D337" s="13" t="s">
        <v>77</v>
      </c>
      <c r="E337" s="13" t="s">
        <v>258</v>
      </c>
      <c r="F337" s="13" t="s">
        <v>99</v>
      </c>
      <c r="G337" s="13" t="s">
        <v>292</v>
      </c>
      <c r="H337" s="49" t="s">
        <v>246</v>
      </c>
      <c r="I337" s="51">
        <f>'Приложение 3'!J427</f>
        <v>1977.8</v>
      </c>
      <c r="J337" s="51">
        <f>'Приложение 3'!K427</f>
        <v>1977.8</v>
      </c>
      <c r="K337" s="51">
        <f>'Приложение 3'!L427</f>
        <v>1977.8</v>
      </c>
    </row>
    <row r="338" spans="1:11">
      <c r="A338" s="46" t="s">
        <v>208</v>
      </c>
      <c r="B338" s="48" t="s">
        <v>114</v>
      </c>
      <c r="C338" s="48"/>
      <c r="D338" s="13"/>
      <c r="E338" s="13"/>
      <c r="F338" s="13"/>
      <c r="G338" s="13"/>
      <c r="H338" s="49"/>
      <c r="I338" s="51">
        <f>I339+I368</f>
        <v>31889.9</v>
      </c>
      <c r="J338" s="51">
        <f>J339+J368</f>
        <v>30112.7</v>
      </c>
      <c r="K338" s="51">
        <f>K339+K368</f>
        <v>23851.7</v>
      </c>
    </row>
    <row r="339" spans="1:11">
      <c r="A339" s="46" t="s">
        <v>209</v>
      </c>
      <c r="B339" s="48" t="s">
        <v>114</v>
      </c>
      <c r="C339" s="48" t="s">
        <v>75</v>
      </c>
      <c r="D339" s="13"/>
      <c r="E339" s="13"/>
      <c r="F339" s="13"/>
      <c r="G339" s="13"/>
      <c r="H339" s="49"/>
      <c r="I339" s="51">
        <f>I340</f>
        <v>28339.9</v>
      </c>
      <c r="J339" s="51">
        <f t="shared" ref="J339:K339" si="123">J340</f>
        <v>26688.2</v>
      </c>
      <c r="K339" s="51">
        <f t="shared" si="123"/>
        <v>21227.200000000001</v>
      </c>
    </row>
    <row r="340" spans="1:11" ht="36">
      <c r="A340" s="46" t="s">
        <v>156</v>
      </c>
      <c r="B340" s="48" t="s">
        <v>114</v>
      </c>
      <c r="C340" s="48" t="s">
        <v>75</v>
      </c>
      <c r="D340" s="13" t="s">
        <v>98</v>
      </c>
      <c r="E340" s="13" t="s">
        <v>258</v>
      </c>
      <c r="F340" s="13"/>
      <c r="G340" s="13"/>
      <c r="H340" s="49"/>
      <c r="I340" s="51">
        <f>I341+I359+I346</f>
        <v>28339.9</v>
      </c>
      <c r="J340" s="51">
        <f>J341+J359+J346</f>
        <v>26688.2</v>
      </c>
      <c r="K340" s="51">
        <f>K341+K359+K346</f>
        <v>21227.200000000001</v>
      </c>
    </row>
    <row r="341" spans="1:11" ht="24">
      <c r="A341" s="46" t="s">
        <v>210</v>
      </c>
      <c r="B341" s="48" t="s">
        <v>114</v>
      </c>
      <c r="C341" s="48" t="s">
        <v>75</v>
      </c>
      <c r="D341" s="13" t="s">
        <v>98</v>
      </c>
      <c r="E341" s="13" t="s">
        <v>8</v>
      </c>
      <c r="F341" s="13"/>
      <c r="G341" s="13"/>
      <c r="H341" s="49"/>
      <c r="I341" s="51">
        <f>I342</f>
        <v>1034.5</v>
      </c>
      <c r="J341" s="51">
        <f t="shared" ref="J341:K341" si="124">J342</f>
        <v>436.2</v>
      </c>
      <c r="K341" s="51">
        <f t="shared" si="124"/>
        <v>475.2</v>
      </c>
    </row>
    <row r="342" spans="1:11" ht="60">
      <c r="A342" s="47" t="s">
        <v>211</v>
      </c>
      <c r="B342" s="48" t="s">
        <v>114</v>
      </c>
      <c r="C342" s="48" t="s">
        <v>75</v>
      </c>
      <c r="D342" s="13" t="s">
        <v>98</v>
      </c>
      <c r="E342" s="13" t="s">
        <v>8</v>
      </c>
      <c r="F342" s="13" t="s">
        <v>75</v>
      </c>
      <c r="G342" s="13"/>
      <c r="H342" s="49"/>
      <c r="I342" s="51">
        <f t="shared" ref="I342:K344" si="125">I343</f>
        <v>1034.5</v>
      </c>
      <c r="J342" s="51">
        <f t="shared" si="125"/>
        <v>436.2</v>
      </c>
      <c r="K342" s="51">
        <f t="shared" si="125"/>
        <v>475.2</v>
      </c>
    </row>
    <row r="343" spans="1:11">
      <c r="A343" s="121" t="s">
        <v>212</v>
      </c>
      <c r="B343" s="48" t="s">
        <v>114</v>
      </c>
      <c r="C343" s="48" t="s">
        <v>75</v>
      </c>
      <c r="D343" s="13" t="s">
        <v>98</v>
      </c>
      <c r="E343" s="13" t="s">
        <v>8</v>
      </c>
      <c r="F343" s="13" t="s">
        <v>75</v>
      </c>
      <c r="G343" s="13" t="s">
        <v>295</v>
      </c>
      <c r="H343" s="49"/>
      <c r="I343" s="51">
        <f t="shared" si="125"/>
        <v>1034.5</v>
      </c>
      <c r="J343" s="51">
        <f t="shared" si="125"/>
        <v>436.2</v>
      </c>
      <c r="K343" s="51">
        <f t="shared" si="125"/>
        <v>475.2</v>
      </c>
    </row>
    <row r="344" spans="1:11" ht="38.25">
      <c r="A344" s="180" t="s">
        <v>144</v>
      </c>
      <c r="B344" s="48" t="s">
        <v>114</v>
      </c>
      <c r="C344" s="48" t="s">
        <v>75</v>
      </c>
      <c r="D344" s="13" t="s">
        <v>98</v>
      </c>
      <c r="E344" s="13" t="s">
        <v>8</v>
      </c>
      <c r="F344" s="13" t="s">
        <v>75</v>
      </c>
      <c r="G344" s="13" t="s">
        <v>295</v>
      </c>
      <c r="H344" s="49" t="s">
        <v>238</v>
      </c>
      <c r="I344" s="51">
        <f t="shared" si="125"/>
        <v>1034.5</v>
      </c>
      <c r="J344" s="51">
        <f t="shared" si="125"/>
        <v>436.2</v>
      </c>
      <c r="K344" s="51">
        <f t="shared" si="125"/>
        <v>475.2</v>
      </c>
    </row>
    <row r="345" spans="1:11">
      <c r="A345" s="46" t="s">
        <v>186</v>
      </c>
      <c r="B345" s="48" t="s">
        <v>114</v>
      </c>
      <c r="C345" s="48" t="s">
        <v>75</v>
      </c>
      <c r="D345" s="13" t="s">
        <v>98</v>
      </c>
      <c r="E345" s="13" t="s">
        <v>8</v>
      </c>
      <c r="F345" s="13" t="s">
        <v>75</v>
      </c>
      <c r="G345" s="13" t="s">
        <v>295</v>
      </c>
      <c r="H345" s="49" t="s">
        <v>246</v>
      </c>
      <c r="I345" s="51">
        <f>'Приложение 3'!J435</f>
        <v>1034.5</v>
      </c>
      <c r="J345" s="51">
        <f>'Приложение 3'!K435</f>
        <v>436.2</v>
      </c>
      <c r="K345" s="51">
        <f>'Приложение 3'!L435</f>
        <v>475.2</v>
      </c>
    </row>
    <row r="346" spans="1:11" ht="48">
      <c r="A346" s="46" t="s">
        <v>213</v>
      </c>
      <c r="B346" s="48" t="s">
        <v>114</v>
      </c>
      <c r="C346" s="48" t="s">
        <v>75</v>
      </c>
      <c r="D346" s="13" t="s">
        <v>98</v>
      </c>
      <c r="E346" s="13" t="s">
        <v>9</v>
      </c>
      <c r="F346" s="13"/>
      <c r="G346" s="13"/>
      <c r="H346" s="49"/>
      <c r="I346" s="51">
        <f>I347+I351+I355</f>
        <v>17980.100000000002</v>
      </c>
      <c r="J346" s="51">
        <f t="shared" ref="J346:K346" si="126">J347+J351+J355</f>
        <v>17350</v>
      </c>
      <c r="K346" s="51">
        <f t="shared" si="126"/>
        <v>12850</v>
      </c>
    </row>
    <row r="347" spans="1:11" ht="36">
      <c r="A347" s="46" t="s">
        <v>214</v>
      </c>
      <c r="B347" s="48" t="s">
        <v>114</v>
      </c>
      <c r="C347" s="48" t="s">
        <v>75</v>
      </c>
      <c r="D347" s="13" t="s">
        <v>98</v>
      </c>
      <c r="E347" s="13" t="s">
        <v>9</v>
      </c>
      <c r="F347" s="13" t="s">
        <v>77</v>
      </c>
      <c r="G347" s="13"/>
      <c r="H347" s="49"/>
      <c r="I347" s="51">
        <f>I348</f>
        <v>17496.400000000001</v>
      </c>
      <c r="J347" s="51">
        <f t="shared" ref="I347:K349" si="127">J348</f>
        <v>17350</v>
      </c>
      <c r="K347" s="51">
        <f t="shared" si="127"/>
        <v>12850</v>
      </c>
    </row>
    <row r="348" spans="1:11" ht="24">
      <c r="A348" s="46" t="s">
        <v>215</v>
      </c>
      <c r="B348" s="48" t="s">
        <v>114</v>
      </c>
      <c r="C348" s="48" t="s">
        <v>75</v>
      </c>
      <c r="D348" s="13" t="s">
        <v>98</v>
      </c>
      <c r="E348" s="13" t="s">
        <v>9</v>
      </c>
      <c r="F348" s="13" t="s">
        <v>77</v>
      </c>
      <c r="G348" s="13" t="s">
        <v>296</v>
      </c>
      <c r="H348" s="49"/>
      <c r="I348" s="51">
        <f t="shared" si="127"/>
        <v>17496.400000000001</v>
      </c>
      <c r="J348" s="51">
        <f t="shared" si="127"/>
        <v>17350</v>
      </c>
      <c r="K348" s="51">
        <f t="shared" si="127"/>
        <v>12850</v>
      </c>
    </row>
    <row r="349" spans="1:11" ht="38.25">
      <c r="A349" s="180" t="s">
        <v>144</v>
      </c>
      <c r="B349" s="48" t="s">
        <v>114</v>
      </c>
      <c r="C349" s="48" t="s">
        <v>75</v>
      </c>
      <c r="D349" s="13" t="s">
        <v>98</v>
      </c>
      <c r="E349" s="13" t="s">
        <v>9</v>
      </c>
      <c r="F349" s="13" t="s">
        <v>77</v>
      </c>
      <c r="G349" s="13" t="s">
        <v>296</v>
      </c>
      <c r="H349" s="49" t="s">
        <v>238</v>
      </c>
      <c r="I349" s="51">
        <f t="shared" si="127"/>
        <v>17496.400000000001</v>
      </c>
      <c r="J349" s="51">
        <f t="shared" si="127"/>
        <v>17350</v>
      </c>
      <c r="K349" s="51">
        <f t="shared" si="127"/>
        <v>12850</v>
      </c>
    </row>
    <row r="350" spans="1:11">
      <c r="A350" s="46" t="s">
        <v>186</v>
      </c>
      <c r="B350" s="48" t="s">
        <v>114</v>
      </c>
      <c r="C350" s="48" t="s">
        <v>75</v>
      </c>
      <c r="D350" s="13" t="s">
        <v>98</v>
      </c>
      <c r="E350" s="13" t="s">
        <v>9</v>
      </c>
      <c r="F350" s="13" t="s">
        <v>77</v>
      </c>
      <c r="G350" s="13" t="s">
        <v>296</v>
      </c>
      <c r="H350" s="49" t="s">
        <v>246</v>
      </c>
      <c r="I350" s="51">
        <f>'Приложение 3'!J440</f>
        <v>17496.400000000001</v>
      </c>
      <c r="J350" s="51">
        <f>'Приложение 3'!K440</f>
        <v>17350</v>
      </c>
      <c r="K350" s="51">
        <f>'Приложение 3'!L440</f>
        <v>12850</v>
      </c>
    </row>
    <row r="351" spans="1:11" ht="25.5">
      <c r="A351" s="281" t="s">
        <v>534</v>
      </c>
      <c r="B351" s="282" t="s">
        <v>114</v>
      </c>
      <c r="C351" s="282" t="s">
        <v>75</v>
      </c>
      <c r="D351" s="283" t="s">
        <v>98</v>
      </c>
      <c r="E351" s="283" t="s">
        <v>9</v>
      </c>
      <c r="F351" s="283" t="s">
        <v>106</v>
      </c>
      <c r="G351" s="283"/>
      <c r="H351" s="284"/>
      <c r="I351" s="285">
        <f t="shared" ref="I351:K353" si="128">I352</f>
        <v>432.2</v>
      </c>
      <c r="J351" s="285">
        <f t="shared" si="128"/>
        <v>0</v>
      </c>
      <c r="K351" s="285">
        <f t="shared" si="128"/>
        <v>0</v>
      </c>
    </row>
    <row r="352" spans="1:11" ht="51">
      <c r="A352" s="281" t="s">
        <v>535</v>
      </c>
      <c r="B352" s="282" t="s">
        <v>114</v>
      </c>
      <c r="C352" s="282" t="s">
        <v>75</v>
      </c>
      <c r="D352" s="283" t="s">
        <v>98</v>
      </c>
      <c r="E352" s="283" t="s">
        <v>9</v>
      </c>
      <c r="F352" s="283" t="s">
        <v>106</v>
      </c>
      <c r="G352" s="283" t="s">
        <v>536</v>
      </c>
      <c r="H352" s="284"/>
      <c r="I352" s="285">
        <f t="shared" si="128"/>
        <v>432.2</v>
      </c>
      <c r="J352" s="285">
        <f t="shared" si="128"/>
        <v>0</v>
      </c>
      <c r="K352" s="285">
        <f t="shared" si="128"/>
        <v>0</v>
      </c>
    </row>
    <row r="353" spans="1:11" ht="38.25">
      <c r="A353" s="297" t="s">
        <v>144</v>
      </c>
      <c r="B353" s="282" t="s">
        <v>114</v>
      </c>
      <c r="C353" s="282" t="s">
        <v>75</v>
      </c>
      <c r="D353" s="283" t="s">
        <v>98</v>
      </c>
      <c r="E353" s="283" t="s">
        <v>9</v>
      </c>
      <c r="F353" s="283" t="s">
        <v>106</v>
      </c>
      <c r="G353" s="283" t="s">
        <v>536</v>
      </c>
      <c r="H353" s="284" t="s">
        <v>238</v>
      </c>
      <c r="I353" s="285">
        <f t="shared" si="128"/>
        <v>432.2</v>
      </c>
      <c r="J353" s="285">
        <f t="shared" si="128"/>
        <v>0</v>
      </c>
      <c r="K353" s="285">
        <f t="shared" si="128"/>
        <v>0</v>
      </c>
    </row>
    <row r="354" spans="1:11">
      <c r="A354" s="281" t="s">
        <v>186</v>
      </c>
      <c r="B354" s="282" t="s">
        <v>114</v>
      </c>
      <c r="C354" s="282" t="s">
        <v>75</v>
      </c>
      <c r="D354" s="283" t="s">
        <v>98</v>
      </c>
      <c r="E354" s="283" t="s">
        <v>9</v>
      </c>
      <c r="F354" s="283" t="s">
        <v>106</v>
      </c>
      <c r="G354" s="283" t="s">
        <v>536</v>
      </c>
      <c r="H354" s="284" t="s">
        <v>246</v>
      </c>
      <c r="I354" s="285">
        <f>'Приложение 3'!J444</f>
        <v>432.2</v>
      </c>
      <c r="J354" s="285">
        <f>'Приложение 3'!K444</f>
        <v>0</v>
      </c>
      <c r="K354" s="285">
        <f>'Приложение 3'!L444</f>
        <v>0</v>
      </c>
    </row>
    <row r="355" spans="1:11">
      <c r="A355" s="281" t="s">
        <v>537</v>
      </c>
      <c r="B355" s="282" t="s">
        <v>114</v>
      </c>
      <c r="C355" s="282" t="s">
        <v>75</v>
      </c>
      <c r="D355" s="283" t="s">
        <v>98</v>
      </c>
      <c r="E355" s="283" t="s">
        <v>9</v>
      </c>
      <c r="F355" s="283" t="s">
        <v>538</v>
      </c>
      <c r="G355" s="283"/>
      <c r="H355" s="284"/>
      <c r="I355" s="285">
        <f t="shared" ref="I355:K357" si="129">I356</f>
        <v>51.5</v>
      </c>
      <c r="J355" s="285">
        <f t="shared" si="129"/>
        <v>0</v>
      </c>
      <c r="K355" s="285">
        <f t="shared" si="129"/>
        <v>0</v>
      </c>
    </row>
    <row r="356" spans="1:11">
      <c r="A356" s="281" t="s">
        <v>540</v>
      </c>
      <c r="B356" s="282" t="s">
        <v>114</v>
      </c>
      <c r="C356" s="282" t="s">
        <v>75</v>
      </c>
      <c r="D356" s="283" t="s">
        <v>98</v>
      </c>
      <c r="E356" s="283" t="s">
        <v>9</v>
      </c>
      <c r="F356" s="283" t="s">
        <v>538</v>
      </c>
      <c r="G356" s="283" t="s">
        <v>539</v>
      </c>
      <c r="H356" s="284"/>
      <c r="I356" s="285">
        <f t="shared" si="129"/>
        <v>51.5</v>
      </c>
      <c r="J356" s="285">
        <f t="shared" si="129"/>
        <v>0</v>
      </c>
      <c r="K356" s="285">
        <f t="shared" si="129"/>
        <v>0</v>
      </c>
    </row>
    <row r="357" spans="1:11" ht="38.25">
      <c r="A357" s="297" t="s">
        <v>144</v>
      </c>
      <c r="B357" s="282" t="s">
        <v>114</v>
      </c>
      <c r="C357" s="282" t="s">
        <v>75</v>
      </c>
      <c r="D357" s="283" t="s">
        <v>98</v>
      </c>
      <c r="E357" s="283" t="s">
        <v>9</v>
      </c>
      <c r="F357" s="283" t="s">
        <v>538</v>
      </c>
      <c r="G357" s="283" t="s">
        <v>539</v>
      </c>
      <c r="H357" s="284" t="s">
        <v>238</v>
      </c>
      <c r="I357" s="285">
        <f t="shared" si="129"/>
        <v>51.5</v>
      </c>
      <c r="J357" s="285">
        <f t="shared" si="129"/>
        <v>0</v>
      </c>
      <c r="K357" s="285">
        <f t="shared" si="129"/>
        <v>0</v>
      </c>
    </row>
    <row r="358" spans="1:11">
      <c r="A358" s="281" t="s">
        <v>186</v>
      </c>
      <c r="B358" s="282" t="s">
        <v>114</v>
      </c>
      <c r="C358" s="282" t="s">
        <v>75</v>
      </c>
      <c r="D358" s="283" t="s">
        <v>98</v>
      </c>
      <c r="E358" s="283" t="s">
        <v>9</v>
      </c>
      <c r="F358" s="283" t="s">
        <v>538</v>
      </c>
      <c r="G358" s="283" t="s">
        <v>539</v>
      </c>
      <c r="H358" s="284" t="s">
        <v>246</v>
      </c>
      <c r="I358" s="285">
        <f>'Приложение 3'!J448</f>
        <v>51.5</v>
      </c>
      <c r="J358" s="285">
        <f>'Приложение 3'!K448</f>
        <v>0</v>
      </c>
      <c r="K358" s="285">
        <f>'Приложение 3'!L448</f>
        <v>0</v>
      </c>
    </row>
    <row r="359" spans="1:11">
      <c r="A359" s="46" t="s">
        <v>216</v>
      </c>
      <c r="B359" s="48" t="s">
        <v>114</v>
      </c>
      <c r="C359" s="48" t="s">
        <v>75</v>
      </c>
      <c r="D359" s="13" t="s">
        <v>98</v>
      </c>
      <c r="E359" s="13" t="s">
        <v>10</v>
      </c>
      <c r="F359" s="13"/>
      <c r="G359" s="13"/>
      <c r="H359" s="49"/>
      <c r="I359" s="51">
        <f>I360+I364</f>
        <v>9325.3000000000011</v>
      </c>
      <c r="J359" s="51">
        <f t="shared" ref="J359:K359" si="130">J360+J364</f>
        <v>8902</v>
      </c>
      <c r="K359" s="51">
        <f t="shared" si="130"/>
        <v>7902</v>
      </c>
    </row>
    <row r="360" spans="1:11" ht="36">
      <c r="A360" s="121" t="s">
        <v>214</v>
      </c>
      <c r="B360" s="48" t="s">
        <v>114</v>
      </c>
      <c r="C360" s="48" t="s">
        <v>75</v>
      </c>
      <c r="D360" s="13" t="s">
        <v>98</v>
      </c>
      <c r="E360" s="13" t="s">
        <v>10</v>
      </c>
      <c r="F360" s="13" t="s">
        <v>77</v>
      </c>
      <c r="G360" s="13"/>
      <c r="H360" s="49"/>
      <c r="I360" s="51">
        <f>I361</f>
        <v>9222.2000000000007</v>
      </c>
      <c r="J360" s="51">
        <f t="shared" ref="J360:K360" si="131">J361</f>
        <v>8902</v>
      </c>
      <c r="K360" s="51">
        <f t="shared" si="131"/>
        <v>7902</v>
      </c>
    </row>
    <row r="361" spans="1:11">
      <c r="A361" s="46" t="s">
        <v>217</v>
      </c>
      <c r="B361" s="48" t="s">
        <v>114</v>
      </c>
      <c r="C361" s="48" t="s">
        <v>75</v>
      </c>
      <c r="D361" s="13" t="s">
        <v>98</v>
      </c>
      <c r="E361" s="13" t="s">
        <v>10</v>
      </c>
      <c r="F361" s="13" t="s">
        <v>77</v>
      </c>
      <c r="G361" s="13" t="s">
        <v>297</v>
      </c>
      <c r="H361" s="49"/>
      <c r="I361" s="51">
        <f t="shared" ref="I361" si="132">I362</f>
        <v>9222.2000000000007</v>
      </c>
      <c r="J361" s="51">
        <f>J362</f>
        <v>8902</v>
      </c>
      <c r="K361" s="51">
        <f>K362</f>
        <v>7902</v>
      </c>
    </row>
    <row r="362" spans="1:11" ht="38.25">
      <c r="A362" s="180" t="s">
        <v>144</v>
      </c>
      <c r="B362" s="48" t="s">
        <v>114</v>
      </c>
      <c r="C362" s="48" t="s">
        <v>75</v>
      </c>
      <c r="D362" s="13" t="s">
        <v>98</v>
      </c>
      <c r="E362" s="13" t="s">
        <v>10</v>
      </c>
      <c r="F362" s="13" t="s">
        <v>77</v>
      </c>
      <c r="G362" s="13" t="s">
        <v>297</v>
      </c>
      <c r="H362" s="49" t="s">
        <v>238</v>
      </c>
      <c r="I362" s="51">
        <f>I363</f>
        <v>9222.2000000000007</v>
      </c>
      <c r="J362" s="51">
        <f>J363</f>
        <v>8902</v>
      </c>
      <c r="K362" s="51">
        <f>K363</f>
        <v>7902</v>
      </c>
    </row>
    <row r="363" spans="1:11">
      <c r="A363" s="46" t="s">
        <v>186</v>
      </c>
      <c r="B363" s="48" t="s">
        <v>114</v>
      </c>
      <c r="C363" s="48" t="s">
        <v>75</v>
      </c>
      <c r="D363" s="13" t="s">
        <v>98</v>
      </c>
      <c r="E363" s="13" t="s">
        <v>10</v>
      </c>
      <c r="F363" s="13" t="s">
        <v>77</v>
      </c>
      <c r="G363" s="13" t="s">
        <v>297</v>
      </c>
      <c r="H363" s="49" t="s">
        <v>246</v>
      </c>
      <c r="I363" s="51">
        <f>'Приложение 3'!J453</f>
        <v>9222.2000000000007</v>
      </c>
      <c r="J363" s="51">
        <f>'Приложение 3'!K453</f>
        <v>8902</v>
      </c>
      <c r="K363" s="51">
        <f>'Приложение 3'!L453</f>
        <v>7902</v>
      </c>
    </row>
    <row r="364" spans="1:11">
      <c r="A364" s="281" t="s">
        <v>537</v>
      </c>
      <c r="B364" s="282" t="s">
        <v>114</v>
      </c>
      <c r="C364" s="282" t="s">
        <v>75</v>
      </c>
      <c r="D364" s="283" t="s">
        <v>98</v>
      </c>
      <c r="E364" s="283" t="s">
        <v>10</v>
      </c>
      <c r="F364" s="283" t="s">
        <v>538</v>
      </c>
      <c r="G364" s="283"/>
      <c r="H364" s="284"/>
      <c r="I364" s="285">
        <f t="shared" ref="I364:K366" si="133">I365</f>
        <v>103.1</v>
      </c>
      <c r="J364" s="285">
        <f t="shared" si="133"/>
        <v>0</v>
      </c>
      <c r="K364" s="285">
        <f t="shared" si="133"/>
        <v>0</v>
      </c>
    </row>
    <row r="365" spans="1:11">
      <c r="A365" s="281" t="s">
        <v>540</v>
      </c>
      <c r="B365" s="282" t="s">
        <v>114</v>
      </c>
      <c r="C365" s="282" t="s">
        <v>75</v>
      </c>
      <c r="D365" s="283" t="s">
        <v>98</v>
      </c>
      <c r="E365" s="283" t="s">
        <v>10</v>
      </c>
      <c r="F365" s="283" t="s">
        <v>538</v>
      </c>
      <c r="G365" s="283" t="s">
        <v>539</v>
      </c>
      <c r="H365" s="284"/>
      <c r="I365" s="285">
        <f t="shared" si="133"/>
        <v>103.1</v>
      </c>
      <c r="J365" s="285">
        <f t="shared" si="133"/>
        <v>0</v>
      </c>
      <c r="K365" s="285">
        <f t="shared" si="133"/>
        <v>0</v>
      </c>
    </row>
    <row r="366" spans="1:11" ht="38.25">
      <c r="A366" s="297" t="s">
        <v>144</v>
      </c>
      <c r="B366" s="282" t="s">
        <v>114</v>
      </c>
      <c r="C366" s="282" t="s">
        <v>75</v>
      </c>
      <c r="D366" s="283" t="s">
        <v>98</v>
      </c>
      <c r="E366" s="283" t="s">
        <v>10</v>
      </c>
      <c r="F366" s="283" t="s">
        <v>538</v>
      </c>
      <c r="G366" s="283" t="s">
        <v>539</v>
      </c>
      <c r="H366" s="284" t="s">
        <v>238</v>
      </c>
      <c r="I366" s="285">
        <f t="shared" si="133"/>
        <v>103.1</v>
      </c>
      <c r="J366" s="285">
        <f t="shared" si="133"/>
        <v>0</v>
      </c>
      <c r="K366" s="285">
        <f t="shared" si="133"/>
        <v>0</v>
      </c>
    </row>
    <row r="367" spans="1:11">
      <c r="A367" s="281" t="s">
        <v>186</v>
      </c>
      <c r="B367" s="282" t="s">
        <v>114</v>
      </c>
      <c r="C367" s="282" t="s">
        <v>75</v>
      </c>
      <c r="D367" s="283" t="s">
        <v>98</v>
      </c>
      <c r="E367" s="283" t="s">
        <v>10</v>
      </c>
      <c r="F367" s="283" t="s">
        <v>538</v>
      </c>
      <c r="G367" s="283" t="s">
        <v>539</v>
      </c>
      <c r="H367" s="284" t="s">
        <v>246</v>
      </c>
      <c r="I367" s="285">
        <f>'Приложение 3'!J457</f>
        <v>103.1</v>
      </c>
      <c r="J367" s="285">
        <f>'Приложение 3'!K457</f>
        <v>0</v>
      </c>
      <c r="K367" s="285">
        <f>'Приложение 3'!L457</f>
        <v>0</v>
      </c>
    </row>
    <row r="368" spans="1:11" ht="24">
      <c r="A368" s="50" t="s">
        <v>218</v>
      </c>
      <c r="B368" s="48" t="s">
        <v>114</v>
      </c>
      <c r="C368" s="48" t="s">
        <v>82</v>
      </c>
      <c r="D368" s="13"/>
      <c r="E368" s="13"/>
      <c r="F368" s="13"/>
      <c r="G368" s="13"/>
      <c r="H368" s="49"/>
      <c r="I368" s="51">
        <f t="shared" ref="I368:K371" si="134">I369</f>
        <v>3550</v>
      </c>
      <c r="J368" s="51">
        <f t="shared" si="134"/>
        <v>3424.5</v>
      </c>
      <c r="K368" s="51">
        <f t="shared" si="134"/>
        <v>2624.5</v>
      </c>
    </row>
    <row r="369" spans="1:11" ht="36">
      <c r="A369" s="46" t="s">
        <v>156</v>
      </c>
      <c r="B369" s="48" t="s">
        <v>114</v>
      </c>
      <c r="C369" s="48" t="s">
        <v>82</v>
      </c>
      <c r="D369" s="13" t="s">
        <v>98</v>
      </c>
      <c r="E369" s="13" t="s">
        <v>258</v>
      </c>
      <c r="F369" s="13"/>
      <c r="G369" s="13"/>
      <c r="H369" s="49"/>
      <c r="I369" s="51">
        <f>I370</f>
        <v>3550</v>
      </c>
      <c r="J369" s="51">
        <f t="shared" si="134"/>
        <v>3424.5</v>
      </c>
      <c r="K369" s="51">
        <f t="shared" si="134"/>
        <v>2624.5</v>
      </c>
    </row>
    <row r="370" spans="1:11" ht="48">
      <c r="A370" s="46" t="s">
        <v>213</v>
      </c>
      <c r="B370" s="48" t="s">
        <v>114</v>
      </c>
      <c r="C370" s="48" t="s">
        <v>82</v>
      </c>
      <c r="D370" s="13" t="s">
        <v>98</v>
      </c>
      <c r="E370" s="13" t="s">
        <v>9</v>
      </c>
      <c r="F370" s="13"/>
      <c r="G370" s="13"/>
      <c r="H370" s="49"/>
      <c r="I370" s="51">
        <f t="shared" si="134"/>
        <v>3550</v>
      </c>
      <c r="J370" s="51">
        <f t="shared" si="134"/>
        <v>3424.5</v>
      </c>
      <c r="K370" s="51">
        <f t="shared" si="134"/>
        <v>2624.5</v>
      </c>
    </row>
    <row r="371" spans="1:11" ht="24">
      <c r="A371" s="46" t="s">
        <v>219</v>
      </c>
      <c r="B371" s="48" t="s">
        <v>114</v>
      </c>
      <c r="C371" s="48" t="s">
        <v>82</v>
      </c>
      <c r="D371" s="13" t="s">
        <v>98</v>
      </c>
      <c r="E371" s="13" t="s">
        <v>9</v>
      </c>
      <c r="F371" s="13" t="s">
        <v>77</v>
      </c>
      <c r="G371" s="13"/>
      <c r="H371" s="49"/>
      <c r="I371" s="51">
        <f t="shared" si="134"/>
        <v>3550</v>
      </c>
      <c r="J371" s="51">
        <f t="shared" si="134"/>
        <v>3424.5</v>
      </c>
      <c r="K371" s="51">
        <f t="shared" si="134"/>
        <v>2624.5</v>
      </c>
    </row>
    <row r="372" spans="1:11" ht="24">
      <c r="A372" s="50" t="s">
        <v>176</v>
      </c>
      <c r="B372" s="48" t="s">
        <v>114</v>
      </c>
      <c r="C372" s="48" t="s">
        <v>82</v>
      </c>
      <c r="D372" s="13" t="s">
        <v>98</v>
      </c>
      <c r="E372" s="13" t="s">
        <v>9</v>
      </c>
      <c r="F372" s="13" t="s">
        <v>77</v>
      </c>
      <c r="G372" s="13" t="s">
        <v>281</v>
      </c>
      <c r="H372" s="49"/>
      <c r="I372" s="51">
        <f>I373+I375</f>
        <v>3550</v>
      </c>
      <c r="J372" s="51">
        <f>J373+J375</f>
        <v>3424.5</v>
      </c>
      <c r="K372" s="51">
        <f>K373+K375</f>
        <v>2624.5</v>
      </c>
    </row>
    <row r="373" spans="1:11" ht="72">
      <c r="A373" s="50" t="s">
        <v>80</v>
      </c>
      <c r="B373" s="48" t="s">
        <v>114</v>
      </c>
      <c r="C373" s="48" t="s">
        <v>82</v>
      </c>
      <c r="D373" s="13" t="s">
        <v>98</v>
      </c>
      <c r="E373" s="13" t="s">
        <v>9</v>
      </c>
      <c r="F373" s="13" t="s">
        <v>77</v>
      </c>
      <c r="G373" s="13" t="s">
        <v>281</v>
      </c>
      <c r="H373" s="49" t="s">
        <v>225</v>
      </c>
      <c r="I373" s="51">
        <f>I374</f>
        <v>3550</v>
      </c>
      <c r="J373" s="51">
        <f>J374</f>
        <v>3380</v>
      </c>
      <c r="K373" s="51">
        <f>K374</f>
        <v>2580</v>
      </c>
    </row>
    <row r="374" spans="1:11" ht="24">
      <c r="A374" s="50" t="s">
        <v>177</v>
      </c>
      <c r="B374" s="48" t="s">
        <v>114</v>
      </c>
      <c r="C374" s="48" t="s">
        <v>82</v>
      </c>
      <c r="D374" s="13" t="s">
        <v>98</v>
      </c>
      <c r="E374" s="13" t="s">
        <v>9</v>
      </c>
      <c r="F374" s="13" t="s">
        <v>77</v>
      </c>
      <c r="G374" s="13" t="s">
        <v>281</v>
      </c>
      <c r="H374" s="49" t="s">
        <v>245</v>
      </c>
      <c r="I374" s="51">
        <f>'Приложение 3'!J464</f>
        <v>3550</v>
      </c>
      <c r="J374" s="51">
        <f>'Приложение 3'!K464</f>
        <v>3380</v>
      </c>
      <c r="K374" s="51">
        <f>'Приложение 3'!L464</f>
        <v>2580</v>
      </c>
    </row>
    <row r="375" spans="1:11" ht="36">
      <c r="A375" s="46" t="s">
        <v>86</v>
      </c>
      <c r="B375" s="48" t="s">
        <v>114</v>
      </c>
      <c r="C375" s="48" t="s">
        <v>82</v>
      </c>
      <c r="D375" s="13" t="s">
        <v>98</v>
      </c>
      <c r="E375" s="13" t="s">
        <v>9</v>
      </c>
      <c r="F375" s="13" t="s">
        <v>77</v>
      </c>
      <c r="G375" s="13" t="s">
        <v>281</v>
      </c>
      <c r="H375" s="49" t="s">
        <v>227</v>
      </c>
      <c r="I375" s="51">
        <f t="shared" ref="I375:K375" si="135">I376</f>
        <v>0</v>
      </c>
      <c r="J375" s="51">
        <f t="shared" si="135"/>
        <v>44.5</v>
      </c>
      <c r="K375" s="51">
        <f t="shared" si="135"/>
        <v>44.5</v>
      </c>
    </row>
    <row r="376" spans="1:11" ht="36">
      <c r="A376" s="46" t="s">
        <v>87</v>
      </c>
      <c r="B376" s="48" t="s">
        <v>114</v>
      </c>
      <c r="C376" s="48" t="s">
        <v>82</v>
      </c>
      <c r="D376" s="13" t="s">
        <v>98</v>
      </c>
      <c r="E376" s="13" t="s">
        <v>9</v>
      </c>
      <c r="F376" s="13" t="s">
        <v>77</v>
      </c>
      <c r="G376" s="13" t="s">
        <v>281</v>
      </c>
      <c r="H376" s="49" t="s">
        <v>228</v>
      </c>
      <c r="I376" s="51">
        <f>'Приложение 3'!J466</f>
        <v>0</v>
      </c>
      <c r="J376" s="51">
        <f>'Приложение 3'!K466</f>
        <v>44.5</v>
      </c>
      <c r="K376" s="51">
        <f>'Приложение 3'!L466</f>
        <v>44.5</v>
      </c>
    </row>
    <row r="377" spans="1:11">
      <c r="A377" s="46" t="s">
        <v>129</v>
      </c>
      <c r="B377" s="48" t="s">
        <v>17</v>
      </c>
      <c r="C377" s="48"/>
      <c r="D377" s="13"/>
      <c r="E377" s="13"/>
      <c r="F377" s="13"/>
      <c r="G377" s="13"/>
      <c r="H377" s="49"/>
      <c r="I377" s="51">
        <f>I378+I384+I419</f>
        <v>27438.300000000003</v>
      </c>
      <c r="J377" s="51">
        <f>J378+J384+J419</f>
        <v>24100.499999999996</v>
      </c>
      <c r="K377" s="51">
        <f>K378+K384+K419</f>
        <v>26380.5</v>
      </c>
    </row>
    <row r="378" spans="1:11">
      <c r="A378" s="46" t="s">
        <v>130</v>
      </c>
      <c r="B378" s="48" t="s">
        <v>17</v>
      </c>
      <c r="C378" s="48" t="s">
        <v>75</v>
      </c>
      <c r="D378" s="13"/>
      <c r="E378" s="13"/>
      <c r="F378" s="13"/>
      <c r="G378" s="13"/>
      <c r="H378" s="49"/>
      <c r="I378" s="51">
        <f t="shared" ref="I378:K382" si="136">I379</f>
        <v>3748.3</v>
      </c>
      <c r="J378" s="51">
        <f t="shared" si="136"/>
        <v>3637.6</v>
      </c>
      <c r="K378" s="51">
        <f t="shared" si="136"/>
        <v>3644.8</v>
      </c>
    </row>
    <row r="379" spans="1:11" ht="48">
      <c r="A379" s="46" t="s">
        <v>334</v>
      </c>
      <c r="B379" s="48" t="s">
        <v>17</v>
      </c>
      <c r="C379" s="48" t="s">
        <v>75</v>
      </c>
      <c r="D379" s="13" t="s">
        <v>254</v>
      </c>
      <c r="E379" s="13" t="s">
        <v>258</v>
      </c>
      <c r="F379" s="13"/>
      <c r="G379" s="13"/>
      <c r="H379" s="49"/>
      <c r="I379" s="51">
        <f t="shared" si="136"/>
        <v>3748.3</v>
      </c>
      <c r="J379" s="51">
        <f t="shared" si="136"/>
        <v>3637.6</v>
      </c>
      <c r="K379" s="51">
        <f t="shared" si="136"/>
        <v>3644.8</v>
      </c>
    </row>
    <row r="380" spans="1:11" ht="45">
      <c r="A380" s="103" t="s">
        <v>335</v>
      </c>
      <c r="B380" s="48" t="s">
        <v>17</v>
      </c>
      <c r="C380" s="48" t="s">
        <v>75</v>
      </c>
      <c r="D380" s="13" t="s">
        <v>254</v>
      </c>
      <c r="E380" s="13" t="s">
        <v>8</v>
      </c>
      <c r="F380" s="13"/>
      <c r="G380" s="13"/>
      <c r="H380" s="49"/>
      <c r="I380" s="51">
        <f t="shared" si="136"/>
        <v>3748.3</v>
      </c>
      <c r="J380" s="51">
        <f t="shared" si="136"/>
        <v>3637.6</v>
      </c>
      <c r="K380" s="51">
        <f t="shared" si="136"/>
        <v>3644.8</v>
      </c>
    </row>
    <row r="381" spans="1:11" ht="24">
      <c r="A381" s="46" t="s">
        <v>131</v>
      </c>
      <c r="B381" s="48" t="s">
        <v>17</v>
      </c>
      <c r="C381" s="48" t="s">
        <v>75</v>
      </c>
      <c r="D381" s="13" t="s">
        <v>254</v>
      </c>
      <c r="E381" s="13" t="s">
        <v>8</v>
      </c>
      <c r="F381" s="13" t="s">
        <v>153</v>
      </c>
      <c r="G381" s="13" t="s">
        <v>270</v>
      </c>
      <c r="H381" s="49"/>
      <c r="I381" s="51">
        <f t="shared" si="136"/>
        <v>3748.3</v>
      </c>
      <c r="J381" s="51">
        <f t="shared" si="136"/>
        <v>3637.6</v>
      </c>
      <c r="K381" s="51">
        <f t="shared" si="136"/>
        <v>3644.8</v>
      </c>
    </row>
    <row r="382" spans="1:11" ht="24">
      <c r="A382" s="46" t="s">
        <v>112</v>
      </c>
      <c r="B382" s="48" t="s">
        <v>17</v>
      </c>
      <c r="C382" s="48" t="s">
        <v>75</v>
      </c>
      <c r="D382" s="13" t="s">
        <v>254</v>
      </c>
      <c r="E382" s="13" t="s">
        <v>8</v>
      </c>
      <c r="F382" s="13" t="s">
        <v>153</v>
      </c>
      <c r="G382" s="13" t="s">
        <v>270</v>
      </c>
      <c r="H382" s="49" t="s">
        <v>232</v>
      </c>
      <c r="I382" s="51">
        <f t="shared" si="136"/>
        <v>3748.3</v>
      </c>
      <c r="J382" s="51">
        <f t="shared" si="136"/>
        <v>3637.6</v>
      </c>
      <c r="K382" s="51">
        <f t="shared" si="136"/>
        <v>3644.8</v>
      </c>
    </row>
    <row r="383" spans="1:11" ht="24">
      <c r="A383" s="46" t="s">
        <v>132</v>
      </c>
      <c r="B383" s="48" t="s">
        <v>17</v>
      </c>
      <c r="C383" s="48" t="s">
        <v>75</v>
      </c>
      <c r="D383" s="13" t="s">
        <v>254</v>
      </c>
      <c r="E383" s="13" t="s">
        <v>8</v>
      </c>
      <c r="F383" s="13" t="s">
        <v>153</v>
      </c>
      <c r="G383" s="13" t="s">
        <v>270</v>
      </c>
      <c r="H383" s="49" t="s">
        <v>236</v>
      </c>
      <c r="I383" s="51">
        <f>'Приложение 3'!J208</f>
        <v>3748.3</v>
      </c>
      <c r="J383" s="51">
        <f>'Приложение 3'!K208</f>
        <v>3637.6</v>
      </c>
      <c r="K383" s="51">
        <f>'Приложение 3'!L208</f>
        <v>3644.8</v>
      </c>
    </row>
    <row r="384" spans="1:11">
      <c r="A384" s="125" t="s">
        <v>133</v>
      </c>
      <c r="B384" s="48" t="s">
        <v>17</v>
      </c>
      <c r="C384" s="48" t="s">
        <v>106</v>
      </c>
      <c r="D384" s="13"/>
      <c r="E384" s="13"/>
      <c r="F384" s="13"/>
      <c r="G384" s="13"/>
      <c r="H384" s="49"/>
      <c r="I384" s="51">
        <f>I385+I414+I408+I402+I396</f>
        <v>5339.2000000000007</v>
      </c>
      <c r="J384" s="51">
        <f>J385+J414+J408+J402+J396</f>
        <v>1344.1999999999998</v>
      </c>
      <c r="K384" s="51">
        <f>K385+K414+K408+K402+K396</f>
        <v>1084.5999999999999</v>
      </c>
    </row>
    <row r="385" spans="1:11" ht="36">
      <c r="A385" s="46" t="s">
        <v>470</v>
      </c>
      <c r="B385" s="48" t="s">
        <v>17</v>
      </c>
      <c r="C385" s="48" t="s">
        <v>106</v>
      </c>
      <c r="D385" s="13" t="s">
        <v>77</v>
      </c>
      <c r="E385" s="13" t="s">
        <v>258</v>
      </c>
      <c r="F385" s="13"/>
      <c r="G385" s="13"/>
      <c r="H385" s="49"/>
      <c r="I385" s="51">
        <f t="shared" ref="I385:K385" si="137">I386</f>
        <v>2171.5</v>
      </c>
      <c r="J385" s="51">
        <f t="shared" si="137"/>
        <v>962.4</v>
      </c>
      <c r="K385" s="51">
        <f t="shared" si="137"/>
        <v>562.4</v>
      </c>
    </row>
    <row r="386" spans="1:11" ht="24">
      <c r="A386" s="46" t="s">
        <v>189</v>
      </c>
      <c r="B386" s="48" t="s">
        <v>17</v>
      </c>
      <c r="C386" s="48" t="s">
        <v>106</v>
      </c>
      <c r="D386" s="13" t="s">
        <v>77</v>
      </c>
      <c r="E386" s="13" t="s">
        <v>258</v>
      </c>
      <c r="F386" s="13" t="s">
        <v>77</v>
      </c>
      <c r="G386" s="13"/>
      <c r="H386" s="49"/>
      <c r="I386" s="51">
        <f>I387+I390+I393</f>
        <v>2171.5</v>
      </c>
      <c r="J386" s="51">
        <f>J387+J390+J393</f>
        <v>962.4</v>
      </c>
      <c r="K386" s="51">
        <f>K387+K390+K393</f>
        <v>562.4</v>
      </c>
    </row>
    <row r="387" spans="1:11" ht="89.25">
      <c r="A387" s="31" t="s">
        <v>323</v>
      </c>
      <c r="B387" s="48" t="s">
        <v>17</v>
      </c>
      <c r="C387" s="48" t="s">
        <v>106</v>
      </c>
      <c r="D387" s="13" t="s">
        <v>77</v>
      </c>
      <c r="E387" s="13" t="s">
        <v>258</v>
      </c>
      <c r="F387" s="13" t="s">
        <v>77</v>
      </c>
      <c r="G387" s="32" t="s">
        <v>322</v>
      </c>
      <c r="H387" s="29"/>
      <c r="I387" s="51">
        <f>I388</f>
        <v>1212.4000000000001</v>
      </c>
      <c r="J387" s="51">
        <f t="shared" ref="J387:K387" si="138">J388</f>
        <v>962.4</v>
      </c>
      <c r="K387" s="51">
        <f t="shared" si="138"/>
        <v>562.4</v>
      </c>
    </row>
    <row r="388" spans="1:11" ht="38.25">
      <c r="A388" s="180" t="s">
        <v>144</v>
      </c>
      <c r="B388" s="48" t="s">
        <v>17</v>
      </c>
      <c r="C388" s="48" t="s">
        <v>106</v>
      </c>
      <c r="D388" s="13" t="s">
        <v>77</v>
      </c>
      <c r="E388" s="13" t="s">
        <v>258</v>
      </c>
      <c r="F388" s="13" t="s">
        <v>77</v>
      </c>
      <c r="G388" s="32" t="s">
        <v>322</v>
      </c>
      <c r="H388" s="29" t="s">
        <v>238</v>
      </c>
      <c r="I388" s="51">
        <f>I389</f>
        <v>1212.4000000000001</v>
      </c>
      <c r="J388" s="51">
        <f t="shared" ref="J388:K388" si="139">J389</f>
        <v>962.4</v>
      </c>
      <c r="K388" s="51">
        <f t="shared" si="139"/>
        <v>562.4</v>
      </c>
    </row>
    <row r="389" spans="1:11">
      <c r="A389" s="46" t="s">
        <v>186</v>
      </c>
      <c r="B389" s="48" t="s">
        <v>17</v>
      </c>
      <c r="C389" s="48" t="s">
        <v>106</v>
      </c>
      <c r="D389" s="13" t="s">
        <v>77</v>
      </c>
      <c r="E389" s="13" t="s">
        <v>258</v>
      </c>
      <c r="F389" s="13" t="s">
        <v>77</v>
      </c>
      <c r="G389" s="32" t="s">
        <v>322</v>
      </c>
      <c r="H389" s="29" t="s">
        <v>246</v>
      </c>
      <c r="I389" s="51">
        <f>'Приложение 3'!J473</f>
        <v>1212.4000000000001</v>
      </c>
      <c r="J389" s="51">
        <f>'Приложение 3'!K473</f>
        <v>962.4</v>
      </c>
      <c r="K389" s="51">
        <f>'Приложение 3'!L473</f>
        <v>562.4</v>
      </c>
    </row>
    <row r="390" spans="1:11" ht="102">
      <c r="A390" s="175" t="s">
        <v>425</v>
      </c>
      <c r="B390" s="27" t="s">
        <v>17</v>
      </c>
      <c r="C390" s="27" t="s">
        <v>106</v>
      </c>
      <c r="D390" s="32" t="s">
        <v>77</v>
      </c>
      <c r="E390" s="32" t="s">
        <v>258</v>
      </c>
      <c r="F390" s="32" t="s">
        <v>77</v>
      </c>
      <c r="G390" s="32" t="s">
        <v>424</v>
      </c>
      <c r="H390" s="29"/>
      <c r="I390" s="51">
        <f>I391</f>
        <v>742</v>
      </c>
      <c r="J390" s="51">
        <f t="shared" ref="J390:K394" si="140">J391</f>
        <v>0</v>
      </c>
      <c r="K390" s="51">
        <f t="shared" si="140"/>
        <v>0</v>
      </c>
    </row>
    <row r="391" spans="1:11" ht="38.25">
      <c r="A391" s="180" t="s">
        <v>144</v>
      </c>
      <c r="B391" s="27" t="s">
        <v>17</v>
      </c>
      <c r="C391" s="27" t="s">
        <v>106</v>
      </c>
      <c r="D391" s="32" t="s">
        <v>77</v>
      </c>
      <c r="E391" s="32" t="s">
        <v>258</v>
      </c>
      <c r="F391" s="32" t="s">
        <v>77</v>
      </c>
      <c r="G391" s="32" t="s">
        <v>424</v>
      </c>
      <c r="H391" s="29" t="s">
        <v>238</v>
      </c>
      <c r="I391" s="51">
        <f>I392</f>
        <v>742</v>
      </c>
      <c r="J391" s="51">
        <f t="shared" si="140"/>
        <v>0</v>
      </c>
      <c r="K391" s="51">
        <f t="shared" si="140"/>
        <v>0</v>
      </c>
    </row>
    <row r="392" spans="1:11">
      <c r="A392" s="175" t="s">
        <v>186</v>
      </c>
      <c r="B392" s="27" t="s">
        <v>17</v>
      </c>
      <c r="C392" s="27" t="s">
        <v>106</v>
      </c>
      <c r="D392" s="32" t="s">
        <v>77</v>
      </c>
      <c r="E392" s="32" t="s">
        <v>258</v>
      </c>
      <c r="F392" s="32" t="s">
        <v>77</v>
      </c>
      <c r="G392" s="32" t="s">
        <v>424</v>
      </c>
      <c r="H392" s="29" t="s">
        <v>246</v>
      </c>
      <c r="I392" s="51">
        <f>'Приложение 3'!J476</f>
        <v>742</v>
      </c>
      <c r="J392" s="51">
        <f>'Приложение 3'!K476</f>
        <v>0</v>
      </c>
      <c r="K392" s="51">
        <f>'Приложение 3'!L476</f>
        <v>0</v>
      </c>
    </row>
    <row r="393" spans="1:11" ht="63.75">
      <c r="A393" s="175" t="s">
        <v>426</v>
      </c>
      <c r="B393" s="27" t="s">
        <v>17</v>
      </c>
      <c r="C393" s="27" t="s">
        <v>106</v>
      </c>
      <c r="D393" s="32" t="s">
        <v>77</v>
      </c>
      <c r="E393" s="32" t="s">
        <v>258</v>
      </c>
      <c r="F393" s="32" t="s">
        <v>77</v>
      </c>
      <c r="G393" s="32" t="s">
        <v>427</v>
      </c>
      <c r="H393" s="29"/>
      <c r="I393" s="51">
        <f>I394</f>
        <v>217.1</v>
      </c>
      <c r="J393" s="51">
        <f t="shared" si="140"/>
        <v>0</v>
      </c>
      <c r="K393" s="51">
        <f t="shared" si="140"/>
        <v>0</v>
      </c>
    </row>
    <row r="394" spans="1:11" ht="38.25">
      <c r="A394" s="180" t="s">
        <v>144</v>
      </c>
      <c r="B394" s="27" t="s">
        <v>17</v>
      </c>
      <c r="C394" s="27" t="s">
        <v>106</v>
      </c>
      <c r="D394" s="32" t="s">
        <v>77</v>
      </c>
      <c r="E394" s="32" t="s">
        <v>258</v>
      </c>
      <c r="F394" s="32" t="s">
        <v>77</v>
      </c>
      <c r="G394" s="32" t="s">
        <v>427</v>
      </c>
      <c r="H394" s="29" t="s">
        <v>238</v>
      </c>
      <c r="I394" s="51">
        <f>I395</f>
        <v>217.1</v>
      </c>
      <c r="J394" s="51">
        <f t="shared" si="140"/>
        <v>0</v>
      </c>
      <c r="K394" s="51">
        <f t="shared" si="140"/>
        <v>0</v>
      </c>
    </row>
    <row r="395" spans="1:11">
      <c r="A395" s="175" t="s">
        <v>186</v>
      </c>
      <c r="B395" s="27" t="s">
        <v>17</v>
      </c>
      <c r="C395" s="27" t="s">
        <v>106</v>
      </c>
      <c r="D395" s="32" t="s">
        <v>77</v>
      </c>
      <c r="E395" s="32" t="s">
        <v>258</v>
      </c>
      <c r="F395" s="32" t="s">
        <v>77</v>
      </c>
      <c r="G395" s="32" t="s">
        <v>427</v>
      </c>
      <c r="H395" s="29" t="s">
        <v>246</v>
      </c>
      <c r="I395" s="51">
        <f>'Приложение 3'!J479</f>
        <v>217.1</v>
      </c>
      <c r="J395" s="51">
        <f>'Приложение 3'!K479</f>
        <v>0</v>
      </c>
      <c r="K395" s="51">
        <f>'Приложение 3'!L479</f>
        <v>0</v>
      </c>
    </row>
    <row r="396" spans="1:11" ht="36">
      <c r="A396" s="186" t="s">
        <v>439</v>
      </c>
      <c r="B396" s="41" t="s">
        <v>17</v>
      </c>
      <c r="C396" s="42" t="s">
        <v>106</v>
      </c>
      <c r="D396" s="32" t="s">
        <v>82</v>
      </c>
      <c r="E396" s="32" t="s">
        <v>258</v>
      </c>
      <c r="F396" s="32"/>
      <c r="G396" s="32"/>
      <c r="H396" s="29"/>
      <c r="I396" s="51">
        <f t="shared" ref="I396:I399" si="141">I397</f>
        <v>2679.8</v>
      </c>
      <c r="J396" s="51">
        <f t="shared" ref="J396:J399" si="142">J397</f>
        <v>0</v>
      </c>
      <c r="K396" s="51">
        <f t="shared" ref="K396:K399" si="143">K397</f>
        <v>0</v>
      </c>
    </row>
    <row r="397" spans="1:11" ht="25.5">
      <c r="A397" s="184" t="s">
        <v>409</v>
      </c>
      <c r="B397" s="41" t="s">
        <v>17</v>
      </c>
      <c r="C397" s="42" t="s">
        <v>106</v>
      </c>
      <c r="D397" s="32" t="s">
        <v>82</v>
      </c>
      <c r="E397" s="32" t="s">
        <v>8</v>
      </c>
      <c r="F397" s="32"/>
      <c r="G397" s="32"/>
      <c r="H397" s="29"/>
      <c r="I397" s="51">
        <f t="shared" si="141"/>
        <v>2679.8</v>
      </c>
      <c r="J397" s="51">
        <f t="shared" si="142"/>
        <v>0</v>
      </c>
      <c r="K397" s="51">
        <f t="shared" si="143"/>
        <v>0</v>
      </c>
    </row>
    <row r="398" spans="1:11" ht="51">
      <c r="A398" s="184" t="s">
        <v>410</v>
      </c>
      <c r="B398" s="41" t="s">
        <v>17</v>
      </c>
      <c r="C398" s="42" t="s">
        <v>106</v>
      </c>
      <c r="D398" s="32" t="s">
        <v>82</v>
      </c>
      <c r="E398" s="32" t="s">
        <v>8</v>
      </c>
      <c r="F398" s="32" t="s">
        <v>75</v>
      </c>
      <c r="G398" s="32"/>
      <c r="H398" s="29"/>
      <c r="I398" s="51">
        <f t="shared" si="141"/>
        <v>2679.8</v>
      </c>
      <c r="J398" s="51">
        <f t="shared" si="142"/>
        <v>0</v>
      </c>
      <c r="K398" s="51">
        <f t="shared" si="143"/>
        <v>0</v>
      </c>
    </row>
    <row r="399" spans="1:11" ht="38.25">
      <c r="A399" s="185" t="s">
        <v>407</v>
      </c>
      <c r="B399" s="41" t="s">
        <v>17</v>
      </c>
      <c r="C399" s="42" t="s">
        <v>106</v>
      </c>
      <c r="D399" s="32" t="s">
        <v>82</v>
      </c>
      <c r="E399" s="32" t="s">
        <v>8</v>
      </c>
      <c r="F399" s="32" t="s">
        <v>75</v>
      </c>
      <c r="G399" s="32" t="s">
        <v>408</v>
      </c>
      <c r="H399" s="29"/>
      <c r="I399" s="51">
        <f t="shared" si="141"/>
        <v>2679.8</v>
      </c>
      <c r="J399" s="51">
        <f t="shared" si="142"/>
        <v>0</v>
      </c>
      <c r="K399" s="51">
        <f t="shared" si="143"/>
        <v>0</v>
      </c>
    </row>
    <row r="400" spans="1:11" ht="25.5">
      <c r="A400" s="184" t="s">
        <v>112</v>
      </c>
      <c r="B400" s="41" t="s">
        <v>17</v>
      </c>
      <c r="C400" s="42" t="s">
        <v>106</v>
      </c>
      <c r="D400" s="32" t="s">
        <v>82</v>
      </c>
      <c r="E400" s="32" t="s">
        <v>8</v>
      </c>
      <c r="F400" s="32" t="s">
        <v>75</v>
      </c>
      <c r="G400" s="32" t="s">
        <v>408</v>
      </c>
      <c r="H400" s="29" t="s">
        <v>232</v>
      </c>
      <c r="I400" s="51">
        <f>I401</f>
        <v>2679.8</v>
      </c>
      <c r="J400" s="51">
        <f t="shared" ref="J400:K400" si="144">J401</f>
        <v>0</v>
      </c>
      <c r="K400" s="51">
        <f t="shared" si="144"/>
        <v>0</v>
      </c>
    </row>
    <row r="401" spans="1:11" ht="38.25">
      <c r="A401" s="184" t="s">
        <v>135</v>
      </c>
      <c r="B401" s="41" t="s">
        <v>17</v>
      </c>
      <c r="C401" s="42" t="s">
        <v>106</v>
      </c>
      <c r="D401" s="32" t="s">
        <v>82</v>
      </c>
      <c r="E401" s="32" t="s">
        <v>8</v>
      </c>
      <c r="F401" s="32" t="s">
        <v>75</v>
      </c>
      <c r="G401" s="32" t="s">
        <v>408</v>
      </c>
      <c r="H401" s="29" t="s">
        <v>237</v>
      </c>
      <c r="I401" s="51">
        <f>'Приложение 3'!J215</f>
        <v>2679.8</v>
      </c>
      <c r="J401" s="51">
        <v>0</v>
      </c>
      <c r="K401" s="51">
        <v>0</v>
      </c>
    </row>
    <row r="402" spans="1:11" ht="60">
      <c r="A402" s="121" t="s">
        <v>446</v>
      </c>
      <c r="B402" s="48" t="s">
        <v>17</v>
      </c>
      <c r="C402" s="48" t="s">
        <v>106</v>
      </c>
      <c r="D402" s="13" t="s">
        <v>116</v>
      </c>
      <c r="E402" s="13" t="s">
        <v>258</v>
      </c>
      <c r="F402" s="13"/>
      <c r="G402" s="13"/>
      <c r="H402" s="49"/>
      <c r="I402" s="51">
        <f t="shared" ref="I402:K402" si="145">I404</f>
        <v>449.8</v>
      </c>
      <c r="J402" s="51">
        <f t="shared" si="145"/>
        <v>346</v>
      </c>
      <c r="K402" s="51">
        <f t="shared" si="145"/>
        <v>517.20000000000005</v>
      </c>
    </row>
    <row r="403" spans="1:11" ht="24">
      <c r="A403" s="46" t="s">
        <v>110</v>
      </c>
      <c r="B403" s="48" t="s">
        <v>17</v>
      </c>
      <c r="C403" s="48" t="s">
        <v>106</v>
      </c>
      <c r="D403" s="13" t="s">
        <v>116</v>
      </c>
      <c r="E403" s="342" t="s">
        <v>11</v>
      </c>
      <c r="F403" s="13"/>
      <c r="G403" s="13"/>
      <c r="H403" s="49"/>
      <c r="I403" s="51">
        <f t="shared" ref="I403:K403" si="146">I405</f>
        <v>449.8</v>
      </c>
      <c r="J403" s="51">
        <f t="shared" si="146"/>
        <v>346</v>
      </c>
      <c r="K403" s="51">
        <f t="shared" si="146"/>
        <v>517.20000000000005</v>
      </c>
    </row>
    <row r="404" spans="1:11" ht="48">
      <c r="A404" s="46" t="s">
        <v>111</v>
      </c>
      <c r="B404" s="48" t="s">
        <v>17</v>
      </c>
      <c r="C404" s="48" t="s">
        <v>106</v>
      </c>
      <c r="D404" s="13" t="s">
        <v>116</v>
      </c>
      <c r="E404" s="342" t="s">
        <v>11</v>
      </c>
      <c r="F404" s="13" t="s">
        <v>75</v>
      </c>
      <c r="G404" s="13"/>
      <c r="H404" s="49"/>
      <c r="I404" s="51">
        <f t="shared" ref="I404:K404" si="147">I406</f>
        <v>449.8</v>
      </c>
      <c r="J404" s="51">
        <f t="shared" si="147"/>
        <v>346</v>
      </c>
      <c r="K404" s="51">
        <f t="shared" si="147"/>
        <v>517.20000000000005</v>
      </c>
    </row>
    <row r="405" spans="1:11" ht="204">
      <c r="A405" s="132" t="s">
        <v>394</v>
      </c>
      <c r="B405" s="48" t="s">
        <v>17</v>
      </c>
      <c r="C405" s="48" t="s">
        <v>106</v>
      </c>
      <c r="D405" s="13" t="s">
        <v>116</v>
      </c>
      <c r="E405" s="342" t="s">
        <v>11</v>
      </c>
      <c r="F405" s="13" t="s">
        <v>75</v>
      </c>
      <c r="G405" s="13" t="s">
        <v>261</v>
      </c>
      <c r="H405" s="49"/>
      <c r="I405" s="51">
        <f>I407</f>
        <v>449.8</v>
      </c>
      <c r="J405" s="51">
        <f>J407</f>
        <v>346</v>
      </c>
      <c r="K405" s="51">
        <f>K407</f>
        <v>517.20000000000005</v>
      </c>
    </row>
    <row r="406" spans="1:11" ht="24">
      <c r="A406" s="126" t="s">
        <v>112</v>
      </c>
      <c r="B406" s="48" t="s">
        <v>17</v>
      </c>
      <c r="C406" s="48" t="s">
        <v>106</v>
      </c>
      <c r="D406" s="13" t="s">
        <v>116</v>
      </c>
      <c r="E406" s="342" t="s">
        <v>11</v>
      </c>
      <c r="F406" s="13" t="s">
        <v>75</v>
      </c>
      <c r="G406" s="13" t="s">
        <v>261</v>
      </c>
      <c r="H406" s="49" t="s">
        <v>232</v>
      </c>
      <c r="I406" s="51">
        <f t="shared" ref="I406:K406" si="148">I407</f>
        <v>449.8</v>
      </c>
      <c r="J406" s="51">
        <f t="shared" si="148"/>
        <v>346</v>
      </c>
      <c r="K406" s="51">
        <f t="shared" si="148"/>
        <v>517.20000000000005</v>
      </c>
    </row>
    <row r="407" spans="1:11" ht="24">
      <c r="A407" s="336" t="s">
        <v>132</v>
      </c>
      <c r="B407" s="48" t="s">
        <v>17</v>
      </c>
      <c r="C407" s="48" t="s">
        <v>106</v>
      </c>
      <c r="D407" s="13" t="s">
        <v>116</v>
      </c>
      <c r="E407" s="342" t="s">
        <v>11</v>
      </c>
      <c r="F407" s="13" t="s">
        <v>75</v>
      </c>
      <c r="G407" s="13" t="s">
        <v>261</v>
      </c>
      <c r="H407" s="49" t="s">
        <v>236</v>
      </c>
      <c r="I407" s="51">
        <f>'Приложение 3'!J221</f>
        <v>449.8</v>
      </c>
      <c r="J407" s="51">
        <f>'Приложение 3'!K221</f>
        <v>346</v>
      </c>
      <c r="K407" s="51">
        <f>'Приложение 3'!L221</f>
        <v>517.20000000000005</v>
      </c>
    </row>
    <row r="408" spans="1:11" ht="51">
      <c r="A408" s="35" t="s">
        <v>126</v>
      </c>
      <c r="B408" s="41" t="s">
        <v>17</v>
      </c>
      <c r="C408" s="42" t="s">
        <v>106</v>
      </c>
      <c r="D408" s="32" t="s">
        <v>267</v>
      </c>
      <c r="E408" s="32" t="s">
        <v>258</v>
      </c>
      <c r="F408" s="32"/>
      <c r="G408" s="32"/>
      <c r="H408" s="29"/>
      <c r="I408" s="30">
        <f>I409</f>
        <v>33.1</v>
      </c>
      <c r="J408" s="30">
        <f t="shared" ref="J408:K412" si="149">J409</f>
        <v>30.8</v>
      </c>
      <c r="K408" s="30">
        <f t="shared" si="149"/>
        <v>0</v>
      </c>
    </row>
    <row r="409" spans="1:11" ht="38.25">
      <c r="A409" s="278" t="s">
        <v>332</v>
      </c>
      <c r="B409" s="41" t="s">
        <v>17</v>
      </c>
      <c r="C409" s="42" t="s">
        <v>106</v>
      </c>
      <c r="D409" s="32" t="s">
        <v>267</v>
      </c>
      <c r="E409" s="32" t="s">
        <v>8</v>
      </c>
      <c r="F409" s="32"/>
      <c r="G409" s="32"/>
      <c r="H409" s="29"/>
      <c r="I409" s="30">
        <f>I410</f>
        <v>33.1</v>
      </c>
      <c r="J409" s="30">
        <f t="shared" si="149"/>
        <v>30.8</v>
      </c>
      <c r="K409" s="30">
        <f t="shared" si="149"/>
        <v>0</v>
      </c>
    </row>
    <row r="410" spans="1:11" ht="38.25">
      <c r="A410" s="278" t="s">
        <v>333</v>
      </c>
      <c r="B410" s="41" t="s">
        <v>17</v>
      </c>
      <c r="C410" s="42" t="s">
        <v>106</v>
      </c>
      <c r="D410" s="32" t="s">
        <v>267</v>
      </c>
      <c r="E410" s="32" t="s">
        <v>8</v>
      </c>
      <c r="F410" s="32" t="s">
        <v>75</v>
      </c>
      <c r="G410" s="32"/>
      <c r="H410" s="29"/>
      <c r="I410" s="30">
        <f>I411</f>
        <v>33.1</v>
      </c>
      <c r="J410" s="30">
        <f t="shared" si="149"/>
        <v>30.8</v>
      </c>
      <c r="K410" s="30">
        <f t="shared" si="149"/>
        <v>0</v>
      </c>
    </row>
    <row r="411" spans="1:11" ht="25.5">
      <c r="A411" s="39" t="s">
        <v>331</v>
      </c>
      <c r="B411" s="41" t="s">
        <v>17</v>
      </c>
      <c r="C411" s="42" t="s">
        <v>106</v>
      </c>
      <c r="D411" s="32" t="s">
        <v>267</v>
      </c>
      <c r="E411" s="32" t="s">
        <v>8</v>
      </c>
      <c r="F411" s="32" t="s">
        <v>75</v>
      </c>
      <c r="G411" s="32" t="s">
        <v>330</v>
      </c>
      <c r="H411" s="29"/>
      <c r="I411" s="30">
        <f>I412</f>
        <v>33.1</v>
      </c>
      <c r="J411" s="30">
        <f t="shared" si="149"/>
        <v>30.8</v>
      </c>
      <c r="K411" s="30">
        <f t="shared" si="149"/>
        <v>0</v>
      </c>
    </row>
    <row r="412" spans="1:11" ht="25.5">
      <c r="A412" s="337" t="s">
        <v>112</v>
      </c>
      <c r="B412" s="41" t="s">
        <v>17</v>
      </c>
      <c r="C412" s="42" t="s">
        <v>106</v>
      </c>
      <c r="D412" s="32" t="s">
        <v>267</v>
      </c>
      <c r="E412" s="32" t="s">
        <v>8</v>
      </c>
      <c r="F412" s="32" t="s">
        <v>75</v>
      </c>
      <c r="G412" s="32" t="s">
        <v>330</v>
      </c>
      <c r="H412" s="29" t="s">
        <v>232</v>
      </c>
      <c r="I412" s="30">
        <f>I413</f>
        <v>33.1</v>
      </c>
      <c r="J412" s="30">
        <f t="shared" si="149"/>
        <v>30.8</v>
      </c>
      <c r="K412" s="30">
        <f t="shared" si="149"/>
        <v>0</v>
      </c>
    </row>
    <row r="413" spans="1:11" ht="24">
      <c r="A413" s="125" t="s">
        <v>135</v>
      </c>
      <c r="B413" s="41" t="s">
        <v>17</v>
      </c>
      <c r="C413" s="42" t="s">
        <v>106</v>
      </c>
      <c r="D413" s="32" t="s">
        <v>267</v>
      </c>
      <c r="E413" s="32" t="s">
        <v>8</v>
      </c>
      <c r="F413" s="32" t="s">
        <v>75</v>
      </c>
      <c r="G413" s="32" t="s">
        <v>330</v>
      </c>
      <c r="H413" s="29" t="s">
        <v>237</v>
      </c>
      <c r="I413" s="51">
        <f>'Приложение 3'!J227</f>
        <v>33.1</v>
      </c>
      <c r="J413" s="51">
        <f>'Приложение 3'!K227</f>
        <v>30.8</v>
      </c>
      <c r="K413" s="51">
        <f>'Приложение 3'!L227</f>
        <v>0</v>
      </c>
    </row>
    <row r="414" spans="1:11" ht="48">
      <c r="A414" s="46" t="s">
        <v>334</v>
      </c>
      <c r="B414" s="48" t="s">
        <v>17</v>
      </c>
      <c r="C414" s="48" t="s">
        <v>106</v>
      </c>
      <c r="D414" s="13" t="s">
        <v>254</v>
      </c>
      <c r="E414" s="13" t="s">
        <v>258</v>
      </c>
      <c r="F414" s="13"/>
      <c r="G414" s="13"/>
      <c r="H414" s="49"/>
      <c r="I414" s="51">
        <f>I415</f>
        <v>5</v>
      </c>
      <c r="J414" s="51">
        <f t="shared" ref="J414:K417" si="150">J415</f>
        <v>5</v>
      </c>
      <c r="K414" s="51">
        <f t="shared" si="150"/>
        <v>5</v>
      </c>
    </row>
    <row r="415" spans="1:11" ht="45">
      <c r="A415" s="103" t="s">
        <v>335</v>
      </c>
      <c r="B415" s="48" t="s">
        <v>17</v>
      </c>
      <c r="C415" s="48" t="s">
        <v>106</v>
      </c>
      <c r="D415" s="13" t="s">
        <v>254</v>
      </c>
      <c r="E415" s="13" t="s">
        <v>8</v>
      </c>
      <c r="F415" s="13"/>
      <c r="G415" s="13"/>
      <c r="H415" s="49"/>
      <c r="I415" s="51">
        <f>I416</f>
        <v>5</v>
      </c>
      <c r="J415" s="51">
        <f t="shared" si="150"/>
        <v>5</v>
      </c>
      <c r="K415" s="51">
        <f t="shared" si="150"/>
        <v>5</v>
      </c>
    </row>
    <row r="416" spans="1:11" ht="24">
      <c r="A416" s="125" t="s">
        <v>220</v>
      </c>
      <c r="B416" s="48" t="s">
        <v>17</v>
      </c>
      <c r="C416" s="48" t="s">
        <v>106</v>
      </c>
      <c r="D416" s="13" t="s">
        <v>254</v>
      </c>
      <c r="E416" s="13" t="s">
        <v>8</v>
      </c>
      <c r="F416" s="13" t="s">
        <v>153</v>
      </c>
      <c r="G416" s="13" t="s">
        <v>299</v>
      </c>
      <c r="H416" s="49"/>
      <c r="I416" s="51">
        <f>I417</f>
        <v>5</v>
      </c>
      <c r="J416" s="51">
        <f t="shared" si="150"/>
        <v>5</v>
      </c>
      <c r="K416" s="51">
        <f t="shared" si="150"/>
        <v>5</v>
      </c>
    </row>
    <row r="417" spans="1:11" ht="24">
      <c r="A417" s="55" t="s">
        <v>112</v>
      </c>
      <c r="B417" s="48" t="s">
        <v>17</v>
      </c>
      <c r="C417" s="48" t="s">
        <v>106</v>
      </c>
      <c r="D417" s="13" t="s">
        <v>254</v>
      </c>
      <c r="E417" s="13" t="s">
        <v>8</v>
      </c>
      <c r="F417" s="13" t="s">
        <v>153</v>
      </c>
      <c r="G417" s="13" t="s">
        <v>299</v>
      </c>
      <c r="H417" s="49" t="s">
        <v>232</v>
      </c>
      <c r="I417" s="51">
        <f>I418</f>
        <v>5</v>
      </c>
      <c r="J417" s="51">
        <f t="shared" si="150"/>
        <v>5</v>
      </c>
      <c r="K417" s="51">
        <f t="shared" si="150"/>
        <v>5</v>
      </c>
    </row>
    <row r="418" spans="1:11">
      <c r="A418" s="125" t="s">
        <v>113</v>
      </c>
      <c r="B418" s="48" t="s">
        <v>17</v>
      </c>
      <c r="C418" s="48" t="s">
        <v>106</v>
      </c>
      <c r="D418" s="13" t="s">
        <v>254</v>
      </c>
      <c r="E418" s="13" t="s">
        <v>8</v>
      </c>
      <c r="F418" s="13" t="s">
        <v>153</v>
      </c>
      <c r="G418" s="13" t="s">
        <v>299</v>
      </c>
      <c r="H418" s="49" t="s">
        <v>233</v>
      </c>
      <c r="I418" s="51">
        <f>'Приложение 3'!J484</f>
        <v>5</v>
      </c>
      <c r="J418" s="51">
        <f>'Приложение 3'!K484</f>
        <v>5</v>
      </c>
      <c r="K418" s="51">
        <f>'Приложение 3'!L484</f>
        <v>5</v>
      </c>
    </row>
    <row r="419" spans="1:11">
      <c r="A419" s="46" t="s">
        <v>136</v>
      </c>
      <c r="B419" s="48" t="s">
        <v>17</v>
      </c>
      <c r="C419" s="48" t="s">
        <v>82</v>
      </c>
      <c r="D419" s="13"/>
      <c r="E419" s="13"/>
      <c r="F419" s="13"/>
      <c r="G419" s="13"/>
      <c r="H419" s="49"/>
      <c r="I419" s="51">
        <f>I420+I430</f>
        <v>18350.800000000003</v>
      </c>
      <c r="J419" s="51">
        <f>J420+J430</f>
        <v>19118.699999999997</v>
      </c>
      <c r="K419" s="51">
        <f>K420+K430</f>
        <v>21651.1</v>
      </c>
    </row>
    <row r="420" spans="1:11" ht="36">
      <c r="A420" s="46" t="s">
        <v>469</v>
      </c>
      <c r="B420" s="48" t="s">
        <v>17</v>
      </c>
      <c r="C420" s="48" t="s">
        <v>82</v>
      </c>
      <c r="D420" s="13" t="s">
        <v>77</v>
      </c>
      <c r="E420" s="13" t="s">
        <v>258</v>
      </c>
      <c r="F420" s="13"/>
      <c r="G420" s="13"/>
      <c r="H420" s="49"/>
      <c r="I420" s="51">
        <f>I425+I421</f>
        <v>8992.9000000000015</v>
      </c>
      <c r="J420" s="51">
        <f t="shared" ref="J420:K420" si="151">J425+J421</f>
        <v>9760.7999999999993</v>
      </c>
      <c r="K420" s="51">
        <f t="shared" si="151"/>
        <v>9953.7999999999993</v>
      </c>
    </row>
    <row r="421" spans="1:11" ht="27">
      <c r="A421" s="372" t="s">
        <v>189</v>
      </c>
      <c r="B421" s="282" t="s">
        <v>17</v>
      </c>
      <c r="C421" s="282" t="s">
        <v>82</v>
      </c>
      <c r="D421" s="283" t="s">
        <v>77</v>
      </c>
      <c r="E421" s="283" t="s">
        <v>258</v>
      </c>
      <c r="F421" s="283" t="s">
        <v>77</v>
      </c>
      <c r="G421" s="283"/>
      <c r="H421" s="284"/>
      <c r="I421" s="285">
        <f t="shared" ref="I421:K423" si="152">I422</f>
        <v>4658.6000000000004</v>
      </c>
      <c r="J421" s="285">
        <f t="shared" si="152"/>
        <v>4844.5</v>
      </c>
      <c r="K421" s="285">
        <f t="shared" si="152"/>
        <v>5036.8999999999996</v>
      </c>
    </row>
    <row r="422" spans="1:11" ht="102">
      <c r="A422" s="373" t="s">
        <v>51</v>
      </c>
      <c r="B422" s="282" t="s">
        <v>17</v>
      </c>
      <c r="C422" s="282" t="s">
        <v>82</v>
      </c>
      <c r="D422" s="283" t="s">
        <v>77</v>
      </c>
      <c r="E422" s="283" t="s">
        <v>258</v>
      </c>
      <c r="F422" s="283" t="s">
        <v>77</v>
      </c>
      <c r="G422" s="283" t="s">
        <v>298</v>
      </c>
      <c r="H422" s="284"/>
      <c r="I422" s="285">
        <f t="shared" si="152"/>
        <v>4658.6000000000004</v>
      </c>
      <c r="J422" s="285">
        <f t="shared" si="152"/>
        <v>4844.5</v>
      </c>
      <c r="K422" s="285">
        <f t="shared" si="152"/>
        <v>5036.8999999999996</v>
      </c>
    </row>
    <row r="423" spans="1:11" ht="38.25">
      <c r="A423" s="297" t="s">
        <v>144</v>
      </c>
      <c r="B423" s="282" t="s">
        <v>17</v>
      </c>
      <c r="C423" s="282" t="s">
        <v>82</v>
      </c>
      <c r="D423" s="283" t="s">
        <v>77</v>
      </c>
      <c r="E423" s="283" t="s">
        <v>258</v>
      </c>
      <c r="F423" s="283" t="s">
        <v>77</v>
      </c>
      <c r="G423" s="283" t="s">
        <v>298</v>
      </c>
      <c r="H423" s="284" t="s">
        <v>238</v>
      </c>
      <c r="I423" s="285">
        <f t="shared" si="152"/>
        <v>4658.6000000000004</v>
      </c>
      <c r="J423" s="285">
        <f t="shared" si="152"/>
        <v>4844.5</v>
      </c>
      <c r="K423" s="285">
        <f t="shared" si="152"/>
        <v>5036.8999999999996</v>
      </c>
    </row>
    <row r="424" spans="1:11">
      <c r="A424" s="281" t="s">
        <v>186</v>
      </c>
      <c r="B424" s="282" t="s">
        <v>17</v>
      </c>
      <c r="C424" s="282" t="s">
        <v>82</v>
      </c>
      <c r="D424" s="283" t="s">
        <v>77</v>
      </c>
      <c r="E424" s="283" t="s">
        <v>258</v>
      </c>
      <c r="F424" s="283" t="s">
        <v>77</v>
      </c>
      <c r="G424" s="283" t="s">
        <v>298</v>
      </c>
      <c r="H424" s="284" t="s">
        <v>246</v>
      </c>
      <c r="I424" s="285">
        <f>'Приложение 3'!J490</f>
        <v>4658.6000000000004</v>
      </c>
      <c r="J424" s="285">
        <f>'Приложение 3'!K490</f>
        <v>4844.5</v>
      </c>
      <c r="K424" s="285">
        <f>'Приложение 3'!L490</f>
        <v>5036.8999999999996</v>
      </c>
    </row>
    <row r="425" spans="1:11" ht="48">
      <c r="A425" s="50" t="s">
        <v>137</v>
      </c>
      <c r="B425" s="48" t="s">
        <v>17</v>
      </c>
      <c r="C425" s="48" t="s">
        <v>82</v>
      </c>
      <c r="D425" s="13" t="s">
        <v>77</v>
      </c>
      <c r="E425" s="13" t="s">
        <v>258</v>
      </c>
      <c r="F425" s="13" t="s">
        <v>114</v>
      </c>
      <c r="G425" s="13"/>
      <c r="H425" s="49"/>
      <c r="I425" s="51">
        <f>I426</f>
        <v>4334.3</v>
      </c>
      <c r="J425" s="51">
        <f>J426</f>
        <v>4916.3</v>
      </c>
      <c r="K425" s="51">
        <f>K426</f>
        <v>4916.8999999999996</v>
      </c>
    </row>
    <row r="426" spans="1:11" ht="240">
      <c r="A426" s="126" t="s">
        <v>138</v>
      </c>
      <c r="B426" s="48" t="s">
        <v>17</v>
      </c>
      <c r="C426" s="48" t="s">
        <v>82</v>
      </c>
      <c r="D426" s="13" t="s">
        <v>77</v>
      </c>
      <c r="E426" s="13" t="s">
        <v>258</v>
      </c>
      <c r="F426" s="13" t="s">
        <v>114</v>
      </c>
      <c r="G426" s="13" t="s">
        <v>271</v>
      </c>
      <c r="H426" s="49"/>
      <c r="I426" s="51">
        <f t="shared" ref="I426:K426" si="153">I427</f>
        <v>4334.3</v>
      </c>
      <c r="J426" s="51">
        <f t="shared" si="153"/>
        <v>4916.3</v>
      </c>
      <c r="K426" s="51">
        <f t="shared" si="153"/>
        <v>4916.8999999999996</v>
      </c>
    </row>
    <row r="427" spans="1:11" ht="24">
      <c r="A427" s="46" t="s">
        <v>112</v>
      </c>
      <c r="B427" s="48" t="s">
        <v>17</v>
      </c>
      <c r="C427" s="48" t="s">
        <v>82</v>
      </c>
      <c r="D427" s="13" t="s">
        <v>77</v>
      </c>
      <c r="E427" s="13" t="s">
        <v>258</v>
      </c>
      <c r="F427" s="13" t="s">
        <v>114</v>
      </c>
      <c r="G427" s="13" t="s">
        <v>271</v>
      </c>
      <c r="H427" s="49" t="s">
        <v>232</v>
      </c>
      <c r="I427" s="51">
        <f t="shared" ref="I427:K427" si="154">I428+I429</f>
        <v>4334.3</v>
      </c>
      <c r="J427" s="51">
        <f t="shared" si="154"/>
        <v>4916.3</v>
      </c>
      <c r="K427" s="51">
        <f t="shared" si="154"/>
        <v>4916.8999999999996</v>
      </c>
    </row>
    <row r="428" spans="1:11" ht="24">
      <c r="A428" s="55" t="s">
        <v>132</v>
      </c>
      <c r="B428" s="48" t="s">
        <v>17</v>
      </c>
      <c r="C428" s="48" t="s">
        <v>82</v>
      </c>
      <c r="D428" s="13" t="s">
        <v>77</v>
      </c>
      <c r="E428" s="13" t="s">
        <v>258</v>
      </c>
      <c r="F428" s="13" t="s">
        <v>114</v>
      </c>
      <c r="G428" s="13" t="s">
        <v>271</v>
      </c>
      <c r="H428" s="49" t="s">
        <v>236</v>
      </c>
      <c r="I428" s="51">
        <f>'Приложение 3'!J233</f>
        <v>3000</v>
      </c>
      <c r="J428" s="51">
        <f>'Приложение 3'!K233</f>
        <v>3300</v>
      </c>
      <c r="K428" s="51">
        <f>'Приложение 3'!L233</f>
        <v>3300</v>
      </c>
    </row>
    <row r="429" spans="1:11" ht="24">
      <c r="A429" s="55" t="s">
        <v>135</v>
      </c>
      <c r="B429" s="48" t="s">
        <v>17</v>
      </c>
      <c r="C429" s="48" t="s">
        <v>82</v>
      </c>
      <c r="D429" s="13" t="s">
        <v>77</v>
      </c>
      <c r="E429" s="13" t="s">
        <v>258</v>
      </c>
      <c r="F429" s="13" t="s">
        <v>114</v>
      </c>
      <c r="G429" s="13" t="s">
        <v>271</v>
      </c>
      <c r="H429" s="49" t="s">
        <v>237</v>
      </c>
      <c r="I429" s="51">
        <f>'Приложение 3'!J234</f>
        <v>1334.3</v>
      </c>
      <c r="J429" s="51">
        <f>'Приложение 3'!K234</f>
        <v>1616.3</v>
      </c>
      <c r="K429" s="51">
        <f>'Приложение 3'!L234</f>
        <v>1616.9</v>
      </c>
    </row>
    <row r="430" spans="1:11" ht="36">
      <c r="A430" s="52" t="s">
        <v>439</v>
      </c>
      <c r="B430" s="48" t="s">
        <v>17</v>
      </c>
      <c r="C430" s="48" t="s">
        <v>82</v>
      </c>
      <c r="D430" s="13" t="s">
        <v>82</v>
      </c>
      <c r="E430" s="13" t="s">
        <v>258</v>
      </c>
      <c r="F430" s="13"/>
      <c r="G430" s="13"/>
      <c r="H430" s="49"/>
      <c r="I430" s="51">
        <f>I431</f>
        <v>9357.9</v>
      </c>
      <c r="J430" s="51">
        <f t="shared" ref="J430:K430" si="155">J431</f>
        <v>9357.9</v>
      </c>
      <c r="K430" s="51">
        <f t="shared" si="155"/>
        <v>11697.3</v>
      </c>
    </row>
    <row r="431" spans="1:11" ht="48">
      <c r="A431" s="46" t="s">
        <v>549</v>
      </c>
      <c r="B431" s="48" t="s">
        <v>17</v>
      </c>
      <c r="C431" s="48" t="s">
        <v>82</v>
      </c>
      <c r="D431" s="13" t="s">
        <v>82</v>
      </c>
      <c r="E431" s="13" t="s">
        <v>9</v>
      </c>
      <c r="F431" s="13"/>
      <c r="G431" s="13"/>
      <c r="H431" s="49"/>
      <c r="I431" s="51">
        <f>I432</f>
        <v>9357.9</v>
      </c>
      <c r="J431" s="51">
        <f t="shared" ref="J431:K431" si="156">J432</f>
        <v>9357.9</v>
      </c>
      <c r="K431" s="51">
        <f t="shared" si="156"/>
        <v>11697.3</v>
      </c>
    </row>
    <row r="432" spans="1:11" ht="36">
      <c r="A432" s="125" t="s">
        <v>398</v>
      </c>
      <c r="B432" s="48" t="s">
        <v>17</v>
      </c>
      <c r="C432" s="48" t="s">
        <v>82</v>
      </c>
      <c r="D432" s="13" t="s">
        <v>82</v>
      </c>
      <c r="E432" s="13" t="s">
        <v>9</v>
      </c>
      <c r="F432" s="13" t="s">
        <v>98</v>
      </c>
      <c r="G432" s="13"/>
      <c r="H432" s="49"/>
      <c r="I432" s="51">
        <f>I436+I433</f>
        <v>9357.9</v>
      </c>
      <c r="J432" s="51">
        <f t="shared" ref="J432:K432" si="157">J436+J433</f>
        <v>9357.9</v>
      </c>
      <c r="K432" s="51">
        <f t="shared" si="157"/>
        <v>11697.3</v>
      </c>
    </row>
    <row r="433" spans="1:11" ht="102">
      <c r="A433" s="281" t="s">
        <v>139</v>
      </c>
      <c r="B433" s="282" t="s">
        <v>17</v>
      </c>
      <c r="C433" s="282" t="s">
        <v>82</v>
      </c>
      <c r="D433" s="283" t="s">
        <v>82</v>
      </c>
      <c r="E433" s="283" t="s">
        <v>9</v>
      </c>
      <c r="F433" s="283" t="s">
        <v>98</v>
      </c>
      <c r="G433" s="283" t="s">
        <v>440</v>
      </c>
      <c r="H433" s="284"/>
      <c r="I433" s="285">
        <f t="shared" ref="I433:K434" si="158">I434</f>
        <v>790.4</v>
      </c>
      <c r="J433" s="285">
        <f t="shared" si="158"/>
        <v>0</v>
      </c>
      <c r="K433" s="285">
        <f t="shared" si="158"/>
        <v>0</v>
      </c>
    </row>
    <row r="434" spans="1:11" ht="38.25">
      <c r="A434" s="281" t="s">
        <v>119</v>
      </c>
      <c r="B434" s="282" t="s">
        <v>17</v>
      </c>
      <c r="C434" s="282" t="s">
        <v>82</v>
      </c>
      <c r="D434" s="283" t="s">
        <v>82</v>
      </c>
      <c r="E434" s="283" t="s">
        <v>9</v>
      </c>
      <c r="F434" s="283" t="s">
        <v>98</v>
      </c>
      <c r="G434" s="283" t="s">
        <v>440</v>
      </c>
      <c r="H434" s="284" t="s">
        <v>234</v>
      </c>
      <c r="I434" s="285">
        <f t="shared" si="158"/>
        <v>790.4</v>
      </c>
      <c r="J434" s="285">
        <f t="shared" si="158"/>
        <v>0</v>
      </c>
      <c r="K434" s="285">
        <f t="shared" si="158"/>
        <v>0</v>
      </c>
    </row>
    <row r="435" spans="1:11">
      <c r="A435" s="281" t="s">
        <v>120</v>
      </c>
      <c r="B435" s="282" t="s">
        <v>17</v>
      </c>
      <c r="C435" s="282" t="s">
        <v>82</v>
      </c>
      <c r="D435" s="283" t="s">
        <v>82</v>
      </c>
      <c r="E435" s="283" t="s">
        <v>9</v>
      </c>
      <c r="F435" s="283" t="s">
        <v>98</v>
      </c>
      <c r="G435" s="385" t="s">
        <v>440</v>
      </c>
      <c r="H435" s="284" t="s">
        <v>235</v>
      </c>
      <c r="I435" s="285">
        <f>'Приложение 3'!J240</f>
        <v>790.4</v>
      </c>
      <c r="J435" s="285">
        <f>'Приложение 3'!K240</f>
        <v>0</v>
      </c>
      <c r="K435" s="285">
        <f>'Приложение 3'!L240</f>
        <v>0</v>
      </c>
    </row>
    <row r="436" spans="1:11" ht="84">
      <c r="A436" s="126" t="s">
        <v>139</v>
      </c>
      <c r="B436" s="48" t="s">
        <v>17</v>
      </c>
      <c r="C436" s="48" t="s">
        <v>82</v>
      </c>
      <c r="D436" s="13" t="s">
        <v>82</v>
      </c>
      <c r="E436" s="13" t="s">
        <v>9</v>
      </c>
      <c r="F436" s="13" t="s">
        <v>98</v>
      </c>
      <c r="G436" s="13" t="s">
        <v>272</v>
      </c>
      <c r="H436" s="49"/>
      <c r="I436" s="51">
        <f t="shared" ref="I436:K437" si="159">I437</f>
        <v>8567.5</v>
      </c>
      <c r="J436" s="51">
        <f t="shared" si="159"/>
        <v>9357.9</v>
      </c>
      <c r="K436" s="51">
        <f t="shared" si="159"/>
        <v>11697.3</v>
      </c>
    </row>
    <row r="437" spans="1:11" ht="36">
      <c r="A437" s="46" t="s">
        <v>119</v>
      </c>
      <c r="B437" s="48" t="s">
        <v>17</v>
      </c>
      <c r="C437" s="48" t="s">
        <v>82</v>
      </c>
      <c r="D437" s="13" t="s">
        <v>82</v>
      </c>
      <c r="E437" s="13" t="s">
        <v>9</v>
      </c>
      <c r="F437" s="13" t="s">
        <v>98</v>
      </c>
      <c r="G437" s="13" t="s">
        <v>272</v>
      </c>
      <c r="H437" s="49" t="s">
        <v>234</v>
      </c>
      <c r="I437" s="51">
        <f t="shared" si="159"/>
        <v>8567.5</v>
      </c>
      <c r="J437" s="51">
        <f t="shared" si="159"/>
        <v>9357.9</v>
      </c>
      <c r="K437" s="51">
        <f t="shared" si="159"/>
        <v>11697.3</v>
      </c>
    </row>
    <row r="438" spans="1:11">
      <c r="A438" s="46" t="s">
        <v>120</v>
      </c>
      <c r="B438" s="48" t="s">
        <v>17</v>
      </c>
      <c r="C438" s="48" t="s">
        <v>82</v>
      </c>
      <c r="D438" s="13" t="s">
        <v>82</v>
      </c>
      <c r="E438" s="13" t="s">
        <v>9</v>
      </c>
      <c r="F438" s="13" t="s">
        <v>98</v>
      </c>
      <c r="G438" s="13" t="s">
        <v>272</v>
      </c>
      <c r="H438" s="49" t="s">
        <v>235</v>
      </c>
      <c r="I438" s="51">
        <f>'Приложение 3'!J243</f>
        <v>8567.5</v>
      </c>
      <c r="J438" s="51">
        <f>'Приложение 3'!K243</f>
        <v>9357.9</v>
      </c>
      <c r="K438" s="51">
        <f>'Приложение 3'!L243</f>
        <v>11697.3</v>
      </c>
    </row>
    <row r="439" spans="1:11">
      <c r="A439" s="46" t="s">
        <v>221</v>
      </c>
      <c r="B439" s="48" t="s">
        <v>18</v>
      </c>
      <c r="C439" s="48"/>
      <c r="D439" s="13"/>
      <c r="E439" s="13"/>
      <c r="F439" s="13"/>
      <c r="G439" s="13"/>
      <c r="H439" s="49"/>
      <c r="I439" s="51">
        <f t="shared" ref="I439:K442" si="160">I440</f>
        <v>183.3</v>
      </c>
      <c r="J439" s="51">
        <f t="shared" si="160"/>
        <v>190.5</v>
      </c>
      <c r="K439" s="51">
        <f t="shared" si="160"/>
        <v>153.5</v>
      </c>
    </row>
    <row r="440" spans="1:11">
      <c r="A440" s="46" t="s">
        <v>222</v>
      </c>
      <c r="B440" s="48" t="s">
        <v>18</v>
      </c>
      <c r="C440" s="48" t="s">
        <v>75</v>
      </c>
      <c r="D440" s="13"/>
      <c r="E440" s="13"/>
      <c r="F440" s="13"/>
      <c r="G440" s="13"/>
      <c r="H440" s="49"/>
      <c r="I440" s="51">
        <f t="shared" si="160"/>
        <v>183.3</v>
      </c>
      <c r="J440" s="51">
        <f t="shared" si="160"/>
        <v>190.5</v>
      </c>
      <c r="K440" s="51">
        <f t="shared" si="160"/>
        <v>153.5</v>
      </c>
    </row>
    <row r="441" spans="1:11" ht="46.5" customHeight="1">
      <c r="A441" s="46" t="s">
        <v>399</v>
      </c>
      <c r="B441" s="48" t="s">
        <v>18</v>
      </c>
      <c r="C441" s="48" t="s">
        <v>75</v>
      </c>
      <c r="D441" s="13" t="s">
        <v>148</v>
      </c>
      <c r="E441" s="13" t="s">
        <v>258</v>
      </c>
      <c r="F441" s="13"/>
      <c r="G441" s="13"/>
      <c r="H441" s="49"/>
      <c r="I441" s="51">
        <f t="shared" si="160"/>
        <v>183.3</v>
      </c>
      <c r="J441" s="51">
        <f t="shared" si="160"/>
        <v>190.5</v>
      </c>
      <c r="K441" s="51">
        <f t="shared" si="160"/>
        <v>153.5</v>
      </c>
    </row>
    <row r="442" spans="1:11" ht="48">
      <c r="A442" s="46" t="s">
        <v>223</v>
      </c>
      <c r="B442" s="48" t="s">
        <v>18</v>
      </c>
      <c r="C442" s="48" t="s">
        <v>75</v>
      </c>
      <c r="D442" s="13" t="s">
        <v>148</v>
      </c>
      <c r="E442" s="13" t="s">
        <v>258</v>
      </c>
      <c r="F442" s="13" t="s">
        <v>75</v>
      </c>
      <c r="G442" s="13"/>
      <c r="H442" s="49"/>
      <c r="I442" s="51">
        <f t="shared" si="160"/>
        <v>183.3</v>
      </c>
      <c r="J442" s="51">
        <f t="shared" si="160"/>
        <v>190.5</v>
      </c>
      <c r="K442" s="51">
        <f t="shared" si="160"/>
        <v>153.5</v>
      </c>
    </row>
    <row r="443" spans="1:11" ht="24">
      <c r="A443" s="46" t="s">
        <v>224</v>
      </c>
      <c r="B443" s="48" t="s">
        <v>18</v>
      </c>
      <c r="C443" s="48" t="s">
        <v>75</v>
      </c>
      <c r="D443" s="13" t="s">
        <v>148</v>
      </c>
      <c r="E443" s="13" t="s">
        <v>258</v>
      </c>
      <c r="F443" s="13" t="s">
        <v>75</v>
      </c>
      <c r="G443" s="13" t="s">
        <v>300</v>
      </c>
      <c r="H443" s="49"/>
      <c r="I443" s="51">
        <f t="shared" ref="I443:K443" si="161">I444+I446</f>
        <v>183.3</v>
      </c>
      <c r="J443" s="51">
        <f t="shared" si="161"/>
        <v>190.5</v>
      </c>
      <c r="K443" s="51">
        <f t="shared" si="161"/>
        <v>153.5</v>
      </c>
    </row>
    <row r="444" spans="1:11" ht="72">
      <c r="A444" s="125" t="s">
        <v>80</v>
      </c>
      <c r="B444" s="124" t="s">
        <v>18</v>
      </c>
      <c r="C444" s="124" t="s">
        <v>75</v>
      </c>
      <c r="D444" s="13" t="s">
        <v>148</v>
      </c>
      <c r="E444" s="13" t="s">
        <v>258</v>
      </c>
      <c r="F444" s="13" t="s">
        <v>75</v>
      </c>
      <c r="G444" s="13" t="s">
        <v>300</v>
      </c>
      <c r="H444" s="48" t="s">
        <v>225</v>
      </c>
      <c r="I444" s="51">
        <f t="shared" ref="I444:K444" si="162">I445</f>
        <v>99.6</v>
      </c>
      <c r="J444" s="51">
        <f t="shared" si="162"/>
        <v>106.8</v>
      </c>
      <c r="K444" s="51">
        <f t="shared" si="162"/>
        <v>99.8</v>
      </c>
    </row>
    <row r="445" spans="1:11" ht="24">
      <c r="A445" s="50" t="s">
        <v>177</v>
      </c>
      <c r="B445" s="124" t="s">
        <v>18</v>
      </c>
      <c r="C445" s="124" t="s">
        <v>75</v>
      </c>
      <c r="D445" s="13" t="s">
        <v>148</v>
      </c>
      <c r="E445" s="13" t="s">
        <v>258</v>
      </c>
      <c r="F445" s="13" t="s">
        <v>75</v>
      </c>
      <c r="G445" s="13" t="s">
        <v>300</v>
      </c>
      <c r="H445" s="48" t="s">
        <v>245</v>
      </c>
      <c r="I445" s="51">
        <f>'Приложение 3'!J497</f>
        <v>99.6</v>
      </c>
      <c r="J445" s="51">
        <f>'Приложение 3'!K497</f>
        <v>106.8</v>
      </c>
      <c r="K445" s="51">
        <f>'Приложение 3'!L497</f>
        <v>99.8</v>
      </c>
    </row>
    <row r="446" spans="1:11" ht="36">
      <c r="A446" s="46" t="s">
        <v>86</v>
      </c>
      <c r="B446" s="48" t="s">
        <v>18</v>
      </c>
      <c r="C446" s="48" t="s">
        <v>75</v>
      </c>
      <c r="D446" s="13" t="s">
        <v>148</v>
      </c>
      <c r="E446" s="13" t="s">
        <v>258</v>
      </c>
      <c r="F446" s="13" t="s">
        <v>75</v>
      </c>
      <c r="G446" s="13" t="s">
        <v>300</v>
      </c>
      <c r="H446" s="49" t="s">
        <v>227</v>
      </c>
      <c r="I446" s="51">
        <f>I447</f>
        <v>83.7</v>
      </c>
      <c r="J446" s="51">
        <f t="shared" ref="J446:K446" si="163">J447</f>
        <v>83.7</v>
      </c>
      <c r="K446" s="51">
        <f t="shared" si="163"/>
        <v>53.7</v>
      </c>
    </row>
    <row r="447" spans="1:11" ht="36">
      <c r="A447" s="46" t="s">
        <v>87</v>
      </c>
      <c r="B447" s="48" t="s">
        <v>18</v>
      </c>
      <c r="C447" s="48" t="s">
        <v>75</v>
      </c>
      <c r="D447" s="13" t="s">
        <v>148</v>
      </c>
      <c r="E447" s="13" t="s">
        <v>258</v>
      </c>
      <c r="F447" s="13" t="s">
        <v>75</v>
      </c>
      <c r="G447" s="13" t="s">
        <v>300</v>
      </c>
      <c r="H447" s="49" t="s">
        <v>228</v>
      </c>
      <c r="I447" s="51">
        <f>'Приложение 3'!J499</f>
        <v>83.7</v>
      </c>
      <c r="J447" s="51">
        <f>'Приложение 3'!K499</f>
        <v>83.7</v>
      </c>
      <c r="K447" s="51">
        <f>'Приложение 3'!L499</f>
        <v>53.7</v>
      </c>
    </row>
    <row r="448" spans="1:11">
      <c r="A448" s="50" t="s">
        <v>141</v>
      </c>
      <c r="B448" s="48" t="s">
        <v>20</v>
      </c>
      <c r="C448" s="48"/>
      <c r="D448" s="14"/>
      <c r="E448" s="14"/>
      <c r="F448" s="14"/>
      <c r="G448" s="13"/>
      <c r="H448" s="49"/>
      <c r="I448" s="51">
        <f t="shared" ref="I448:K453" si="164">I449</f>
        <v>1450</v>
      </c>
      <c r="J448" s="51">
        <f t="shared" si="164"/>
        <v>1450</v>
      </c>
      <c r="K448" s="51">
        <f t="shared" si="164"/>
        <v>1450</v>
      </c>
    </row>
    <row r="449" spans="1:11">
      <c r="A449" s="50" t="s">
        <v>142</v>
      </c>
      <c r="B449" s="48" t="s">
        <v>20</v>
      </c>
      <c r="C449" s="48" t="s">
        <v>77</v>
      </c>
      <c r="D449" s="13"/>
      <c r="E449" s="13"/>
      <c r="F449" s="13"/>
      <c r="G449" s="13"/>
      <c r="H449" s="49"/>
      <c r="I449" s="51">
        <f t="shared" si="164"/>
        <v>1450</v>
      </c>
      <c r="J449" s="51">
        <f t="shared" si="164"/>
        <v>1450</v>
      </c>
      <c r="K449" s="51">
        <f t="shared" si="164"/>
        <v>1450</v>
      </c>
    </row>
    <row r="450" spans="1:11" ht="48">
      <c r="A450" s="46" t="s">
        <v>334</v>
      </c>
      <c r="B450" s="48" t="s">
        <v>20</v>
      </c>
      <c r="C450" s="48" t="s">
        <v>77</v>
      </c>
      <c r="D450" s="13" t="s">
        <v>254</v>
      </c>
      <c r="E450" s="13" t="s">
        <v>258</v>
      </c>
      <c r="F450" s="13"/>
      <c r="G450" s="13"/>
      <c r="H450" s="49"/>
      <c r="I450" s="51">
        <f t="shared" si="164"/>
        <v>1450</v>
      </c>
      <c r="J450" s="51">
        <f t="shared" si="164"/>
        <v>1450</v>
      </c>
      <c r="K450" s="51">
        <f t="shared" si="164"/>
        <v>1450</v>
      </c>
    </row>
    <row r="451" spans="1:11" ht="45">
      <c r="A451" s="103" t="s">
        <v>335</v>
      </c>
      <c r="B451" s="48" t="s">
        <v>20</v>
      </c>
      <c r="C451" s="48" t="s">
        <v>77</v>
      </c>
      <c r="D451" s="13" t="s">
        <v>254</v>
      </c>
      <c r="E451" s="13" t="s">
        <v>8</v>
      </c>
      <c r="F451" s="13"/>
      <c r="G451" s="13"/>
      <c r="H451" s="49"/>
      <c r="I451" s="51">
        <f>I452</f>
        <v>1450</v>
      </c>
      <c r="J451" s="51">
        <f>J452</f>
        <v>1450</v>
      </c>
      <c r="K451" s="51">
        <f>K452</f>
        <v>1450</v>
      </c>
    </row>
    <row r="452" spans="1:11" ht="36">
      <c r="A452" s="50" t="s">
        <v>143</v>
      </c>
      <c r="B452" s="48" t="s">
        <v>20</v>
      </c>
      <c r="C452" s="48" t="s">
        <v>77</v>
      </c>
      <c r="D452" s="13" t="s">
        <v>254</v>
      </c>
      <c r="E452" s="13" t="s">
        <v>8</v>
      </c>
      <c r="F452" s="13" t="s">
        <v>153</v>
      </c>
      <c r="G452" s="13" t="s">
        <v>273</v>
      </c>
      <c r="H452" s="49"/>
      <c r="I452" s="51">
        <f t="shared" si="164"/>
        <v>1450</v>
      </c>
      <c r="J452" s="51">
        <f t="shared" si="164"/>
        <v>1450</v>
      </c>
      <c r="K452" s="51">
        <f t="shared" si="164"/>
        <v>1450</v>
      </c>
    </row>
    <row r="453" spans="1:11" ht="38.25">
      <c r="A453" s="180" t="s">
        <v>144</v>
      </c>
      <c r="B453" s="48" t="s">
        <v>20</v>
      </c>
      <c r="C453" s="48" t="s">
        <v>77</v>
      </c>
      <c r="D453" s="13" t="s">
        <v>254</v>
      </c>
      <c r="E453" s="13" t="s">
        <v>8</v>
      </c>
      <c r="F453" s="13" t="s">
        <v>153</v>
      </c>
      <c r="G453" s="13" t="s">
        <v>273</v>
      </c>
      <c r="H453" s="49" t="s">
        <v>238</v>
      </c>
      <c r="I453" s="51">
        <f t="shared" si="164"/>
        <v>1450</v>
      </c>
      <c r="J453" s="51">
        <f t="shared" si="164"/>
        <v>1450</v>
      </c>
      <c r="K453" s="51">
        <f t="shared" si="164"/>
        <v>1450</v>
      </c>
    </row>
    <row r="454" spans="1:11" ht="60">
      <c r="A454" s="263" t="s">
        <v>145</v>
      </c>
      <c r="B454" s="48" t="s">
        <v>20</v>
      </c>
      <c r="C454" s="48" t="s">
        <v>77</v>
      </c>
      <c r="D454" s="13" t="s">
        <v>254</v>
      </c>
      <c r="E454" s="13" t="s">
        <v>8</v>
      </c>
      <c r="F454" s="13" t="s">
        <v>153</v>
      </c>
      <c r="G454" s="13" t="s">
        <v>273</v>
      </c>
      <c r="H454" s="49" t="s">
        <v>239</v>
      </c>
      <c r="I454" s="51">
        <f>'Приложение 3'!J250</f>
        <v>1450</v>
      </c>
      <c r="J454" s="51">
        <f>'Приложение 3'!K250</f>
        <v>1450</v>
      </c>
      <c r="K454" s="51">
        <f>'Приложение 3'!L250</f>
        <v>1450</v>
      </c>
    </row>
    <row r="455" spans="1:11" ht="24">
      <c r="A455" s="136" t="s">
        <v>158</v>
      </c>
      <c r="B455" s="48" t="s">
        <v>104</v>
      </c>
      <c r="C455" s="48"/>
      <c r="D455" s="13"/>
      <c r="E455" s="13"/>
      <c r="F455" s="13"/>
      <c r="G455" s="13"/>
      <c r="H455" s="49"/>
      <c r="I455" s="51">
        <f>I456</f>
        <v>43.3</v>
      </c>
      <c r="J455" s="51">
        <f>J456</f>
        <v>43.3</v>
      </c>
      <c r="K455" s="51">
        <f>K456</f>
        <v>43.3</v>
      </c>
    </row>
    <row r="456" spans="1:11" ht="24">
      <c r="A456" s="136" t="s">
        <v>310</v>
      </c>
      <c r="B456" s="48" t="s">
        <v>104</v>
      </c>
      <c r="C456" s="48" t="s">
        <v>75</v>
      </c>
      <c r="D456" s="13"/>
      <c r="E456" s="13"/>
      <c r="F456" s="13"/>
      <c r="G456" s="13"/>
      <c r="H456" s="49"/>
      <c r="I456" s="51">
        <f>I461</f>
        <v>43.3</v>
      </c>
      <c r="J456" s="51">
        <f>J461</f>
        <v>43.3</v>
      </c>
      <c r="K456" s="51">
        <f>K461</f>
        <v>43.3</v>
      </c>
    </row>
    <row r="457" spans="1:11" ht="48">
      <c r="A457" s="46" t="s">
        <v>159</v>
      </c>
      <c r="B457" s="48" t="s">
        <v>104</v>
      </c>
      <c r="C457" s="48" t="s">
        <v>75</v>
      </c>
      <c r="D457" s="13" t="s">
        <v>274</v>
      </c>
      <c r="E457" s="13" t="s">
        <v>258</v>
      </c>
      <c r="F457" s="13"/>
      <c r="G457" s="13"/>
      <c r="H457" s="49"/>
      <c r="I457" s="51">
        <f>I458</f>
        <v>43.3</v>
      </c>
      <c r="J457" s="51">
        <f>J458</f>
        <v>43.3</v>
      </c>
      <c r="K457" s="51">
        <f>K458</f>
        <v>43.3</v>
      </c>
    </row>
    <row r="458" spans="1:11" ht="36">
      <c r="A458" s="137" t="s">
        <v>160</v>
      </c>
      <c r="B458" s="48" t="s">
        <v>104</v>
      </c>
      <c r="C458" s="48" t="s">
        <v>75</v>
      </c>
      <c r="D458" s="13" t="s">
        <v>274</v>
      </c>
      <c r="E458" s="13" t="s">
        <v>9</v>
      </c>
      <c r="F458" s="13"/>
      <c r="G458" s="13"/>
      <c r="H458" s="49"/>
      <c r="I458" s="51">
        <f>I461</f>
        <v>43.3</v>
      </c>
      <c r="J458" s="51">
        <f>J461</f>
        <v>43.3</v>
      </c>
      <c r="K458" s="51">
        <f>K461</f>
        <v>43.3</v>
      </c>
    </row>
    <row r="459" spans="1:11" ht="48">
      <c r="A459" s="46" t="s">
        <v>161</v>
      </c>
      <c r="B459" s="48" t="s">
        <v>104</v>
      </c>
      <c r="C459" s="48" t="s">
        <v>75</v>
      </c>
      <c r="D459" s="13" t="s">
        <v>274</v>
      </c>
      <c r="E459" s="13" t="s">
        <v>9</v>
      </c>
      <c r="F459" s="13" t="s">
        <v>77</v>
      </c>
      <c r="G459" s="13"/>
      <c r="H459" s="49"/>
      <c r="I459" s="51">
        <f t="shared" ref="I459:K461" si="165">I460</f>
        <v>43.3</v>
      </c>
      <c r="J459" s="51">
        <f t="shared" si="165"/>
        <v>43.3</v>
      </c>
      <c r="K459" s="51">
        <f t="shared" si="165"/>
        <v>43.3</v>
      </c>
    </row>
    <row r="460" spans="1:11" ht="24">
      <c r="A460" s="50" t="s">
        <v>162</v>
      </c>
      <c r="B460" s="48" t="s">
        <v>104</v>
      </c>
      <c r="C460" s="48" t="s">
        <v>75</v>
      </c>
      <c r="D460" s="13" t="s">
        <v>274</v>
      </c>
      <c r="E460" s="13" t="s">
        <v>9</v>
      </c>
      <c r="F460" s="13" t="s">
        <v>77</v>
      </c>
      <c r="G460" s="13" t="s">
        <v>276</v>
      </c>
      <c r="H460" s="49"/>
      <c r="I460" s="51">
        <f t="shared" si="165"/>
        <v>43.3</v>
      </c>
      <c r="J460" s="51">
        <f t="shared" si="165"/>
        <v>43.3</v>
      </c>
      <c r="K460" s="51">
        <f t="shared" si="165"/>
        <v>43.3</v>
      </c>
    </row>
    <row r="461" spans="1:11" ht="24">
      <c r="A461" s="50" t="s">
        <v>158</v>
      </c>
      <c r="B461" s="48" t="s">
        <v>104</v>
      </c>
      <c r="C461" s="48" t="s">
        <v>75</v>
      </c>
      <c r="D461" s="13" t="s">
        <v>274</v>
      </c>
      <c r="E461" s="13" t="s">
        <v>9</v>
      </c>
      <c r="F461" s="13" t="s">
        <v>77</v>
      </c>
      <c r="G461" s="13" t="s">
        <v>276</v>
      </c>
      <c r="H461" s="49" t="s">
        <v>242</v>
      </c>
      <c r="I461" s="51">
        <f t="shared" si="165"/>
        <v>43.3</v>
      </c>
      <c r="J461" s="51">
        <f t="shared" si="165"/>
        <v>43.3</v>
      </c>
      <c r="K461" s="51">
        <f t="shared" si="165"/>
        <v>43.3</v>
      </c>
    </row>
    <row r="462" spans="1:11">
      <c r="A462" s="50" t="s">
        <v>163</v>
      </c>
      <c r="B462" s="48" t="s">
        <v>104</v>
      </c>
      <c r="C462" s="48" t="s">
        <v>75</v>
      </c>
      <c r="D462" s="13" t="s">
        <v>274</v>
      </c>
      <c r="E462" s="13" t="s">
        <v>9</v>
      </c>
      <c r="F462" s="13" t="s">
        <v>77</v>
      </c>
      <c r="G462" s="13" t="s">
        <v>276</v>
      </c>
      <c r="H462" s="49" t="s">
        <v>243</v>
      </c>
      <c r="I462" s="51">
        <f>'Приложение 3'!J279</f>
        <v>43.3</v>
      </c>
      <c r="J462" s="51">
        <f>'Приложение 3'!K279</f>
        <v>43.3</v>
      </c>
      <c r="K462" s="51">
        <f>'Приложение 3'!L279</f>
        <v>43.3</v>
      </c>
    </row>
    <row r="463" spans="1:11" ht="36">
      <c r="A463" s="50" t="s">
        <v>164</v>
      </c>
      <c r="B463" s="138">
        <v>14</v>
      </c>
      <c r="C463" s="138"/>
      <c r="D463" s="13"/>
      <c r="E463" s="13"/>
      <c r="F463" s="13"/>
      <c r="G463" s="13"/>
      <c r="H463" s="49"/>
      <c r="I463" s="51">
        <f>I464</f>
        <v>5.7</v>
      </c>
      <c r="J463" s="51">
        <f t="shared" ref="J463:K463" si="166">J464</f>
        <v>5.7</v>
      </c>
      <c r="K463" s="51">
        <f t="shared" si="166"/>
        <v>5.7</v>
      </c>
    </row>
    <row r="464" spans="1:11" ht="36">
      <c r="A464" s="50" t="s">
        <v>305</v>
      </c>
      <c r="B464" s="138">
        <v>14</v>
      </c>
      <c r="C464" s="138" t="s">
        <v>75</v>
      </c>
      <c r="D464" s="13"/>
      <c r="E464" s="13"/>
      <c r="F464" s="13"/>
      <c r="G464" s="13"/>
      <c r="H464" s="49"/>
      <c r="I464" s="51">
        <f>I465</f>
        <v>5.7</v>
      </c>
      <c r="J464" s="51">
        <f t="shared" ref="J464:K464" si="167">J465</f>
        <v>5.7</v>
      </c>
      <c r="K464" s="51">
        <f t="shared" si="167"/>
        <v>5.7</v>
      </c>
    </row>
    <row r="465" spans="1:11" ht="48">
      <c r="A465" s="139" t="s">
        <v>159</v>
      </c>
      <c r="B465" s="138" t="s">
        <v>165</v>
      </c>
      <c r="C465" s="138" t="s">
        <v>75</v>
      </c>
      <c r="D465" s="13" t="s">
        <v>274</v>
      </c>
      <c r="E465" s="13" t="s">
        <v>258</v>
      </c>
      <c r="F465" s="13"/>
      <c r="G465" s="13"/>
      <c r="H465" s="49"/>
      <c r="I465" s="51">
        <f t="shared" ref="I465:K467" si="168">I466</f>
        <v>5.7</v>
      </c>
      <c r="J465" s="51">
        <f t="shared" si="168"/>
        <v>5.7</v>
      </c>
      <c r="K465" s="51">
        <f t="shared" si="168"/>
        <v>5.7</v>
      </c>
    </row>
    <row r="466" spans="1:11" ht="24">
      <c r="A466" s="139" t="s">
        <v>166</v>
      </c>
      <c r="B466" s="138" t="s">
        <v>165</v>
      </c>
      <c r="C466" s="138" t="s">
        <v>75</v>
      </c>
      <c r="D466" s="13" t="s">
        <v>274</v>
      </c>
      <c r="E466" s="13" t="s">
        <v>10</v>
      </c>
      <c r="F466" s="13"/>
      <c r="G466" s="13"/>
      <c r="H466" s="49"/>
      <c r="I466" s="51">
        <f t="shared" si="168"/>
        <v>5.7</v>
      </c>
      <c r="J466" s="51">
        <f t="shared" si="168"/>
        <v>5.7</v>
      </c>
      <c r="K466" s="51">
        <f t="shared" si="168"/>
        <v>5.7</v>
      </c>
    </row>
    <row r="467" spans="1:11" ht="36">
      <c r="A467" s="140" t="s">
        <v>167</v>
      </c>
      <c r="B467" s="138" t="s">
        <v>165</v>
      </c>
      <c r="C467" s="138" t="s">
        <v>75</v>
      </c>
      <c r="D467" s="13" t="s">
        <v>274</v>
      </c>
      <c r="E467" s="13" t="s">
        <v>10</v>
      </c>
      <c r="F467" s="13" t="s">
        <v>75</v>
      </c>
      <c r="G467" s="13"/>
      <c r="H467" s="49"/>
      <c r="I467" s="51">
        <f t="shared" si="168"/>
        <v>5.7</v>
      </c>
      <c r="J467" s="51">
        <f t="shared" si="168"/>
        <v>5.7</v>
      </c>
      <c r="K467" s="51">
        <f t="shared" si="168"/>
        <v>5.7</v>
      </c>
    </row>
    <row r="468" spans="1:11" ht="24">
      <c r="A468" s="50" t="s">
        <v>168</v>
      </c>
      <c r="B468" s="138" t="s">
        <v>165</v>
      </c>
      <c r="C468" s="138" t="s">
        <v>75</v>
      </c>
      <c r="D468" s="13" t="s">
        <v>274</v>
      </c>
      <c r="E468" s="13" t="s">
        <v>10</v>
      </c>
      <c r="F468" s="13" t="s">
        <v>75</v>
      </c>
      <c r="G468" s="13" t="s">
        <v>277</v>
      </c>
      <c r="H468" s="49"/>
      <c r="I468" s="51">
        <f>I470</f>
        <v>5.7</v>
      </c>
      <c r="J468" s="51">
        <f>J470</f>
        <v>5.7</v>
      </c>
      <c r="K468" s="51">
        <f>K470</f>
        <v>5.7</v>
      </c>
    </row>
    <row r="469" spans="1:11">
      <c r="A469" s="140" t="s">
        <v>154</v>
      </c>
      <c r="B469" s="138">
        <v>14</v>
      </c>
      <c r="C469" s="48" t="s">
        <v>75</v>
      </c>
      <c r="D469" s="13" t="s">
        <v>274</v>
      </c>
      <c r="E469" s="13" t="s">
        <v>10</v>
      </c>
      <c r="F469" s="13" t="s">
        <v>75</v>
      </c>
      <c r="G469" s="13" t="s">
        <v>277</v>
      </c>
      <c r="H469" s="49" t="s">
        <v>240</v>
      </c>
      <c r="I469" s="51">
        <f t="shared" ref="I469:K469" si="169">I470</f>
        <v>5.7</v>
      </c>
      <c r="J469" s="51">
        <f t="shared" si="169"/>
        <v>5.7</v>
      </c>
      <c r="K469" s="51">
        <f t="shared" si="169"/>
        <v>5.7</v>
      </c>
    </row>
    <row r="470" spans="1:11">
      <c r="A470" s="50" t="s">
        <v>169</v>
      </c>
      <c r="B470" s="138">
        <v>14</v>
      </c>
      <c r="C470" s="48" t="s">
        <v>75</v>
      </c>
      <c r="D470" s="13" t="s">
        <v>274</v>
      </c>
      <c r="E470" s="13" t="s">
        <v>10</v>
      </c>
      <c r="F470" s="13" t="s">
        <v>75</v>
      </c>
      <c r="G470" s="13" t="s">
        <v>277</v>
      </c>
      <c r="H470" s="49" t="s">
        <v>244</v>
      </c>
      <c r="I470" s="51">
        <f>'Приложение 3'!J287</f>
        <v>5.7</v>
      </c>
      <c r="J470" s="51">
        <f>'Приложение 3'!K287</f>
        <v>5.7</v>
      </c>
      <c r="K470" s="51">
        <f>'Приложение 3'!L287</f>
        <v>5.7</v>
      </c>
    </row>
    <row r="471" spans="1:11">
      <c r="A471" s="50" t="s">
        <v>170</v>
      </c>
      <c r="B471" s="138">
        <v>99</v>
      </c>
      <c r="C471" s="138"/>
      <c r="D471" s="13"/>
      <c r="E471" s="13"/>
      <c r="F471" s="13"/>
      <c r="G471" s="13"/>
      <c r="H471" s="48"/>
      <c r="I471" s="51">
        <f t="shared" ref="I471:K476" si="170">I472</f>
        <v>0</v>
      </c>
      <c r="J471" s="51">
        <f t="shared" si="170"/>
        <v>5221</v>
      </c>
      <c r="K471" s="51">
        <f t="shared" si="170"/>
        <v>8413.7999999999993</v>
      </c>
    </row>
    <row r="472" spans="1:11">
      <c r="A472" s="50" t="s">
        <v>170</v>
      </c>
      <c r="B472" s="138">
        <v>99</v>
      </c>
      <c r="C472" s="138">
        <v>99</v>
      </c>
      <c r="D472" s="13"/>
      <c r="E472" s="13"/>
      <c r="F472" s="13"/>
      <c r="G472" s="13"/>
      <c r="H472" s="48"/>
      <c r="I472" s="51">
        <f>I473</f>
        <v>0</v>
      </c>
      <c r="J472" s="51">
        <f t="shared" si="170"/>
        <v>5221</v>
      </c>
      <c r="K472" s="51">
        <f t="shared" si="170"/>
        <v>8413.7999999999993</v>
      </c>
    </row>
    <row r="473" spans="1:11" ht="36">
      <c r="A473" s="46" t="s">
        <v>470</v>
      </c>
      <c r="B473" s="138">
        <v>99</v>
      </c>
      <c r="C473" s="138">
        <v>99</v>
      </c>
      <c r="D473" s="13" t="s">
        <v>77</v>
      </c>
      <c r="E473" s="13" t="s">
        <v>258</v>
      </c>
      <c r="F473" s="13"/>
      <c r="G473" s="13"/>
      <c r="H473" s="48"/>
      <c r="I473" s="51">
        <f>I474</f>
        <v>0</v>
      </c>
      <c r="J473" s="51">
        <f>J474</f>
        <v>5221</v>
      </c>
      <c r="K473" s="51">
        <f>K474</f>
        <v>8413.7999999999993</v>
      </c>
    </row>
    <row r="474" spans="1:11" ht="24">
      <c r="A474" s="50" t="s">
        <v>171</v>
      </c>
      <c r="B474" s="138">
        <v>99</v>
      </c>
      <c r="C474" s="138">
        <v>99</v>
      </c>
      <c r="D474" s="13" t="s">
        <v>77</v>
      </c>
      <c r="E474" s="13" t="s">
        <v>258</v>
      </c>
      <c r="F474" s="13" t="s">
        <v>77</v>
      </c>
      <c r="G474" s="13"/>
      <c r="H474" s="48"/>
      <c r="I474" s="51">
        <f>I475</f>
        <v>0</v>
      </c>
      <c r="J474" s="51">
        <f>J475</f>
        <v>5221</v>
      </c>
      <c r="K474" s="51">
        <f>K475</f>
        <v>8413.7999999999993</v>
      </c>
    </row>
    <row r="475" spans="1:11">
      <c r="A475" s="50" t="s">
        <v>170</v>
      </c>
      <c r="B475" s="138">
        <v>99</v>
      </c>
      <c r="C475" s="138">
        <v>99</v>
      </c>
      <c r="D475" s="13" t="s">
        <v>77</v>
      </c>
      <c r="E475" s="13" t="s">
        <v>258</v>
      </c>
      <c r="F475" s="13" t="s">
        <v>77</v>
      </c>
      <c r="G475" s="13" t="s">
        <v>278</v>
      </c>
      <c r="H475" s="48"/>
      <c r="I475" s="51">
        <f t="shared" si="170"/>
        <v>0</v>
      </c>
      <c r="J475" s="51">
        <f t="shared" si="170"/>
        <v>5221</v>
      </c>
      <c r="K475" s="51">
        <f t="shared" si="170"/>
        <v>8413.7999999999993</v>
      </c>
    </row>
    <row r="476" spans="1:11">
      <c r="A476" s="50" t="s">
        <v>93</v>
      </c>
      <c r="B476" s="138">
        <v>99</v>
      </c>
      <c r="C476" s="138">
        <v>99</v>
      </c>
      <c r="D476" s="13" t="s">
        <v>77</v>
      </c>
      <c r="E476" s="13" t="s">
        <v>258</v>
      </c>
      <c r="F476" s="13" t="s">
        <v>77</v>
      </c>
      <c r="G476" s="13" t="s">
        <v>278</v>
      </c>
      <c r="H476" s="48" t="s">
        <v>229</v>
      </c>
      <c r="I476" s="51">
        <f t="shared" si="170"/>
        <v>0</v>
      </c>
      <c r="J476" s="51">
        <f t="shared" si="170"/>
        <v>5221</v>
      </c>
      <c r="K476" s="51">
        <f t="shared" si="170"/>
        <v>8413.7999999999993</v>
      </c>
    </row>
    <row r="477" spans="1:11">
      <c r="A477" s="50" t="s">
        <v>101</v>
      </c>
      <c r="B477" s="138">
        <v>99</v>
      </c>
      <c r="C477" s="138">
        <v>99</v>
      </c>
      <c r="D477" s="13" t="s">
        <v>77</v>
      </c>
      <c r="E477" s="13" t="s">
        <v>258</v>
      </c>
      <c r="F477" s="13" t="s">
        <v>77</v>
      </c>
      <c r="G477" s="13" t="s">
        <v>278</v>
      </c>
      <c r="H477" s="48" t="s">
        <v>231</v>
      </c>
      <c r="I477" s="51">
        <f>'Приложение 3'!J294</f>
        <v>0</v>
      </c>
      <c r="J477" s="51">
        <f>'Приложение 3'!K294</f>
        <v>5221</v>
      </c>
      <c r="K477" s="51">
        <f>'Приложение 3'!L294</f>
        <v>8413.7999999999993</v>
      </c>
    </row>
  </sheetData>
  <autoFilter ref="A7:L477" xr:uid="{00000000-0009-0000-0000-000002000000}"/>
  <customSheetViews>
    <customSheetView guid="{81558BDF-55DB-4F10-A797-FD06B4DBF865}" showPageBreaks="1" printArea="1" showAutoFilter="1" view="pageBreakPreview">
      <selection activeCell="I208" sqref="I208:K210"/>
      <pageMargins left="0.23622047244094491" right="3.937007874015748E-2" top="0.51181102362204722" bottom="0.19685039370078741" header="0.31496062992125984" footer="0.31496062992125984"/>
      <pageSetup paperSize="9" scale="91" orientation="portrait" r:id="rId1"/>
      <headerFooter>
        <oddHeader>&amp;C&amp;P</oddHeader>
      </headerFooter>
      <autoFilter ref="A6:L421" xr:uid="{5B9E52A3-A9BF-4C97-BD7C-355E8447C40C}"/>
    </customSheetView>
    <customSheetView guid="{146E8F15-80AC-4549-8E02-D6058BD21F29}" showPageBreaks="1" showAutoFilter="1" view="pageBreakPreview" topLeftCell="A136">
      <selection activeCell="A127" sqref="A127:XFD127"/>
      <pageMargins left="0.23622047244094491" right="3.937007874015748E-2" top="0.31496062992125984" bottom="0.19685039370078741" header="0.31496062992125984" footer="0.31496062992125984"/>
      <pageSetup paperSize="9" scale="91" orientation="portrait" r:id="rId2"/>
      <headerFooter>
        <oddHeader>&amp;C&amp;P</oddHeader>
      </headerFooter>
      <autoFilter ref="A1:K520" xr:uid="{ECB3C6E5-8F35-4D0B-A9A5-EB5ECF647550}">
        <filterColumn colId="7" showButton="0"/>
        <filterColumn colId="8" showButton="0"/>
        <filterColumn colId="9" showButton="0"/>
      </autoFilter>
    </customSheetView>
    <customSheetView guid="{D7437CF1-D31F-4DF2-9399-AF82B3DFFC54}" showPageBreaks="1" printArea="1" showAutoFilter="1" view="pageBreakPreview" topLeftCell="A72">
      <selection activeCell="A81" sqref="A81"/>
      <pageMargins left="0.23622047244094491" right="3.937007874015748E-2" top="0.51181102362204722" bottom="0.19685039370078741" header="0.31496062992125984" footer="0.31496062992125984"/>
      <pageSetup paperSize="9" scale="91" orientation="portrait" r:id="rId3"/>
      <headerFooter>
        <oddHeader>&amp;C&amp;P</oddHeader>
      </headerFooter>
      <autoFilter ref="A6:L413" xr:uid="{9F0AEE61-65CA-4DB8-BAB6-1AB5D989E59B}"/>
    </customSheetView>
    <customSheetView guid="{D2A2E364-7F41-4DF0-B445-F266635B8190}" showPageBreaks="1" printArea="1" showAutoFilter="1" view="pageBreakPreview">
      <selection activeCell="A174" sqref="A174"/>
      <pageMargins left="0.23622047244094491" right="3.937007874015748E-2" top="0.51181102362204722" bottom="0.19685039370078741" header="0.31496062992125984" footer="0.31496062992125984"/>
      <pageSetup paperSize="9" scale="91" orientation="portrait" r:id="rId4"/>
      <headerFooter>
        <oddHeader>&amp;C&amp;P</oddHeader>
      </headerFooter>
      <autoFilter ref="A6:L421" xr:uid="{392D4706-12AC-4895-9A87-B5891D1869DB}"/>
    </customSheetView>
  </customSheetViews>
  <mergeCells count="10">
    <mergeCell ref="H1:K1"/>
    <mergeCell ref="H2:K2"/>
    <mergeCell ref="A3:K3"/>
    <mergeCell ref="H4:K4"/>
    <mergeCell ref="A5:A6"/>
    <mergeCell ref="B5:B6"/>
    <mergeCell ref="C5:C6"/>
    <mergeCell ref="D5:G6"/>
    <mergeCell ref="H5:H6"/>
    <mergeCell ref="I5:K5"/>
  </mergeCells>
  <conditionalFormatting sqref="A30">
    <cfRule type="expression" dxfId="24" priority="7" stopIfTrue="1">
      <formula>$F30=""</formula>
    </cfRule>
    <cfRule type="expression" dxfId="23" priority="8" stopIfTrue="1">
      <formula>$J30&lt;&gt;""</formula>
    </cfRule>
    <cfRule type="expression" dxfId="22" priority="9" stopIfTrue="1">
      <formula>AND($G30="",$F30&lt;&gt;"")</formula>
    </cfRule>
    <cfRule type="expression" dxfId="21" priority="10" stopIfTrue="1">
      <formula>$F30=""</formula>
    </cfRule>
    <cfRule type="expression" dxfId="20" priority="11" stopIfTrue="1">
      <formula>#REF!&lt;&gt;""</formula>
    </cfRule>
    <cfRule type="expression" dxfId="19" priority="12" stopIfTrue="1">
      <formula>AND($G30="",$F30&lt;&gt;"")</formula>
    </cfRule>
  </conditionalFormatting>
  <conditionalFormatting sqref="A85">
    <cfRule type="expression" dxfId="18" priority="13" stopIfTrue="1">
      <formula>$F85=""</formula>
    </cfRule>
    <cfRule type="expression" dxfId="17" priority="14" stopIfTrue="1">
      <formula>$J85&lt;&gt;""</formula>
    </cfRule>
    <cfRule type="expression" dxfId="16" priority="15" stopIfTrue="1">
      <formula>AND($G85="",$F85&lt;&gt;"")</formula>
    </cfRule>
    <cfRule type="expression" dxfId="15" priority="16" stopIfTrue="1">
      <formula>$F85=""</formula>
    </cfRule>
    <cfRule type="expression" dxfId="14" priority="17" stopIfTrue="1">
      <formula>#REF!&lt;&gt;""</formula>
    </cfRule>
    <cfRule type="expression" dxfId="13" priority="18" stopIfTrue="1">
      <formula>AND($G85="",$F85&lt;&gt;"")</formula>
    </cfRule>
  </conditionalFormatting>
  <conditionalFormatting sqref="A185">
    <cfRule type="expression" dxfId="12" priority="4" stopIfTrue="1">
      <formula>$F185=""</formula>
    </cfRule>
    <cfRule type="expression" dxfId="11" priority="5" stopIfTrue="1">
      <formula>#REF!&lt;&gt;""</formula>
    </cfRule>
    <cfRule type="expression" dxfId="10" priority="6" stopIfTrue="1">
      <formula>AND($G185="",$F185&lt;&gt;"")</formula>
    </cfRule>
  </conditionalFormatting>
  <conditionalFormatting sqref="A387">
    <cfRule type="expression" dxfId="9" priority="22" stopIfTrue="1">
      <formula>$F387=""</formula>
    </cfRule>
    <cfRule type="expression" dxfId="8" priority="23" stopIfTrue="1">
      <formula>#REF!&lt;&gt;""</formula>
    </cfRule>
    <cfRule type="expression" dxfId="7" priority="24" stopIfTrue="1">
      <formula>AND($G387="",$F387&lt;&gt;"")</formula>
    </cfRule>
  </conditionalFormatting>
  <conditionalFormatting sqref="A421">
    <cfRule type="expression" dxfId="6" priority="1" stopIfTrue="1">
      <formula>$F421=""</formula>
    </cfRule>
    <cfRule type="expression" dxfId="5" priority="2" stopIfTrue="1">
      <formula>#REF!&lt;&gt;""</formula>
    </cfRule>
    <cfRule type="expression" dxfId="4" priority="3" stopIfTrue="1">
      <formula>AND($G421="",$F421&lt;&gt;"")</formula>
    </cfRule>
  </conditionalFormatting>
  <pageMargins left="0.23622047244094491" right="3.937007874015748E-2" top="0.51181102362204722" bottom="0.19685039370078741" header="0.31496062992125984" footer="0.31496062992125984"/>
  <pageSetup paperSize="9" scale="91" orientation="portrait" r:id="rId5"/>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707"/>
  <sheetViews>
    <sheetView view="pageBreakPreview" topLeftCell="A10" zoomScaleSheetLayoutView="100" workbookViewId="0">
      <selection activeCell="E685" sqref="E685"/>
    </sheetView>
  </sheetViews>
  <sheetFormatPr defaultRowHeight="15.75"/>
  <cols>
    <col min="1" max="1" width="37.5" style="118" customWidth="1"/>
    <col min="2" max="4" width="4.1640625" customWidth="1"/>
    <col min="5" max="5" width="7" customWidth="1"/>
    <col min="6" max="6" width="5.5" customWidth="1"/>
    <col min="7" max="7" width="4.1640625" customWidth="1"/>
    <col min="8" max="8" width="4.5" customWidth="1"/>
    <col min="9" max="9" width="5.5" customWidth="1"/>
    <col min="10" max="12" width="14" customWidth="1"/>
    <col min="13" max="13" width="81.5" style="21" customWidth="1"/>
    <col min="14" max="14" width="15.6640625" bestFit="1" customWidth="1"/>
  </cols>
  <sheetData>
    <row r="1" spans="1:13" ht="141.75" customHeight="1">
      <c r="I1" s="409" t="s">
        <v>524</v>
      </c>
      <c r="J1" s="409"/>
      <c r="K1" s="409"/>
      <c r="L1" s="413"/>
    </row>
    <row r="2" spans="1:13" ht="91.5" customHeight="1">
      <c r="A2" s="173"/>
      <c r="B2" s="290"/>
      <c r="C2" s="290"/>
      <c r="D2" s="290"/>
      <c r="E2" s="290"/>
      <c r="F2" s="290"/>
      <c r="G2" s="290"/>
      <c r="H2" s="290"/>
      <c r="I2" s="414" t="s">
        <v>450</v>
      </c>
      <c r="J2" s="420"/>
      <c r="K2" s="420"/>
      <c r="L2" s="420"/>
      <c r="M2" s="18"/>
    </row>
    <row r="3" spans="1:13" ht="102" customHeight="1">
      <c r="A3" s="422" t="s">
        <v>449</v>
      </c>
      <c r="B3" s="421"/>
      <c r="C3" s="421"/>
      <c r="D3" s="421"/>
      <c r="E3" s="421"/>
      <c r="F3" s="421"/>
      <c r="G3" s="421"/>
      <c r="H3" s="421"/>
      <c r="I3" s="421"/>
      <c r="J3" s="421"/>
      <c r="K3" s="421"/>
      <c r="L3" s="421"/>
    </row>
    <row r="4" spans="1:13" ht="15" customHeight="1">
      <c r="A4" s="252" t="s">
        <v>0</v>
      </c>
      <c r="B4" s="252" t="s">
        <v>0</v>
      </c>
      <c r="C4" s="252" t="s">
        <v>0</v>
      </c>
      <c r="D4" s="252" t="s">
        <v>0</v>
      </c>
      <c r="E4" s="252" t="s">
        <v>0</v>
      </c>
      <c r="F4" s="252" t="s">
        <v>0</v>
      </c>
      <c r="G4" s="252" t="s">
        <v>0</v>
      </c>
      <c r="H4" s="252" t="s">
        <v>0</v>
      </c>
      <c r="I4" s="418" t="s">
        <v>1</v>
      </c>
      <c r="J4" s="418"/>
      <c r="K4" s="418"/>
      <c r="L4" s="418"/>
    </row>
    <row r="5" spans="1:13" ht="19.5" customHeight="1">
      <c r="A5" s="419" t="s">
        <v>2</v>
      </c>
      <c r="B5" s="419" t="s">
        <v>5</v>
      </c>
      <c r="C5" s="419"/>
      <c r="D5" s="419"/>
      <c r="E5" s="419"/>
      <c r="F5" s="419" t="s">
        <v>22</v>
      </c>
      <c r="G5" s="419" t="s">
        <v>3</v>
      </c>
      <c r="H5" s="419" t="s">
        <v>4</v>
      </c>
      <c r="I5" s="419" t="s">
        <v>21</v>
      </c>
      <c r="J5" s="419" t="s">
        <v>7</v>
      </c>
      <c r="K5" s="419"/>
      <c r="L5" s="419"/>
    </row>
    <row r="6" spans="1:13" ht="14.85" customHeight="1">
      <c r="A6" s="419" t="s">
        <v>0</v>
      </c>
      <c r="B6" s="419" t="s">
        <v>0</v>
      </c>
      <c r="C6" s="419"/>
      <c r="D6" s="419"/>
      <c r="E6" s="419"/>
      <c r="F6" s="419" t="s">
        <v>0</v>
      </c>
      <c r="G6" s="419" t="s">
        <v>0</v>
      </c>
      <c r="H6" s="419" t="s">
        <v>0</v>
      </c>
      <c r="I6" s="419" t="s">
        <v>0</v>
      </c>
      <c r="J6" s="317" t="s">
        <v>24</v>
      </c>
      <c r="K6" s="317" t="s">
        <v>396</v>
      </c>
      <c r="L6" s="317" t="s">
        <v>441</v>
      </c>
    </row>
    <row r="7" spans="1:13" ht="13.7" customHeight="1">
      <c r="A7" s="16" t="s">
        <v>8</v>
      </c>
      <c r="B7" s="16" t="s">
        <v>9</v>
      </c>
      <c r="C7" s="16" t="s">
        <v>10</v>
      </c>
      <c r="D7" s="16" t="s">
        <v>11</v>
      </c>
      <c r="E7" s="16" t="s">
        <v>12</v>
      </c>
      <c r="F7" s="16" t="s">
        <v>13</v>
      </c>
      <c r="G7" s="16" t="s">
        <v>14</v>
      </c>
      <c r="H7" s="16" t="s">
        <v>15</v>
      </c>
      <c r="I7" s="16" t="s">
        <v>16</v>
      </c>
      <c r="J7" s="16" t="s">
        <v>17</v>
      </c>
      <c r="K7" s="16" t="s">
        <v>18</v>
      </c>
      <c r="L7" s="16" t="s">
        <v>20</v>
      </c>
    </row>
    <row r="8" spans="1:13" ht="13.7" customHeight="1">
      <c r="A8" s="56" t="s">
        <v>19</v>
      </c>
      <c r="B8" s="57" t="s">
        <v>0</v>
      </c>
      <c r="C8" s="57" t="s">
        <v>0</v>
      </c>
      <c r="D8" s="57" t="s">
        <v>0</v>
      </c>
      <c r="E8" s="57" t="s">
        <v>0</v>
      </c>
      <c r="F8" s="57" t="s">
        <v>0</v>
      </c>
      <c r="G8" s="57" t="s">
        <v>0</v>
      </c>
      <c r="H8" s="57" t="s">
        <v>0</v>
      </c>
      <c r="I8" s="57" t="s">
        <v>0</v>
      </c>
      <c r="J8" s="58">
        <f>J9+J146+J193+J266+J395+J297+J326+J359+J455+J479+J487+J542+J279+J471</f>
        <v>551688.5</v>
      </c>
      <c r="K8" s="58">
        <f>K9+K146+K193+K266+K395+K297+K326+K359+K455+K479+K487+K542+K279+K471</f>
        <v>428620.80000000005</v>
      </c>
      <c r="L8" s="58">
        <f>L9+L146+L193+L266+L395+L297+L326+L359+L455+L479+L487+L542+L279+L471</f>
        <v>410696.30000000005</v>
      </c>
    </row>
    <row r="9" spans="1:13" ht="45">
      <c r="A9" s="141" t="s">
        <v>469</v>
      </c>
      <c r="B9" s="59" t="s">
        <v>77</v>
      </c>
      <c r="C9" s="59" t="s">
        <v>258</v>
      </c>
      <c r="D9" s="59"/>
      <c r="E9" s="59"/>
      <c r="F9" s="59"/>
      <c r="G9" s="59"/>
      <c r="H9" s="59"/>
      <c r="I9" s="59"/>
      <c r="J9" s="58">
        <f>J10+J23+J78+J85+J92+J109+J122+J139</f>
        <v>316596.30000000005</v>
      </c>
      <c r="K9" s="58">
        <f>K10+K23+K78+K85+K92+K109+K122+K139</f>
        <v>292129.10000000003</v>
      </c>
      <c r="L9" s="58">
        <f>L10+L23+L78+L85+L92+L109+L122+L139</f>
        <v>291946.59999999998</v>
      </c>
    </row>
    <row r="10" spans="1:13" ht="22.5">
      <c r="A10" s="141" t="s">
        <v>185</v>
      </c>
      <c r="B10" s="60" t="s">
        <v>77</v>
      </c>
      <c r="C10" s="60" t="s">
        <v>258</v>
      </c>
      <c r="D10" s="60" t="s">
        <v>75</v>
      </c>
      <c r="E10" s="60"/>
      <c r="F10" s="142"/>
      <c r="G10" s="59"/>
      <c r="H10" s="59"/>
      <c r="I10" s="59"/>
      <c r="J10" s="61">
        <f>J11+J17</f>
        <v>85271.6</v>
      </c>
      <c r="K10" s="61">
        <f t="shared" ref="K10:L10" si="0">K11+K17</f>
        <v>74491.8</v>
      </c>
      <c r="L10" s="61">
        <f t="shared" si="0"/>
        <v>73852</v>
      </c>
    </row>
    <row r="11" spans="1:13">
      <c r="A11" s="141" t="s">
        <v>187</v>
      </c>
      <c r="B11" s="60" t="s">
        <v>77</v>
      </c>
      <c r="C11" s="60" t="s">
        <v>258</v>
      </c>
      <c r="D11" s="60" t="s">
        <v>75</v>
      </c>
      <c r="E11" s="60" t="s">
        <v>285</v>
      </c>
      <c r="F11" s="142"/>
      <c r="G11" s="59"/>
      <c r="H11" s="59"/>
      <c r="I11" s="59"/>
      <c r="J11" s="61">
        <f>J12</f>
        <v>17974.3</v>
      </c>
      <c r="K11" s="61">
        <f t="shared" ref="K11:L15" si="1">K12</f>
        <v>17340</v>
      </c>
      <c r="L11" s="61">
        <f t="shared" si="1"/>
        <v>13340</v>
      </c>
    </row>
    <row r="12" spans="1:13" ht="33.75">
      <c r="A12" s="141" t="s">
        <v>144</v>
      </c>
      <c r="B12" s="60" t="s">
        <v>77</v>
      </c>
      <c r="C12" s="60" t="s">
        <v>258</v>
      </c>
      <c r="D12" s="60" t="s">
        <v>75</v>
      </c>
      <c r="E12" s="60" t="s">
        <v>285</v>
      </c>
      <c r="F12" s="142" t="s">
        <v>238</v>
      </c>
      <c r="G12" s="59"/>
      <c r="H12" s="59"/>
      <c r="I12" s="59"/>
      <c r="J12" s="61">
        <f>J13</f>
        <v>17974.3</v>
      </c>
      <c r="K12" s="61">
        <f t="shared" si="1"/>
        <v>17340</v>
      </c>
      <c r="L12" s="61">
        <f t="shared" si="1"/>
        <v>13340</v>
      </c>
    </row>
    <row r="13" spans="1:13">
      <c r="A13" s="141" t="s">
        <v>186</v>
      </c>
      <c r="B13" s="60" t="s">
        <v>77</v>
      </c>
      <c r="C13" s="60" t="s">
        <v>258</v>
      </c>
      <c r="D13" s="60" t="s">
        <v>75</v>
      </c>
      <c r="E13" s="60" t="s">
        <v>285</v>
      </c>
      <c r="F13" s="142" t="s">
        <v>246</v>
      </c>
      <c r="G13" s="59"/>
      <c r="H13" s="59"/>
      <c r="I13" s="59"/>
      <c r="J13" s="61">
        <f>J14</f>
        <v>17974.3</v>
      </c>
      <c r="K13" s="61">
        <f t="shared" si="1"/>
        <v>17340</v>
      </c>
      <c r="L13" s="61">
        <f t="shared" si="1"/>
        <v>13340</v>
      </c>
    </row>
    <row r="14" spans="1:13">
      <c r="A14" s="141" t="s">
        <v>183</v>
      </c>
      <c r="B14" s="60" t="s">
        <v>77</v>
      </c>
      <c r="C14" s="60" t="s">
        <v>258</v>
      </c>
      <c r="D14" s="60" t="s">
        <v>75</v>
      </c>
      <c r="E14" s="60" t="s">
        <v>285</v>
      </c>
      <c r="F14" s="142" t="s">
        <v>246</v>
      </c>
      <c r="G14" s="59" t="s">
        <v>99</v>
      </c>
      <c r="H14" s="59"/>
      <c r="I14" s="59"/>
      <c r="J14" s="61">
        <f>J15</f>
        <v>17974.3</v>
      </c>
      <c r="K14" s="61">
        <f t="shared" si="1"/>
        <v>17340</v>
      </c>
      <c r="L14" s="61">
        <f t="shared" si="1"/>
        <v>13340</v>
      </c>
    </row>
    <row r="15" spans="1:13">
      <c r="A15" s="141" t="s">
        <v>184</v>
      </c>
      <c r="B15" s="60" t="s">
        <v>77</v>
      </c>
      <c r="C15" s="60" t="s">
        <v>258</v>
      </c>
      <c r="D15" s="60" t="s">
        <v>75</v>
      </c>
      <c r="E15" s="60" t="s">
        <v>285</v>
      </c>
      <c r="F15" s="142" t="s">
        <v>246</v>
      </c>
      <c r="G15" s="59" t="s">
        <v>99</v>
      </c>
      <c r="H15" s="59" t="s">
        <v>75</v>
      </c>
      <c r="I15" s="59"/>
      <c r="J15" s="61">
        <f>J16</f>
        <v>17974.3</v>
      </c>
      <c r="K15" s="61">
        <f t="shared" si="1"/>
        <v>17340</v>
      </c>
      <c r="L15" s="61">
        <f t="shared" si="1"/>
        <v>13340</v>
      </c>
    </row>
    <row r="16" spans="1:13" ht="45">
      <c r="A16" s="141" t="s">
        <v>337</v>
      </c>
      <c r="B16" s="60" t="s">
        <v>77</v>
      </c>
      <c r="C16" s="60" t="s">
        <v>258</v>
      </c>
      <c r="D16" s="60" t="s">
        <v>75</v>
      </c>
      <c r="E16" s="60" t="s">
        <v>285</v>
      </c>
      <c r="F16" s="142" t="s">
        <v>246</v>
      </c>
      <c r="G16" s="59" t="s">
        <v>99</v>
      </c>
      <c r="H16" s="59" t="s">
        <v>75</v>
      </c>
      <c r="I16" s="59" t="s">
        <v>172</v>
      </c>
      <c r="J16" s="61">
        <f>'Приложение 3'!J365</f>
        <v>17974.3</v>
      </c>
      <c r="K16" s="61">
        <f>'Приложение 3'!K365</f>
        <v>17340</v>
      </c>
      <c r="L16" s="61">
        <f>'Приложение 3'!L365</f>
        <v>13340</v>
      </c>
    </row>
    <row r="17" spans="1:12" ht="147.75" customHeight="1">
      <c r="A17" s="141" t="s">
        <v>54</v>
      </c>
      <c r="B17" s="60" t="s">
        <v>77</v>
      </c>
      <c r="C17" s="60" t="s">
        <v>258</v>
      </c>
      <c r="D17" s="60" t="s">
        <v>75</v>
      </c>
      <c r="E17" s="60" t="s">
        <v>286</v>
      </c>
      <c r="F17" s="142"/>
      <c r="G17" s="59"/>
      <c r="H17" s="59"/>
      <c r="I17" s="59"/>
      <c r="J17" s="61">
        <f>J18</f>
        <v>67297.3</v>
      </c>
      <c r="K17" s="61">
        <f t="shared" ref="K17:L21" si="2">K18</f>
        <v>57151.8</v>
      </c>
      <c r="L17" s="61">
        <f t="shared" si="2"/>
        <v>60512</v>
      </c>
    </row>
    <row r="18" spans="1:12" ht="33.75">
      <c r="A18" s="141" t="s">
        <v>144</v>
      </c>
      <c r="B18" s="60" t="s">
        <v>77</v>
      </c>
      <c r="C18" s="60" t="s">
        <v>258</v>
      </c>
      <c r="D18" s="60" t="s">
        <v>75</v>
      </c>
      <c r="E18" s="60" t="s">
        <v>286</v>
      </c>
      <c r="F18" s="142" t="s">
        <v>238</v>
      </c>
      <c r="G18" s="59"/>
      <c r="H18" s="59"/>
      <c r="I18" s="59"/>
      <c r="J18" s="61">
        <f>J19</f>
        <v>67297.3</v>
      </c>
      <c r="K18" s="61">
        <f t="shared" si="2"/>
        <v>57151.8</v>
      </c>
      <c r="L18" s="61">
        <f t="shared" si="2"/>
        <v>60512</v>
      </c>
    </row>
    <row r="19" spans="1:12">
      <c r="A19" s="141" t="s">
        <v>186</v>
      </c>
      <c r="B19" s="60" t="s">
        <v>77</v>
      </c>
      <c r="C19" s="60" t="s">
        <v>258</v>
      </c>
      <c r="D19" s="60" t="s">
        <v>75</v>
      </c>
      <c r="E19" s="60" t="s">
        <v>286</v>
      </c>
      <c r="F19" s="142" t="s">
        <v>246</v>
      </c>
      <c r="G19" s="59"/>
      <c r="H19" s="59"/>
      <c r="I19" s="59"/>
      <c r="J19" s="61">
        <f>J20</f>
        <v>67297.3</v>
      </c>
      <c r="K19" s="61">
        <f t="shared" si="2"/>
        <v>57151.8</v>
      </c>
      <c r="L19" s="61">
        <f t="shared" si="2"/>
        <v>60512</v>
      </c>
    </row>
    <row r="20" spans="1:12">
      <c r="A20" s="141" t="s">
        <v>183</v>
      </c>
      <c r="B20" s="60" t="s">
        <v>77</v>
      </c>
      <c r="C20" s="60" t="s">
        <v>258</v>
      </c>
      <c r="D20" s="60" t="s">
        <v>75</v>
      </c>
      <c r="E20" s="60" t="s">
        <v>286</v>
      </c>
      <c r="F20" s="142" t="s">
        <v>246</v>
      </c>
      <c r="G20" s="59" t="s">
        <v>99</v>
      </c>
      <c r="H20" s="59"/>
      <c r="I20" s="59"/>
      <c r="J20" s="61">
        <f>J21</f>
        <v>67297.3</v>
      </c>
      <c r="K20" s="61">
        <f t="shared" si="2"/>
        <v>57151.8</v>
      </c>
      <c r="L20" s="61">
        <f t="shared" si="2"/>
        <v>60512</v>
      </c>
    </row>
    <row r="21" spans="1:12">
      <c r="A21" s="141" t="s">
        <v>184</v>
      </c>
      <c r="B21" s="60" t="s">
        <v>77</v>
      </c>
      <c r="C21" s="60" t="s">
        <v>258</v>
      </c>
      <c r="D21" s="60" t="s">
        <v>75</v>
      </c>
      <c r="E21" s="60" t="s">
        <v>286</v>
      </c>
      <c r="F21" s="142" t="s">
        <v>246</v>
      </c>
      <c r="G21" s="59" t="s">
        <v>99</v>
      </c>
      <c r="H21" s="59" t="s">
        <v>75</v>
      </c>
      <c r="I21" s="59"/>
      <c r="J21" s="61">
        <f>J22</f>
        <v>67297.3</v>
      </c>
      <c r="K21" s="61">
        <f t="shared" si="2"/>
        <v>57151.8</v>
      </c>
      <c r="L21" s="61">
        <f t="shared" si="2"/>
        <v>60512</v>
      </c>
    </row>
    <row r="22" spans="1:12" ht="45">
      <c r="A22" s="141" t="s">
        <v>337</v>
      </c>
      <c r="B22" s="60" t="s">
        <v>77</v>
      </c>
      <c r="C22" s="60" t="s">
        <v>258</v>
      </c>
      <c r="D22" s="60" t="s">
        <v>75</v>
      </c>
      <c r="E22" s="60" t="s">
        <v>286</v>
      </c>
      <c r="F22" s="142" t="s">
        <v>246</v>
      </c>
      <c r="G22" s="59" t="s">
        <v>99</v>
      </c>
      <c r="H22" s="59" t="s">
        <v>75</v>
      </c>
      <c r="I22" s="59" t="s">
        <v>172</v>
      </c>
      <c r="J22" s="61">
        <f>'Приложение 3'!J368</f>
        <v>67297.3</v>
      </c>
      <c r="K22" s="61">
        <f>'Приложение 3'!K368</f>
        <v>57151.8</v>
      </c>
      <c r="L22" s="61">
        <f>'Приложение 3'!L368</f>
        <v>60512</v>
      </c>
    </row>
    <row r="23" spans="1:12" ht="22.5">
      <c r="A23" s="141" t="s">
        <v>171</v>
      </c>
      <c r="B23" s="62" t="s">
        <v>77</v>
      </c>
      <c r="C23" s="62" t="s">
        <v>258</v>
      </c>
      <c r="D23" s="62" t="s">
        <v>77</v>
      </c>
      <c r="E23" s="62"/>
      <c r="F23" s="143"/>
      <c r="G23" s="59"/>
      <c r="H23" s="59"/>
      <c r="I23" s="59"/>
      <c r="J23" s="61">
        <f>J24+J30+J54+J66+J72+J60+J48+J36+J42</f>
        <v>202927.20000000004</v>
      </c>
      <c r="K23" s="61">
        <f t="shared" ref="K23:L23" si="3">K24+K30+K54+K66+K72+K60+K48+K36+K42</f>
        <v>188586.40000000002</v>
      </c>
      <c r="L23" s="61">
        <f t="shared" si="3"/>
        <v>193852.79999999999</v>
      </c>
    </row>
    <row r="24" spans="1:12">
      <c r="A24" s="141" t="s">
        <v>170</v>
      </c>
      <c r="B24" s="62" t="s">
        <v>77</v>
      </c>
      <c r="C24" s="62" t="s">
        <v>258</v>
      </c>
      <c r="D24" s="62" t="s">
        <v>77</v>
      </c>
      <c r="E24" s="62" t="s">
        <v>278</v>
      </c>
      <c r="F24" s="143"/>
      <c r="G24" s="59"/>
      <c r="H24" s="59"/>
      <c r="I24" s="59"/>
      <c r="J24" s="61">
        <f>J25</f>
        <v>0</v>
      </c>
      <c r="K24" s="61">
        <f t="shared" ref="K24:L28" si="4">K25</f>
        <v>5221</v>
      </c>
      <c r="L24" s="61">
        <f t="shared" si="4"/>
        <v>8413.7999999999993</v>
      </c>
    </row>
    <row r="25" spans="1:12">
      <c r="A25" s="141" t="s">
        <v>93</v>
      </c>
      <c r="B25" s="62" t="s">
        <v>77</v>
      </c>
      <c r="C25" s="62" t="s">
        <v>258</v>
      </c>
      <c r="D25" s="62" t="s">
        <v>77</v>
      </c>
      <c r="E25" s="62" t="s">
        <v>278</v>
      </c>
      <c r="F25" s="143" t="s">
        <v>229</v>
      </c>
      <c r="G25" s="59"/>
      <c r="H25" s="59"/>
      <c r="I25" s="59"/>
      <c r="J25" s="303">
        <f>J26</f>
        <v>0</v>
      </c>
      <c r="K25" s="61">
        <f t="shared" si="4"/>
        <v>5221</v>
      </c>
      <c r="L25" s="61">
        <f t="shared" si="4"/>
        <v>8413.7999999999993</v>
      </c>
    </row>
    <row r="26" spans="1:12">
      <c r="A26" s="141" t="s">
        <v>101</v>
      </c>
      <c r="B26" s="62" t="s">
        <v>77</v>
      </c>
      <c r="C26" s="62" t="s">
        <v>258</v>
      </c>
      <c r="D26" s="62" t="s">
        <v>77</v>
      </c>
      <c r="E26" s="62" t="s">
        <v>278</v>
      </c>
      <c r="F26" s="143" t="s">
        <v>231</v>
      </c>
      <c r="G26" s="59"/>
      <c r="H26" s="59"/>
      <c r="I26" s="59"/>
      <c r="J26" s="61">
        <f>J27</f>
        <v>0</v>
      </c>
      <c r="K26" s="61">
        <f t="shared" si="4"/>
        <v>5221</v>
      </c>
      <c r="L26" s="61">
        <f t="shared" si="4"/>
        <v>8413.7999999999993</v>
      </c>
    </row>
    <row r="27" spans="1:12">
      <c r="A27" s="141" t="s">
        <v>170</v>
      </c>
      <c r="B27" s="62" t="s">
        <v>77</v>
      </c>
      <c r="C27" s="62" t="s">
        <v>258</v>
      </c>
      <c r="D27" s="62" t="s">
        <v>77</v>
      </c>
      <c r="E27" s="62" t="s">
        <v>278</v>
      </c>
      <c r="F27" s="143" t="s">
        <v>231</v>
      </c>
      <c r="G27" s="59" t="s">
        <v>306</v>
      </c>
      <c r="H27" s="59"/>
      <c r="I27" s="59"/>
      <c r="J27" s="61">
        <f>J28</f>
        <v>0</v>
      </c>
      <c r="K27" s="61">
        <f t="shared" si="4"/>
        <v>5221</v>
      </c>
      <c r="L27" s="61">
        <f t="shared" si="4"/>
        <v>8413.7999999999993</v>
      </c>
    </row>
    <row r="28" spans="1:12">
      <c r="A28" s="141" t="s">
        <v>170</v>
      </c>
      <c r="B28" s="62" t="s">
        <v>77</v>
      </c>
      <c r="C28" s="62" t="s">
        <v>258</v>
      </c>
      <c r="D28" s="62" t="s">
        <v>77</v>
      </c>
      <c r="E28" s="62" t="s">
        <v>278</v>
      </c>
      <c r="F28" s="143" t="s">
        <v>231</v>
      </c>
      <c r="G28" s="59" t="s">
        <v>306</v>
      </c>
      <c r="H28" s="59" t="s">
        <v>306</v>
      </c>
      <c r="I28" s="59"/>
      <c r="J28" s="61">
        <f>J29</f>
        <v>0</v>
      </c>
      <c r="K28" s="61">
        <f t="shared" si="4"/>
        <v>5221</v>
      </c>
      <c r="L28" s="61">
        <f t="shared" si="4"/>
        <v>8413.7999999999993</v>
      </c>
    </row>
    <row r="29" spans="1:12" ht="45">
      <c r="A29" s="141" t="s">
        <v>336</v>
      </c>
      <c r="B29" s="62" t="s">
        <v>77</v>
      </c>
      <c r="C29" s="62" t="s">
        <v>258</v>
      </c>
      <c r="D29" s="62" t="s">
        <v>77</v>
      </c>
      <c r="E29" s="62" t="s">
        <v>278</v>
      </c>
      <c r="F29" s="143" t="s">
        <v>231</v>
      </c>
      <c r="G29" s="59" t="s">
        <v>306</v>
      </c>
      <c r="H29" s="59" t="s">
        <v>306</v>
      </c>
      <c r="I29" s="59" t="s">
        <v>146</v>
      </c>
      <c r="J29" s="61">
        <f>'Приложение 3'!J294</f>
        <v>0</v>
      </c>
      <c r="K29" s="61">
        <f>'Приложение 3'!K294</f>
        <v>5221</v>
      </c>
      <c r="L29" s="61">
        <f>'Приложение 3'!L294</f>
        <v>8413.7999999999993</v>
      </c>
    </row>
    <row r="30" spans="1:12" ht="67.5">
      <c r="A30" s="141" t="s">
        <v>323</v>
      </c>
      <c r="B30" s="62" t="s">
        <v>77</v>
      </c>
      <c r="C30" s="62" t="s">
        <v>258</v>
      </c>
      <c r="D30" s="62" t="s">
        <v>77</v>
      </c>
      <c r="E30" s="62" t="s">
        <v>322</v>
      </c>
      <c r="F30" s="143"/>
      <c r="G30" s="59"/>
      <c r="H30" s="59"/>
      <c r="I30" s="59"/>
      <c r="J30" s="61">
        <f>J31</f>
        <v>1212.4000000000001</v>
      </c>
      <c r="K30" s="61">
        <f t="shared" ref="K30:L39" si="5">K31</f>
        <v>962.4</v>
      </c>
      <c r="L30" s="61">
        <f t="shared" si="5"/>
        <v>562.4</v>
      </c>
    </row>
    <row r="31" spans="1:12" ht="33.75">
      <c r="A31" s="141" t="s">
        <v>144</v>
      </c>
      <c r="B31" s="62" t="s">
        <v>77</v>
      </c>
      <c r="C31" s="62" t="s">
        <v>258</v>
      </c>
      <c r="D31" s="62" t="s">
        <v>77</v>
      </c>
      <c r="E31" s="62" t="s">
        <v>322</v>
      </c>
      <c r="F31" s="143" t="s">
        <v>238</v>
      </c>
      <c r="G31" s="59"/>
      <c r="H31" s="59"/>
      <c r="I31" s="59"/>
      <c r="J31" s="61">
        <f>J32</f>
        <v>1212.4000000000001</v>
      </c>
      <c r="K31" s="61">
        <f t="shared" si="5"/>
        <v>962.4</v>
      </c>
      <c r="L31" s="61">
        <f t="shared" si="5"/>
        <v>562.4</v>
      </c>
    </row>
    <row r="32" spans="1:12">
      <c r="A32" s="141" t="s">
        <v>186</v>
      </c>
      <c r="B32" s="62" t="s">
        <v>77</v>
      </c>
      <c r="C32" s="62" t="s">
        <v>258</v>
      </c>
      <c r="D32" s="62" t="s">
        <v>77</v>
      </c>
      <c r="E32" s="62" t="s">
        <v>322</v>
      </c>
      <c r="F32" s="143" t="s">
        <v>246</v>
      </c>
      <c r="G32" s="59"/>
      <c r="H32" s="59"/>
      <c r="I32" s="59"/>
      <c r="J32" s="61">
        <f>J33</f>
        <v>1212.4000000000001</v>
      </c>
      <c r="K32" s="61">
        <f t="shared" si="5"/>
        <v>962.4</v>
      </c>
      <c r="L32" s="61">
        <f t="shared" si="5"/>
        <v>562.4</v>
      </c>
    </row>
    <row r="33" spans="1:12">
      <c r="A33" s="141" t="s">
        <v>129</v>
      </c>
      <c r="B33" s="62" t="s">
        <v>77</v>
      </c>
      <c r="C33" s="62" t="s">
        <v>258</v>
      </c>
      <c r="D33" s="62" t="s">
        <v>77</v>
      </c>
      <c r="E33" s="62" t="s">
        <v>322</v>
      </c>
      <c r="F33" s="143" t="s">
        <v>246</v>
      </c>
      <c r="G33" s="59" t="s">
        <v>17</v>
      </c>
      <c r="H33" s="59"/>
      <c r="I33" s="59"/>
      <c r="J33" s="61">
        <f>J34</f>
        <v>1212.4000000000001</v>
      </c>
      <c r="K33" s="61">
        <f t="shared" si="5"/>
        <v>962.4</v>
      </c>
      <c r="L33" s="61">
        <f t="shared" si="5"/>
        <v>562.4</v>
      </c>
    </row>
    <row r="34" spans="1:12">
      <c r="A34" s="141" t="s">
        <v>133</v>
      </c>
      <c r="B34" s="62" t="s">
        <v>77</v>
      </c>
      <c r="C34" s="62" t="s">
        <v>258</v>
      </c>
      <c r="D34" s="62" t="s">
        <v>77</v>
      </c>
      <c r="E34" s="62" t="s">
        <v>322</v>
      </c>
      <c r="F34" s="143" t="s">
        <v>246</v>
      </c>
      <c r="G34" s="59" t="s">
        <v>17</v>
      </c>
      <c r="H34" s="59" t="s">
        <v>106</v>
      </c>
      <c r="I34" s="59"/>
      <c r="J34" s="61">
        <f>J35</f>
        <v>1212.4000000000001</v>
      </c>
      <c r="K34" s="61">
        <f t="shared" si="5"/>
        <v>962.4</v>
      </c>
      <c r="L34" s="61">
        <f t="shared" si="5"/>
        <v>562.4</v>
      </c>
    </row>
    <row r="35" spans="1:12" ht="45">
      <c r="A35" s="141" t="s">
        <v>337</v>
      </c>
      <c r="B35" s="62" t="s">
        <v>77</v>
      </c>
      <c r="C35" s="62" t="s">
        <v>258</v>
      </c>
      <c r="D35" s="62" t="s">
        <v>77</v>
      </c>
      <c r="E35" s="62" t="s">
        <v>322</v>
      </c>
      <c r="F35" s="143" t="s">
        <v>246</v>
      </c>
      <c r="G35" s="59" t="s">
        <v>17</v>
      </c>
      <c r="H35" s="59" t="s">
        <v>106</v>
      </c>
      <c r="I35" s="59" t="s">
        <v>172</v>
      </c>
      <c r="J35" s="61">
        <f>'Приложение 3'!J473</f>
        <v>1212.4000000000001</v>
      </c>
      <c r="K35" s="61">
        <f>'Приложение 3'!K473</f>
        <v>962.4</v>
      </c>
      <c r="L35" s="61">
        <f>'Приложение 3'!L473</f>
        <v>562.4</v>
      </c>
    </row>
    <row r="36" spans="1:12" ht="90">
      <c r="A36" s="141" t="s">
        <v>425</v>
      </c>
      <c r="B36" s="62" t="s">
        <v>77</v>
      </c>
      <c r="C36" s="62" t="s">
        <v>258</v>
      </c>
      <c r="D36" s="62" t="s">
        <v>77</v>
      </c>
      <c r="E36" s="32" t="s">
        <v>424</v>
      </c>
      <c r="F36" s="143"/>
      <c r="G36" s="59"/>
      <c r="H36" s="59"/>
      <c r="I36" s="59"/>
      <c r="J36" s="61">
        <f>J37</f>
        <v>742</v>
      </c>
      <c r="K36" s="61">
        <f t="shared" si="5"/>
        <v>0</v>
      </c>
      <c r="L36" s="61">
        <f t="shared" si="5"/>
        <v>0</v>
      </c>
    </row>
    <row r="37" spans="1:12" ht="33.75">
      <c r="A37" s="141" t="s">
        <v>144</v>
      </c>
      <c r="B37" s="62" t="s">
        <v>77</v>
      </c>
      <c r="C37" s="62" t="s">
        <v>258</v>
      </c>
      <c r="D37" s="62" t="s">
        <v>77</v>
      </c>
      <c r="E37" s="32" t="s">
        <v>424</v>
      </c>
      <c r="F37" s="63" t="s">
        <v>238</v>
      </c>
      <c r="G37" s="59"/>
      <c r="H37" s="59"/>
      <c r="I37" s="59"/>
      <c r="J37" s="61">
        <f>J38</f>
        <v>742</v>
      </c>
      <c r="K37" s="61">
        <f t="shared" si="5"/>
        <v>0</v>
      </c>
      <c r="L37" s="61">
        <f t="shared" si="5"/>
        <v>0</v>
      </c>
    </row>
    <row r="38" spans="1:12">
      <c r="A38" s="141" t="s">
        <v>186</v>
      </c>
      <c r="B38" s="62" t="s">
        <v>77</v>
      </c>
      <c r="C38" s="62" t="s">
        <v>258</v>
      </c>
      <c r="D38" s="62" t="s">
        <v>77</v>
      </c>
      <c r="E38" s="32" t="s">
        <v>424</v>
      </c>
      <c r="F38" s="63" t="s">
        <v>246</v>
      </c>
      <c r="G38" s="59"/>
      <c r="H38" s="59"/>
      <c r="I38" s="59"/>
      <c r="J38" s="61">
        <f>J39</f>
        <v>742</v>
      </c>
      <c r="K38" s="61">
        <f t="shared" si="5"/>
        <v>0</v>
      </c>
      <c r="L38" s="61">
        <f t="shared" si="5"/>
        <v>0</v>
      </c>
    </row>
    <row r="39" spans="1:12">
      <c r="A39" s="141" t="s">
        <v>129</v>
      </c>
      <c r="B39" s="62" t="s">
        <v>77</v>
      </c>
      <c r="C39" s="62" t="s">
        <v>258</v>
      </c>
      <c r="D39" s="62" t="s">
        <v>77</v>
      </c>
      <c r="E39" s="32" t="s">
        <v>424</v>
      </c>
      <c r="F39" s="63" t="s">
        <v>246</v>
      </c>
      <c r="G39" s="59" t="s">
        <v>17</v>
      </c>
      <c r="H39" s="59"/>
      <c r="I39" s="59"/>
      <c r="J39" s="61">
        <f>J40</f>
        <v>742</v>
      </c>
      <c r="K39" s="61">
        <f t="shared" si="5"/>
        <v>0</v>
      </c>
      <c r="L39" s="61">
        <f t="shared" si="5"/>
        <v>0</v>
      </c>
    </row>
    <row r="40" spans="1:12">
      <c r="A40" s="141" t="s">
        <v>133</v>
      </c>
      <c r="B40" s="62" t="s">
        <v>77</v>
      </c>
      <c r="C40" s="62" t="s">
        <v>258</v>
      </c>
      <c r="D40" s="62" t="s">
        <v>77</v>
      </c>
      <c r="E40" s="32" t="s">
        <v>424</v>
      </c>
      <c r="F40" s="63" t="s">
        <v>246</v>
      </c>
      <c r="G40" s="59" t="s">
        <v>17</v>
      </c>
      <c r="H40" s="59" t="s">
        <v>106</v>
      </c>
      <c r="I40" s="59"/>
      <c r="J40" s="61">
        <f>J41</f>
        <v>742</v>
      </c>
      <c r="K40" s="61">
        <f t="shared" ref="K40:L40" si="6">K41</f>
        <v>0</v>
      </c>
      <c r="L40" s="61">
        <f t="shared" si="6"/>
        <v>0</v>
      </c>
    </row>
    <row r="41" spans="1:12" ht="45">
      <c r="A41" s="141" t="s">
        <v>337</v>
      </c>
      <c r="B41" s="62" t="s">
        <v>77</v>
      </c>
      <c r="C41" s="62" t="s">
        <v>258</v>
      </c>
      <c r="D41" s="62" t="s">
        <v>77</v>
      </c>
      <c r="E41" s="321" t="s">
        <v>424</v>
      </c>
      <c r="F41" s="63" t="s">
        <v>246</v>
      </c>
      <c r="G41" s="59" t="s">
        <v>17</v>
      </c>
      <c r="H41" s="59" t="s">
        <v>106</v>
      </c>
      <c r="I41" s="59" t="s">
        <v>172</v>
      </c>
      <c r="J41" s="61">
        <f>'Приложение 3'!J476</f>
        <v>742</v>
      </c>
      <c r="K41" s="61">
        <f>'Приложение 3'!K476</f>
        <v>0</v>
      </c>
      <c r="L41" s="61">
        <f>'Приложение 3'!L476</f>
        <v>0</v>
      </c>
    </row>
    <row r="42" spans="1:12" ht="69" customHeight="1">
      <c r="A42" s="141" t="s">
        <v>426</v>
      </c>
      <c r="B42" s="62" t="s">
        <v>77</v>
      </c>
      <c r="C42" s="62" t="s">
        <v>258</v>
      </c>
      <c r="D42" s="62" t="s">
        <v>77</v>
      </c>
      <c r="E42" s="330" t="s">
        <v>427</v>
      </c>
      <c r="F42" s="63"/>
      <c r="G42" s="59"/>
      <c r="H42" s="59"/>
      <c r="I42" s="59"/>
      <c r="J42" s="61">
        <f>J43</f>
        <v>217.1</v>
      </c>
      <c r="K42" s="61">
        <f t="shared" ref="K42:L46" si="7">K43</f>
        <v>0</v>
      </c>
      <c r="L42" s="61">
        <f t="shared" si="7"/>
        <v>0</v>
      </c>
    </row>
    <row r="43" spans="1:12" ht="33.75">
      <c r="A43" s="141" t="s">
        <v>144</v>
      </c>
      <c r="B43" s="62" t="s">
        <v>77</v>
      </c>
      <c r="C43" s="62" t="s">
        <v>258</v>
      </c>
      <c r="D43" s="62" t="s">
        <v>77</v>
      </c>
      <c r="E43" s="330" t="s">
        <v>427</v>
      </c>
      <c r="F43" s="63" t="s">
        <v>238</v>
      </c>
      <c r="G43" s="59"/>
      <c r="H43" s="59"/>
      <c r="I43" s="59"/>
      <c r="J43" s="61">
        <f>J44</f>
        <v>217.1</v>
      </c>
      <c r="K43" s="61">
        <f t="shared" si="7"/>
        <v>0</v>
      </c>
      <c r="L43" s="61">
        <f t="shared" si="7"/>
        <v>0</v>
      </c>
    </row>
    <row r="44" spans="1:12">
      <c r="A44" s="141" t="s">
        <v>186</v>
      </c>
      <c r="B44" s="62" t="s">
        <v>77</v>
      </c>
      <c r="C44" s="62" t="s">
        <v>258</v>
      </c>
      <c r="D44" s="62" t="s">
        <v>77</v>
      </c>
      <c r="E44" s="330" t="s">
        <v>427</v>
      </c>
      <c r="F44" s="63" t="s">
        <v>246</v>
      </c>
      <c r="G44" s="59"/>
      <c r="H44" s="59"/>
      <c r="I44" s="59"/>
      <c r="J44" s="61">
        <f>J45</f>
        <v>217.1</v>
      </c>
      <c r="K44" s="61">
        <f t="shared" si="7"/>
        <v>0</v>
      </c>
      <c r="L44" s="61">
        <f t="shared" si="7"/>
        <v>0</v>
      </c>
    </row>
    <row r="45" spans="1:12">
      <c r="A45" s="141" t="s">
        <v>129</v>
      </c>
      <c r="B45" s="62" t="s">
        <v>77</v>
      </c>
      <c r="C45" s="62" t="s">
        <v>258</v>
      </c>
      <c r="D45" s="62" t="s">
        <v>77</v>
      </c>
      <c r="E45" s="330" t="s">
        <v>427</v>
      </c>
      <c r="F45" s="63" t="s">
        <v>246</v>
      </c>
      <c r="G45" s="59" t="s">
        <v>17</v>
      </c>
      <c r="H45" s="59"/>
      <c r="I45" s="59"/>
      <c r="J45" s="61">
        <f>J46</f>
        <v>217.1</v>
      </c>
      <c r="K45" s="61">
        <f t="shared" si="7"/>
        <v>0</v>
      </c>
      <c r="L45" s="61">
        <f t="shared" si="7"/>
        <v>0</v>
      </c>
    </row>
    <row r="46" spans="1:12">
      <c r="A46" s="141" t="s">
        <v>133</v>
      </c>
      <c r="B46" s="62" t="s">
        <v>77</v>
      </c>
      <c r="C46" s="62" t="s">
        <v>258</v>
      </c>
      <c r="D46" s="62" t="s">
        <v>77</v>
      </c>
      <c r="E46" s="330" t="s">
        <v>427</v>
      </c>
      <c r="F46" s="63" t="s">
        <v>246</v>
      </c>
      <c r="G46" s="59" t="s">
        <v>17</v>
      </c>
      <c r="H46" s="59" t="s">
        <v>106</v>
      </c>
      <c r="I46" s="59"/>
      <c r="J46" s="61">
        <f>J47</f>
        <v>217.1</v>
      </c>
      <c r="K46" s="61">
        <f t="shared" si="7"/>
        <v>0</v>
      </c>
      <c r="L46" s="61">
        <f t="shared" si="7"/>
        <v>0</v>
      </c>
    </row>
    <row r="47" spans="1:12" ht="45">
      <c r="A47" s="141" t="s">
        <v>337</v>
      </c>
      <c r="B47" s="62" t="s">
        <v>77</v>
      </c>
      <c r="C47" s="62" t="s">
        <v>258</v>
      </c>
      <c r="D47" s="62" t="s">
        <v>77</v>
      </c>
      <c r="E47" s="330" t="s">
        <v>427</v>
      </c>
      <c r="F47" s="63" t="s">
        <v>246</v>
      </c>
      <c r="G47" s="59" t="s">
        <v>17</v>
      </c>
      <c r="H47" s="59" t="s">
        <v>106</v>
      </c>
      <c r="I47" s="59" t="s">
        <v>172</v>
      </c>
      <c r="J47" s="61">
        <f>'Приложение 3'!J479</f>
        <v>217.1</v>
      </c>
      <c r="K47" s="61">
        <f>'Приложение 3'!K479</f>
        <v>0</v>
      </c>
      <c r="L47" s="61">
        <f>'Приложение 3'!L479</f>
        <v>0</v>
      </c>
    </row>
    <row r="48" spans="1:12" ht="56.25">
      <c r="A48" s="141" t="s">
        <v>428</v>
      </c>
      <c r="B48" s="62" t="s">
        <v>77</v>
      </c>
      <c r="C48" s="62" t="s">
        <v>258</v>
      </c>
      <c r="D48" s="62" t="s">
        <v>77</v>
      </c>
      <c r="E48" s="62" t="s">
        <v>419</v>
      </c>
      <c r="F48" s="63"/>
      <c r="G48" s="59"/>
      <c r="H48" s="59"/>
      <c r="I48" s="59"/>
      <c r="J48" s="61">
        <f>J49</f>
        <v>9940.7000000000007</v>
      </c>
      <c r="K48" s="61">
        <f t="shared" ref="K48:L48" si="8">K49</f>
        <v>9979.7000000000007</v>
      </c>
      <c r="L48" s="61">
        <f t="shared" si="8"/>
        <v>9979.7000000000007</v>
      </c>
    </row>
    <row r="49" spans="1:12" ht="33.75">
      <c r="A49" s="141" t="s">
        <v>144</v>
      </c>
      <c r="B49" s="62" t="s">
        <v>77</v>
      </c>
      <c r="C49" s="62" t="s">
        <v>258</v>
      </c>
      <c r="D49" s="62" t="s">
        <v>77</v>
      </c>
      <c r="E49" s="62" t="s">
        <v>419</v>
      </c>
      <c r="F49" s="63" t="s">
        <v>238</v>
      </c>
      <c r="G49" s="59"/>
      <c r="H49" s="59"/>
      <c r="I49" s="59"/>
      <c r="J49" s="61">
        <f>J50</f>
        <v>9940.7000000000007</v>
      </c>
      <c r="K49" s="61">
        <f t="shared" ref="K49:L49" si="9">K50</f>
        <v>9979.7000000000007</v>
      </c>
      <c r="L49" s="61">
        <f t="shared" si="9"/>
        <v>9979.7000000000007</v>
      </c>
    </row>
    <row r="50" spans="1:12">
      <c r="A50" s="141" t="s">
        <v>186</v>
      </c>
      <c r="B50" s="62" t="s">
        <v>77</v>
      </c>
      <c r="C50" s="62" t="s">
        <v>258</v>
      </c>
      <c r="D50" s="62" t="s">
        <v>77</v>
      </c>
      <c r="E50" s="62" t="s">
        <v>419</v>
      </c>
      <c r="F50" s="63" t="s">
        <v>246</v>
      </c>
      <c r="G50" s="59"/>
      <c r="H50" s="59"/>
      <c r="I50" s="59"/>
      <c r="J50" s="61">
        <f>J51</f>
        <v>9940.7000000000007</v>
      </c>
      <c r="K50" s="61">
        <f t="shared" ref="K50:L50" si="10">K51</f>
        <v>9979.7000000000007</v>
      </c>
      <c r="L50" s="61">
        <f t="shared" si="10"/>
        <v>9979.7000000000007</v>
      </c>
    </row>
    <row r="51" spans="1:12">
      <c r="A51" s="141" t="s">
        <v>183</v>
      </c>
      <c r="B51" s="62" t="s">
        <v>77</v>
      </c>
      <c r="C51" s="62" t="s">
        <v>258</v>
      </c>
      <c r="D51" s="62" t="s">
        <v>77</v>
      </c>
      <c r="E51" s="62" t="s">
        <v>419</v>
      </c>
      <c r="F51" s="63" t="s">
        <v>246</v>
      </c>
      <c r="G51" s="59" t="s">
        <v>99</v>
      </c>
      <c r="H51" s="59"/>
      <c r="I51" s="59"/>
      <c r="J51" s="61">
        <f>J52</f>
        <v>9940.7000000000007</v>
      </c>
      <c r="K51" s="61">
        <f t="shared" ref="K51:L51" si="11">K52</f>
        <v>9979.7000000000007</v>
      </c>
      <c r="L51" s="61">
        <f t="shared" si="11"/>
        <v>9979.7000000000007</v>
      </c>
    </row>
    <row r="52" spans="1:12">
      <c r="A52" s="141" t="s">
        <v>188</v>
      </c>
      <c r="B52" s="62" t="s">
        <v>77</v>
      </c>
      <c r="C52" s="62" t="s">
        <v>258</v>
      </c>
      <c r="D52" s="62" t="s">
        <v>77</v>
      </c>
      <c r="E52" s="62" t="s">
        <v>419</v>
      </c>
      <c r="F52" s="63" t="s">
        <v>246</v>
      </c>
      <c r="G52" s="59" t="s">
        <v>99</v>
      </c>
      <c r="H52" s="59" t="s">
        <v>77</v>
      </c>
      <c r="I52" s="59"/>
      <c r="J52" s="61">
        <f>J53</f>
        <v>9940.7000000000007</v>
      </c>
      <c r="K52" s="61">
        <f>K53</f>
        <v>9979.7000000000007</v>
      </c>
      <c r="L52" s="61">
        <f>L53</f>
        <v>9979.7000000000007</v>
      </c>
    </row>
    <row r="53" spans="1:12" ht="45">
      <c r="A53" s="141" t="s">
        <v>337</v>
      </c>
      <c r="B53" s="62" t="s">
        <v>77</v>
      </c>
      <c r="C53" s="62" t="s">
        <v>258</v>
      </c>
      <c r="D53" s="62" t="s">
        <v>77</v>
      </c>
      <c r="E53" s="62" t="s">
        <v>419</v>
      </c>
      <c r="F53" s="63" t="s">
        <v>246</v>
      </c>
      <c r="G53" s="59" t="s">
        <v>99</v>
      </c>
      <c r="H53" s="59" t="s">
        <v>77</v>
      </c>
      <c r="I53" s="59" t="s">
        <v>172</v>
      </c>
      <c r="J53" s="61">
        <f>'Приложение 3'!J374</f>
        <v>9940.7000000000007</v>
      </c>
      <c r="K53" s="61">
        <f>'Приложение 3'!K374</f>
        <v>9979.7000000000007</v>
      </c>
      <c r="L53" s="61">
        <f>'Приложение 3'!L374</f>
        <v>9979.7000000000007</v>
      </c>
    </row>
    <row r="54" spans="1:12" ht="22.5">
      <c r="A54" s="141" t="s">
        <v>190</v>
      </c>
      <c r="B54" s="62" t="s">
        <v>77</v>
      </c>
      <c r="C54" s="62" t="s">
        <v>258</v>
      </c>
      <c r="D54" s="62" t="s">
        <v>77</v>
      </c>
      <c r="E54" s="62" t="s">
        <v>287</v>
      </c>
      <c r="F54" s="63"/>
      <c r="G54" s="59"/>
      <c r="H54" s="59"/>
      <c r="I54" s="59"/>
      <c r="J54" s="61">
        <f>J55</f>
        <v>28807.8</v>
      </c>
      <c r="K54" s="61">
        <f t="shared" ref="K54:L57" si="12">K55</f>
        <v>28371.1</v>
      </c>
      <c r="L54" s="61">
        <f t="shared" si="12"/>
        <v>14101.2</v>
      </c>
    </row>
    <row r="55" spans="1:12" ht="33.75">
      <c r="A55" s="141" t="s">
        <v>144</v>
      </c>
      <c r="B55" s="62" t="s">
        <v>77</v>
      </c>
      <c r="C55" s="62" t="s">
        <v>258</v>
      </c>
      <c r="D55" s="62" t="s">
        <v>77</v>
      </c>
      <c r="E55" s="62" t="s">
        <v>287</v>
      </c>
      <c r="F55" s="63" t="s">
        <v>238</v>
      </c>
      <c r="G55" s="59"/>
      <c r="H55" s="59"/>
      <c r="I55" s="59"/>
      <c r="J55" s="61">
        <f>J56</f>
        <v>28807.8</v>
      </c>
      <c r="K55" s="61">
        <f t="shared" si="12"/>
        <v>28371.1</v>
      </c>
      <c r="L55" s="61">
        <f t="shared" si="12"/>
        <v>14101.2</v>
      </c>
    </row>
    <row r="56" spans="1:12">
      <c r="A56" s="141" t="s">
        <v>186</v>
      </c>
      <c r="B56" s="62" t="s">
        <v>77</v>
      </c>
      <c r="C56" s="62" t="s">
        <v>258</v>
      </c>
      <c r="D56" s="62" t="s">
        <v>77</v>
      </c>
      <c r="E56" s="62" t="s">
        <v>287</v>
      </c>
      <c r="F56" s="63" t="s">
        <v>246</v>
      </c>
      <c r="G56" s="59"/>
      <c r="H56" s="59"/>
      <c r="I56" s="59"/>
      <c r="J56" s="61">
        <f>J57</f>
        <v>28807.8</v>
      </c>
      <c r="K56" s="61">
        <f t="shared" si="12"/>
        <v>28371.1</v>
      </c>
      <c r="L56" s="61">
        <f t="shared" si="12"/>
        <v>14101.2</v>
      </c>
    </row>
    <row r="57" spans="1:12">
      <c r="A57" s="141" t="s">
        <v>183</v>
      </c>
      <c r="B57" s="62" t="s">
        <v>77</v>
      </c>
      <c r="C57" s="62" t="s">
        <v>258</v>
      </c>
      <c r="D57" s="62" t="s">
        <v>77</v>
      </c>
      <c r="E57" s="62" t="s">
        <v>287</v>
      </c>
      <c r="F57" s="63" t="s">
        <v>246</v>
      </c>
      <c r="G57" s="59" t="s">
        <v>99</v>
      </c>
      <c r="H57" s="59"/>
      <c r="I57" s="59"/>
      <c r="J57" s="61">
        <f>J58</f>
        <v>28807.8</v>
      </c>
      <c r="K57" s="61">
        <f t="shared" si="12"/>
        <v>28371.1</v>
      </c>
      <c r="L57" s="61">
        <f t="shared" si="12"/>
        <v>14101.2</v>
      </c>
    </row>
    <row r="58" spans="1:12">
      <c r="A58" s="141" t="s">
        <v>188</v>
      </c>
      <c r="B58" s="62" t="s">
        <v>77</v>
      </c>
      <c r="C58" s="62" t="s">
        <v>258</v>
      </c>
      <c r="D58" s="62" t="s">
        <v>77</v>
      </c>
      <c r="E58" s="62" t="s">
        <v>287</v>
      </c>
      <c r="F58" s="63" t="s">
        <v>246</v>
      </c>
      <c r="G58" s="59" t="s">
        <v>99</v>
      </c>
      <c r="H58" s="59" t="s">
        <v>77</v>
      </c>
      <c r="I58" s="59"/>
      <c r="J58" s="61">
        <f>J59</f>
        <v>28807.8</v>
      </c>
      <c r="K58" s="61">
        <f>K59</f>
        <v>28371.1</v>
      </c>
      <c r="L58" s="61">
        <f>L59</f>
        <v>14101.2</v>
      </c>
    </row>
    <row r="59" spans="1:12" ht="45">
      <c r="A59" s="141" t="s">
        <v>337</v>
      </c>
      <c r="B59" s="62" t="s">
        <v>77</v>
      </c>
      <c r="C59" s="62" t="s">
        <v>258</v>
      </c>
      <c r="D59" s="62" t="s">
        <v>77</v>
      </c>
      <c r="E59" s="62" t="s">
        <v>287</v>
      </c>
      <c r="F59" s="63" t="s">
        <v>246</v>
      </c>
      <c r="G59" s="59" t="s">
        <v>99</v>
      </c>
      <c r="H59" s="59" t="s">
        <v>77</v>
      </c>
      <c r="I59" s="59" t="s">
        <v>172</v>
      </c>
      <c r="J59" s="61">
        <f>'Приложение 3'!J377</f>
        <v>28807.8</v>
      </c>
      <c r="K59" s="61">
        <f>'Приложение 3'!K377</f>
        <v>28371.1</v>
      </c>
      <c r="L59" s="61">
        <f>'Приложение 3'!L377</f>
        <v>14101.2</v>
      </c>
    </row>
    <row r="60" spans="1:12" ht="90">
      <c r="A60" s="141" t="s">
        <v>51</v>
      </c>
      <c r="B60" s="62" t="s">
        <v>77</v>
      </c>
      <c r="C60" s="62" t="s">
        <v>258</v>
      </c>
      <c r="D60" s="62" t="s">
        <v>77</v>
      </c>
      <c r="E60" s="62" t="s">
        <v>298</v>
      </c>
      <c r="F60" s="63"/>
      <c r="G60" s="59"/>
      <c r="H60" s="59"/>
      <c r="I60" s="59"/>
      <c r="J60" s="61">
        <f>J61</f>
        <v>4658.6000000000004</v>
      </c>
      <c r="K60" s="61">
        <f t="shared" ref="K60:L64" si="13">K61</f>
        <v>4844.5</v>
      </c>
      <c r="L60" s="61">
        <f t="shared" si="13"/>
        <v>5036.8999999999996</v>
      </c>
    </row>
    <row r="61" spans="1:12" ht="33.75">
      <c r="A61" s="141" t="s">
        <v>144</v>
      </c>
      <c r="B61" s="62" t="s">
        <v>77</v>
      </c>
      <c r="C61" s="62" t="s">
        <v>258</v>
      </c>
      <c r="D61" s="62" t="s">
        <v>77</v>
      </c>
      <c r="E61" s="62" t="s">
        <v>298</v>
      </c>
      <c r="F61" s="63" t="s">
        <v>238</v>
      </c>
      <c r="G61" s="59"/>
      <c r="H61" s="59"/>
      <c r="I61" s="59"/>
      <c r="J61" s="61">
        <f>J62</f>
        <v>4658.6000000000004</v>
      </c>
      <c r="K61" s="61">
        <f t="shared" si="13"/>
        <v>4844.5</v>
      </c>
      <c r="L61" s="61">
        <f t="shared" si="13"/>
        <v>5036.8999999999996</v>
      </c>
    </row>
    <row r="62" spans="1:12">
      <c r="A62" s="141" t="s">
        <v>186</v>
      </c>
      <c r="B62" s="62" t="s">
        <v>77</v>
      </c>
      <c r="C62" s="62" t="s">
        <v>258</v>
      </c>
      <c r="D62" s="62" t="s">
        <v>77</v>
      </c>
      <c r="E62" s="62" t="s">
        <v>298</v>
      </c>
      <c r="F62" s="63" t="s">
        <v>246</v>
      </c>
      <c r="G62" s="59"/>
      <c r="H62" s="59"/>
      <c r="I62" s="59"/>
      <c r="J62" s="61">
        <f>J63</f>
        <v>4658.6000000000004</v>
      </c>
      <c r="K62" s="61">
        <f t="shared" si="13"/>
        <v>4844.5</v>
      </c>
      <c r="L62" s="61">
        <f t="shared" si="13"/>
        <v>5036.8999999999996</v>
      </c>
    </row>
    <row r="63" spans="1:12">
      <c r="A63" s="141" t="s">
        <v>129</v>
      </c>
      <c r="B63" s="62" t="s">
        <v>77</v>
      </c>
      <c r="C63" s="62" t="s">
        <v>258</v>
      </c>
      <c r="D63" s="62" t="s">
        <v>77</v>
      </c>
      <c r="E63" s="62" t="s">
        <v>298</v>
      </c>
      <c r="F63" s="63" t="s">
        <v>246</v>
      </c>
      <c r="G63" s="59" t="s">
        <v>17</v>
      </c>
      <c r="H63" s="59"/>
      <c r="I63" s="59"/>
      <c r="J63" s="61">
        <f>J64</f>
        <v>4658.6000000000004</v>
      </c>
      <c r="K63" s="61">
        <f t="shared" si="13"/>
        <v>4844.5</v>
      </c>
      <c r="L63" s="61">
        <f t="shared" si="13"/>
        <v>5036.8999999999996</v>
      </c>
    </row>
    <row r="64" spans="1:12">
      <c r="A64" s="141" t="s">
        <v>136</v>
      </c>
      <c r="B64" s="62" t="s">
        <v>77</v>
      </c>
      <c r="C64" s="62" t="s">
        <v>258</v>
      </c>
      <c r="D64" s="62" t="s">
        <v>77</v>
      </c>
      <c r="E64" s="62" t="s">
        <v>298</v>
      </c>
      <c r="F64" s="63" t="s">
        <v>246</v>
      </c>
      <c r="G64" s="59" t="s">
        <v>17</v>
      </c>
      <c r="H64" s="287" t="s">
        <v>82</v>
      </c>
      <c r="I64" s="59"/>
      <c r="J64" s="61">
        <f>J65</f>
        <v>4658.6000000000004</v>
      </c>
      <c r="K64" s="61">
        <f t="shared" si="13"/>
        <v>4844.5</v>
      </c>
      <c r="L64" s="61">
        <f t="shared" si="13"/>
        <v>5036.8999999999996</v>
      </c>
    </row>
    <row r="65" spans="1:12" ht="45">
      <c r="A65" s="141" t="s">
        <v>337</v>
      </c>
      <c r="B65" s="62" t="s">
        <v>77</v>
      </c>
      <c r="C65" s="62" t="s">
        <v>258</v>
      </c>
      <c r="D65" s="62" t="s">
        <v>77</v>
      </c>
      <c r="E65" s="62" t="s">
        <v>298</v>
      </c>
      <c r="F65" s="63" t="s">
        <v>246</v>
      </c>
      <c r="G65" s="59" t="s">
        <v>17</v>
      </c>
      <c r="H65" s="287" t="s">
        <v>82</v>
      </c>
      <c r="I65" s="59" t="s">
        <v>172</v>
      </c>
      <c r="J65" s="61">
        <f>'Приложение 3'!J490</f>
        <v>4658.6000000000004</v>
      </c>
      <c r="K65" s="61">
        <f>'Приложение 3'!K490</f>
        <v>4844.5</v>
      </c>
      <c r="L65" s="61">
        <f>'Приложение 3'!L490</f>
        <v>5036.8999999999996</v>
      </c>
    </row>
    <row r="66" spans="1:12" ht="191.25">
      <c r="A66" s="141" t="s">
        <v>53</v>
      </c>
      <c r="B66" s="62" t="s">
        <v>77</v>
      </c>
      <c r="C66" s="62" t="s">
        <v>258</v>
      </c>
      <c r="D66" s="62" t="s">
        <v>77</v>
      </c>
      <c r="E66" s="62" t="s">
        <v>288</v>
      </c>
      <c r="F66" s="63"/>
      <c r="G66" s="59"/>
      <c r="H66" s="59"/>
      <c r="I66" s="59"/>
      <c r="J66" s="61">
        <f>J67</f>
        <v>148959.5</v>
      </c>
      <c r="K66" s="61">
        <f t="shared" ref="K66:L70" si="14">K67</f>
        <v>130950.7</v>
      </c>
      <c r="L66" s="61">
        <f t="shared" si="14"/>
        <v>147501.79999999999</v>
      </c>
    </row>
    <row r="67" spans="1:12" ht="33.75">
      <c r="A67" s="141" t="s">
        <v>144</v>
      </c>
      <c r="B67" s="62" t="s">
        <v>77</v>
      </c>
      <c r="C67" s="62" t="s">
        <v>258</v>
      </c>
      <c r="D67" s="62" t="s">
        <v>77</v>
      </c>
      <c r="E67" s="62" t="s">
        <v>288</v>
      </c>
      <c r="F67" s="63" t="s">
        <v>238</v>
      </c>
      <c r="G67" s="59"/>
      <c r="H67" s="59"/>
      <c r="I67" s="59"/>
      <c r="J67" s="61">
        <f>J68</f>
        <v>148959.5</v>
      </c>
      <c r="K67" s="61">
        <f t="shared" si="14"/>
        <v>130950.7</v>
      </c>
      <c r="L67" s="61">
        <f t="shared" si="14"/>
        <v>147501.79999999999</v>
      </c>
    </row>
    <row r="68" spans="1:12">
      <c r="A68" s="141" t="s">
        <v>186</v>
      </c>
      <c r="B68" s="62" t="s">
        <v>77</v>
      </c>
      <c r="C68" s="62" t="s">
        <v>258</v>
      </c>
      <c r="D68" s="62" t="s">
        <v>77</v>
      </c>
      <c r="E68" s="62" t="s">
        <v>288</v>
      </c>
      <c r="F68" s="63" t="s">
        <v>246</v>
      </c>
      <c r="G68" s="59"/>
      <c r="H68" s="59"/>
      <c r="I68" s="59"/>
      <c r="J68" s="61">
        <f>J69</f>
        <v>148959.5</v>
      </c>
      <c r="K68" s="61">
        <f t="shared" si="14"/>
        <v>130950.7</v>
      </c>
      <c r="L68" s="61">
        <f t="shared" si="14"/>
        <v>147501.79999999999</v>
      </c>
    </row>
    <row r="69" spans="1:12">
      <c r="A69" s="141" t="s">
        <v>183</v>
      </c>
      <c r="B69" s="62" t="s">
        <v>77</v>
      </c>
      <c r="C69" s="62" t="s">
        <v>258</v>
      </c>
      <c r="D69" s="62" t="s">
        <v>77</v>
      </c>
      <c r="E69" s="62" t="s">
        <v>288</v>
      </c>
      <c r="F69" s="63" t="s">
        <v>246</v>
      </c>
      <c r="G69" s="59" t="s">
        <v>99</v>
      </c>
      <c r="H69" s="59"/>
      <c r="I69" s="59"/>
      <c r="J69" s="61">
        <f>J70</f>
        <v>148959.5</v>
      </c>
      <c r="K69" s="61">
        <f t="shared" si="14"/>
        <v>130950.7</v>
      </c>
      <c r="L69" s="61">
        <f t="shared" si="14"/>
        <v>147501.79999999999</v>
      </c>
    </row>
    <row r="70" spans="1:12">
      <c r="A70" s="141" t="s">
        <v>188</v>
      </c>
      <c r="B70" s="62" t="s">
        <v>77</v>
      </c>
      <c r="C70" s="62" t="s">
        <v>258</v>
      </c>
      <c r="D70" s="62" t="s">
        <v>77</v>
      </c>
      <c r="E70" s="62" t="s">
        <v>288</v>
      </c>
      <c r="F70" s="63" t="s">
        <v>246</v>
      </c>
      <c r="G70" s="59" t="s">
        <v>99</v>
      </c>
      <c r="H70" s="59" t="s">
        <v>77</v>
      </c>
      <c r="I70" s="59"/>
      <c r="J70" s="61">
        <f>J71</f>
        <v>148959.5</v>
      </c>
      <c r="K70" s="61">
        <f t="shared" si="14"/>
        <v>130950.7</v>
      </c>
      <c r="L70" s="61">
        <f t="shared" si="14"/>
        <v>147501.79999999999</v>
      </c>
    </row>
    <row r="71" spans="1:12" ht="45">
      <c r="A71" s="141" t="s">
        <v>337</v>
      </c>
      <c r="B71" s="62" t="s">
        <v>77</v>
      </c>
      <c r="C71" s="62" t="s">
        <v>258</v>
      </c>
      <c r="D71" s="62" t="s">
        <v>77</v>
      </c>
      <c r="E71" s="62" t="s">
        <v>288</v>
      </c>
      <c r="F71" s="63" t="s">
        <v>246</v>
      </c>
      <c r="G71" s="59" t="s">
        <v>99</v>
      </c>
      <c r="H71" s="59" t="s">
        <v>77</v>
      </c>
      <c r="I71" s="59" t="s">
        <v>172</v>
      </c>
      <c r="J71" s="61">
        <f>'Приложение 3'!J380</f>
        <v>148959.5</v>
      </c>
      <c r="K71" s="61">
        <f>'Приложение 3'!K380</f>
        <v>130950.7</v>
      </c>
      <c r="L71" s="61">
        <f>'Приложение 3'!L380</f>
        <v>147501.79999999999</v>
      </c>
    </row>
    <row r="72" spans="1:12" ht="56.25">
      <c r="A72" s="141" t="s">
        <v>463</v>
      </c>
      <c r="B72" s="62" t="s">
        <v>77</v>
      </c>
      <c r="C72" s="62" t="s">
        <v>258</v>
      </c>
      <c r="D72" s="62" t="s">
        <v>77</v>
      </c>
      <c r="E72" s="62" t="s">
        <v>289</v>
      </c>
      <c r="F72" s="63"/>
      <c r="G72" s="59"/>
      <c r="H72" s="59"/>
      <c r="I72" s="59"/>
      <c r="J72" s="61">
        <f>J73</f>
        <v>8389.1</v>
      </c>
      <c r="K72" s="61">
        <f t="shared" ref="K72:L76" si="15">K73</f>
        <v>8257</v>
      </c>
      <c r="L72" s="61">
        <f t="shared" si="15"/>
        <v>8257</v>
      </c>
    </row>
    <row r="73" spans="1:12" ht="33.75">
      <c r="A73" s="141" t="s">
        <v>144</v>
      </c>
      <c r="B73" s="62" t="s">
        <v>77</v>
      </c>
      <c r="C73" s="62" t="s">
        <v>258</v>
      </c>
      <c r="D73" s="62" t="s">
        <v>77</v>
      </c>
      <c r="E73" s="62" t="s">
        <v>289</v>
      </c>
      <c r="F73" s="63" t="s">
        <v>238</v>
      </c>
      <c r="G73" s="59"/>
      <c r="H73" s="59"/>
      <c r="I73" s="59"/>
      <c r="J73" s="61">
        <f>J74</f>
        <v>8389.1</v>
      </c>
      <c r="K73" s="61">
        <f t="shared" si="15"/>
        <v>8257</v>
      </c>
      <c r="L73" s="61">
        <f t="shared" si="15"/>
        <v>8257</v>
      </c>
    </row>
    <row r="74" spans="1:12">
      <c r="A74" s="141" t="s">
        <v>186</v>
      </c>
      <c r="B74" s="62" t="s">
        <v>77</v>
      </c>
      <c r="C74" s="62" t="s">
        <v>258</v>
      </c>
      <c r="D74" s="62" t="s">
        <v>77</v>
      </c>
      <c r="E74" s="62" t="s">
        <v>289</v>
      </c>
      <c r="F74" s="63" t="s">
        <v>246</v>
      </c>
      <c r="G74" s="59"/>
      <c r="H74" s="59"/>
      <c r="I74" s="59"/>
      <c r="J74" s="61">
        <f>J75</f>
        <v>8389.1</v>
      </c>
      <c r="K74" s="61">
        <f t="shared" si="15"/>
        <v>8257</v>
      </c>
      <c r="L74" s="61">
        <f t="shared" si="15"/>
        <v>8257</v>
      </c>
    </row>
    <row r="75" spans="1:12">
      <c r="A75" s="141" t="s">
        <v>183</v>
      </c>
      <c r="B75" s="62" t="s">
        <v>77</v>
      </c>
      <c r="C75" s="62" t="s">
        <v>258</v>
      </c>
      <c r="D75" s="62" t="s">
        <v>77</v>
      </c>
      <c r="E75" s="62" t="s">
        <v>289</v>
      </c>
      <c r="F75" s="63" t="s">
        <v>246</v>
      </c>
      <c r="G75" s="59" t="s">
        <v>99</v>
      </c>
      <c r="H75" s="59"/>
      <c r="I75" s="59"/>
      <c r="J75" s="61">
        <f>J76</f>
        <v>8389.1</v>
      </c>
      <c r="K75" s="61">
        <f t="shared" si="15"/>
        <v>8257</v>
      </c>
      <c r="L75" s="61">
        <f t="shared" si="15"/>
        <v>8257</v>
      </c>
    </row>
    <row r="76" spans="1:12">
      <c r="A76" s="141" t="s">
        <v>188</v>
      </c>
      <c r="B76" s="62" t="s">
        <v>77</v>
      </c>
      <c r="C76" s="62" t="s">
        <v>258</v>
      </c>
      <c r="D76" s="62" t="s">
        <v>77</v>
      </c>
      <c r="E76" s="62" t="s">
        <v>289</v>
      </c>
      <c r="F76" s="63" t="s">
        <v>246</v>
      </c>
      <c r="G76" s="59" t="s">
        <v>99</v>
      </c>
      <c r="H76" s="59" t="s">
        <v>77</v>
      </c>
      <c r="I76" s="59"/>
      <c r="J76" s="61">
        <f>J77</f>
        <v>8389.1</v>
      </c>
      <c r="K76" s="61">
        <f t="shared" si="15"/>
        <v>8257</v>
      </c>
      <c r="L76" s="61">
        <f t="shared" si="15"/>
        <v>8257</v>
      </c>
    </row>
    <row r="77" spans="1:12" ht="45">
      <c r="A77" s="141" t="s">
        <v>337</v>
      </c>
      <c r="B77" s="62" t="s">
        <v>77</v>
      </c>
      <c r="C77" s="62" t="s">
        <v>258</v>
      </c>
      <c r="D77" s="62" t="s">
        <v>77</v>
      </c>
      <c r="E77" s="62" t="s">
        <v>289</v>
      </c>
      <c r="F77" s="63" t="s">
        <v>246</v>
      </c>
      <c r="G77" s="59" t="s">
        <v>99</v>
      </c>
      <c r="H77" s="59" t="s">
        <v>77</v>
      </c>
      <c r="I77" s="59" t="s">
        <v>172</v>
      </c>
      <c r="J77" s="61">
        <f>'Приложение 3'!J383</f>
        <v>8389.1</v>
      </c>
      <c r="K77" s="61">
        <f>'Приложение 3'!K383</f>
        <v>8257</v>
      </c>
      <c r="L77" s="61">
        <f>'Приложение 3'!L383</f>
        <v>8257</v>
      </c>
    </row>
    <row r="78" spans="1:12" ht="22.5">
      <c r="A78" s="141" t="s">
        <v>193</v>
      </c>
      <c r="B78" s="64" t="s">
        <v>77</v>
      </c>
      <c r="C78" s="64" t="s">
        <v>258</v>
      </c>
      <c r="D78" s="64" t="s">
        <v>106</v>
      </c>
      <c r="E78" s="64"/>
      <c r="F78" s="144"/>
      <c r="G78" s="59"/>
      <c r="H78" s="59"/>
      <c r="I78" s="59"/>
      <c r="J78" s="61">
        <f>J79</f>
        <v>2247.9</v>
      </c>
      <c r="K78" s="61">
        <f>K79</f>
        <v>1970</v>
      </c>
      <c r="L78" s="61">
        <f>L79</f>
        <v>1370</v>
      </c>
    </row>
    <row r="79" spans="1:12" ht="22.5">
      <c r="A79" s="141" t="s">
        <v>194</v>
      </c>
      <c r="B79" s="64" t="s">
        <v>77</v>
      </c>
      <c r="C79" s="64" t="s">
        <v>258</v>
      </c>
      <c r="D79" s="64" t="s">
        <v>106</v>
      </c>
      <c r="E79" s="64" t="s">
        <v>290</v>
      </c>
      <c r="F79" s="144" t="s">
        <v>0</v>
      </c>
      <c r="G79" s="59"/>
      <c r="H79" s="59"/>
      <c r="I79" s="59"/>
      <c r="J79" s="61">
        <f t="shared" ref="J79:J83" si="16">J80</f>
        <v>2247.9</v>
      </c>
      <c r="K79" s="61">
        <f t="shared" ref="K79:L83" si="17">K80</f>
        <v>1970</v>
      </c>
      <c r="L79" s="61">
        <f t="shared" si="17"/>
        <v>1370</v>
      </c>
    </row>
    <row r="80" spans="1:12" ht="33.75">
      <c r="A80" s="141" t="s">
        <v>144</v>
      </c>
      <c r="B80" s="64" t="s">
        <v>77</v>
      </c>
      <c r="C80" s="64" t="s">
        <v>258</v>
      </c>
      <c r="D80" s="64" t="s">
        <v>106</v>
      </c>
      <c r="E80" s="64" t="s">
        <v>290</v>
      </c>
      <c r="F80" s="144" t="s">
        <v>238</v>
      </c>
      <c r="G80" s="59"/>
      <c r="H80" s="59"/>
      <c r="I80" s="59"/>
      <c r="J80" s="61">
        <f t="shared" si="16"/>
        <v>2247.9</v>
      </c>
      <c r="K80" s="61">
        <f t="shared" si="17"/>
        <v>1970</v>
      </c>
      <c r="L80" s="61">
        <f t="shared" si="17"/>
        <v>1370</v>
      </c>
    </row>
    <row r="81" spans="1:12">
      <c r="A81" s="141" t="s">
        <v>186</v>
      </c>
      <c r="B81" s="64" t="s">
        <v>77</v>
      </c>
      <c r="C81" s="64" t="s">
        <v>258</v>
      </c>
      <c r="D81" s="64" t="s">
        <v>106</v>
      </c>
      <c r="E81" s="64" t="s">
        <v>290</v>
      </c>
      <c r="F81" s="144" t="s">
        <v>246</v>
      </c>
      <c r="G81" s="59"/>
      <c r="H81" s="59"/>
      <c r="I81" s="59"/>
      <c r="J81" s="61">
        <f t="shared" si="16"/>
        <v>2247.9</v>
      </c>
      <c r="K81" s="61">
        <f t="shared" si="17"/>
        <v>1970</v>
      </c>
      <c r="L81" s="61">
        <f t="shared" si="17"/>
        <v>1370</v>
      </c>
    </row>
    <row r="82" spans="1:12">
      <c r="A82" s="141" t="s">
        <v>183</v>
      </c>
      <c r="B82" s="64" t="s">
        <v>77</v>
      </c>
      <c r="C82" s="64" t="s">
        <v>258</v>
      </c>
      <c r="D82" s="64" t="s">
        <v>106</v>
      </c>
      <c r="E82" s="64" t="s">
        <v>290</v>
      </c>
      <c r="F82" s="144" t="s">
        <v>246</v>
      </c>
      <c r="G82" s="59" t="s">
        <v>99</v>
      </c>
      <c r="H82" s="59"/>
      <c r="I82" s="59"/>
      <c r="J82" s="61">
        <f t="shared" si="16"/>
        <v>2247.9</v>
      </c>
      <c r="K82" s="61">
        <f t="shared" si="17"/>
        <v>1970</v>
      </c>
      <c r="L82" s="61">
        <f t="shared" si="17"/>
        <v>1370</v>
      </c>
    </row>
    <row r="83" spans="1:12">
      <c r="A83" s="141" t="s">
        <v>192</v>
      </c>
      <c r="B83" s="64" t="s">
        <v>77</v>
      </c>
      <c r="C83" s="64" t="s">
        <v>258</v>
      </c>
      <c r="D83" s="64" t="s">
        <v>106</v>
      </c>
      <c r="E83" s="64" t="s">
        <v>290</v>
      </c>
      <c r="F83" s="144" t="s">
        <v>246</v>
      </c>
      <c r="G83" s="59" t="s">
        <v>99</v>
      </c>
      <c r="H83" s="59" t="s">
        <v>106</v>
      </c>
      <c r="I83" s="59"/>
      <c r="J83" s="61">
        <f t="shared" si="16"/>
        <v>2247.9</v>
      </c>
      <c r="K83" s="61">
        <f t="shared" si="17"/>
        <v>1970</v>
      </c>
      <c r="L83" s="61">
        <f t="shared" si="17"/>
        <v>1370</v>
      </c>
    </row>
    <row r="84" spans="1:12" ht="45">
      <c r="A84" s="141" t="s">
        <v>337</v>
      </c>
      <c r="B84" s="64" t="s">
        <v>77</v>
      </c>
      <c r="C84" s="64" t="s">
        <v>258</v>
      </c>
      <c r="D84" s="64" t="s">
        <v>106</v>
      </c>
      <c r="E84" s="64" t="s">
        <v>290</v>
      </c>
      <c r="F84" s="144" t="s">
        <v>246</v>
      </c>
      <c r="G84" s="59" t="s">
        <v>99</v>
      </c>
      <c r="H84" s="59" t="s">
        <v>106</v>
      </c>
      <c r="I84" s="59" t="s">
        <v>172</v>
      </c>
      <c r="J84" s="61">
        <f>'Приложение 3'!J393</f>
        <v>2247.9</v>
      </c>
      <c r="K84" s="61">
        <f>'Приложение 3'!K393</f>
        <v>1970</v>
      </c>
      <c r="L84" s="61">
        <f>'Приложение 3'!L393</f>
        <v>1370</v>
      </c>
    </row>
    <row r="85" spans="1:12" ht="33.75">
      <c r="A85" s="141" t="s">
        <v>195</v>
      </c>
      <c r="B85" s="65" t="s">
        <v>77</v>
      </c>
      <c r="C85" s="65" t="s">
        <v>258</v>
      </c>
      <c r="D85" s="65" t="s">
        <v>82</v>
      </c>
      <c r="E85" s="65"/>
      <c r="F85" s="146"/>
      <c r="G85" s="59"/>
      <c r="H85" s="59"/>
      <c r="I85" s="59"/>
      <c r="J85" s="61">
        <f t="shared" ref="J85:J90" si="18">J86</f>
        <v>15482.3</v>
      </c>
      <c r="K85" s="61">
        <f t="shared" ref="K85:L90" si="19">K86</f>
        <v>15988.7</v>
      </c>
      <c r="L85" s="61">
        <f t="shared" si="19"/>
        <v>12082.3</v>
      </c>
    </row>
    <row r="86" spans="1:12" ht="22.5">
      <c r="A86" s="141" t="s">
        <v>194</v>
      </c>
      <c r="B86" s="65" t="s">
        <v>77</v>
      </c>
      <c r="C86" s="65" t="s">
        <v>258</v>
      </c>
      <c r="D86" s="65" t="s">
        <v>82</v>
      </c>
      <c r="E86" s="65" t="s">
        <v>290</v>
      </c>
      <c r="F86" s="146"/>
      <c r="G86" s="59"/>
      <c r="H86" s="59"/>
      <c r="I86" s="59"/>
      <c r="J86" s="61">
        <f t="shared" si="18"/>
        <v>15482.3</v>
      </c>
      <c r="K86" s="61">
        <f t="shared" si="19"/>
        <v>15988.7</v>
      </c>
      <c r="L86" s="61">
        <f t="shared" si="19"/>
        <v>12082.3</v>
      </c>
    </row>
    <row r="87" spans="1:12" ht="33.75">
      <c r="A87" s="141" t="s">
        <v>144</v>
      </c>
      <c r="B87" s="65" t="s">
        <v>77</v>
      </c>
      <c r="C87" s="65" t="s">
        <v>258</v>
      </c>
      <c r="D87" s="65" t="s">
        <v>82</v>
      </c>
      <c r="E87" s="65" t="s">
        <v>290</v>
      </c>
      <c r="F87" s="145" t="s">
        <v>238</v>
      </c>
      <c r="G87" s="59"/>
      <c r="H87" s="59"/>
      <c r="I87" s="59"/>
      <c r="J87" s="61">
        <f t="shared" si="18"/>
        <v>15482.3</v>
      </c>
      <c r="K87" s="61">
        <f t="shared" si="19"/>
        <v>15988.7</v>
      </c>
      <c r="L87" s="61">
        <f t="shared" si="19"/>
        <v>12082.3</v>
      </c>
    </row>
    <row r="88" spans="1:12">
      <c r="A88" s="141" t="s">
        <v>186</v>
      </c>
      <c r="B88" s="65" t="s">
        <v>77</v>
      </c>
      <c r="C88" s="65" t="s">
        <v>258</v>
      </c>
      <c r="D88" s="65" t="s">
        <v>82</v>
      </c>
      <c r="E88" s="65" t="s">
        <v>290</v>
      </c>
      <c r="F88" s="145" t="s">
        <v>246</v>
      </c>
      <c r="G88" s="59"/>
      <c r="H88" s="59"/>
      <c r="I88" s="59"/>
      <c r="J88" s="61">
        <f>J89</f>
        <v>15482.3</v>
      </c>
      <c r="K88" s="61">
        <f>K89</f>
        <v>15988.7</v>
      </c>
      <c r="L88" s="61">
        <f>L89</f>
        <v>12082.3</v>
      </c>
    </row>
    <row r="89" spans="1:12">
      <c r="A89" s="141" t="s">
        <v>183</v>
      </c>
      <c r="B89" s="65" t="s">
        <v>77</v>
      </c>
      <c r="C89" s="65" t="s">
        <v>258</v>
      </c>
      <c r="D89" s="65" t="s">
        <v>82</v>
      </c>
      <c r="E89" s="65" t="s">
        <v>290</v>
      </c>
      <c r="F89" s="145" t="s">
        <v>246</v>
      </c>
      <c r="G89" s="59" t="s">
        <v>99</v>
      </c>
      <c r="H89" s="59"/>
      <c r="I89" s="59"/>
      <c r="J89" s="61">
        <f t="shared" si="18"/>
        <v>15482.3</v>
      </c>
      <c r="K89" s="61">
        <f t="shared" si="19"/>
        <v>15988.7</v>
      </c>
      <c r="L89" s="61">
        <f t="shared" si="19"/>
        <v>12082.3</v>
      </c>
    </row>
    <row r="90" spans="1:12">
      <c r="A90" s="141" t="s">
        <v>192</v>
      </c>
      <c r="B90" s="65" t="s">
        <v>77</v>
      </c>
      <c r="C90" s="65" t="s">
        <v>258</v>
      </c>
      <c r="D90" s="65" t="s">
        <v>82</v>
      </c>
      <c r="E90" s="65" t="s">
        <v>290</v>
      </c>
      <c r="F90" s="145" t="s">
        <v>246</v>
      </c>
      <c r="G90" s="59" t="s">
        <v>99</v>
      </c>
      <c r="H90" s="59" t="s">
        <v>106</v>
      </c>
      <c r="I90" s="59"/>
      <c r="J90" s="61">
        <f t="shared" si="18"/>
        <v>15482.3</v>
      </c>
      <c r="K90" s="61">
        <f t="shared" si="19"/>
        <v>15988.7</v>
      </c>
      <c r="L90" s="61">
        <f t="shared" si="19"/>
        <v>12082.3</v>
      </c>
    </row>
    <row r="91" spans="1:12" ht="45">
      <c r="A91" s="141" t="s">
        <v>337</v>
      </c>
      <c r="B91" s="65" t="s">
        <v>77</v>
      </c>
      <c r="C91" s="65" t="s">
        <v>258</v>
      </c>
      <c r="D91" s="65" t="s">
        <v>82</v>
      </c>
      <c r="E91" s="65" t="s">
        <v>290</v>
      </c>
      <c r="F91" s="145" t="s">
        <v>246</v>
      </c>
      <c r="G91" s="59" t="s">
        <v>99</v>
      </c>
      <c r="H91" s="59" t="s">
        <v>106</v>
      </c>
      <c r="I91" s="59" t="s">
        <v>172</v>
      </c>
      <c r="J91" s="61">
        <f>'Приложение 3'!J397</f>
        <v>15482.3</v>
      </c>
      <c r="K91" s="61">
        <f>'Приложение 3'!K397</f>
        <v>15988.7</v>
      </c>
      <c r="L91" s="61">
        <f>'Приложение 3'!L397</f>
        <v>12082.3</v>
      </c>
    </row>
    <row r="92" spans="1:12" ht="90">
      <c r="A92" s="141" t="s">
        <v>206</v>
      </c>
      <c r="B92" s="66" t="s">
        <v>77</v>
      </c>
      <c r="C92" s="66" t="s">
        <v>258</v>
      </c>
      <c r="D92" s="66" t="s">
        <v>148</v>
      </c>
      <c r="E92" s="66"/>
      <c r="F92" s="147"/>
      <c r="G92" s="59"/>
      <c r="H92" s="59"/>
      <c r="I92" s="59"/>
      <c r="J92" s="61">
        <f>J93</f>
        <v>2261.5</v>
      </c>
      <c r="K92" s="61">
        <f t="shared" ref="K92:L92" si="20">K93</f>
        <v>2085</v>
      </c>
      <c r="L92" s="61">
        <f t="shared" si="20"/>
        <v>1485</v>
      </c>
    </row>
    <row r="93" spans="1:12" ht="56.25">
      <c r="A93" s="141" t="s">
        <v>207</v>
      </c>
      <c r="B93" s="66" t="s">
        <v>77</v>
      </c>
      <c r="C93" s="66" t="s">
        <v>258</v>
      </c>
      <c r="D93" s="66" t="s">
        <v>148</v>
      </c>
      <c r="E93" s="66" t="s">
        <v>294</v>
      </c>
      <c r="F93" s="147"/>
      <c r="G93" s="59"/>
      <c r="H93" s="59"/>
      <c r="I93" s="59"/>
      <c r="J93" s="61">
        <f>J94+J99+J104</f>
        <v>2261.5</v>
      </c>
      <c r="K93" s="61">
        <f t="shared" ref="K93:L93" si="21">K94+K99+K104</f>
        <v>2085</v>
      </c>
      <c r="L93" s="61">
        <f t="shared" si="21"/>
        <v>1485</v>
      </c>
    </row>
    <row r="94" spans="1:12" ht="67.5">
      <c r="A94" s="141" t="s">
        <v>80</v>
      </c>
      <c r="B94" s="66" t="s">
        <v>77</v>
      </c>
      <c r="C94" s="66" t="s">
        <v>258</v>
      </c>
      <c r="D94" s="66" t="s">
        <v>148</v>
      </c>
      <c r="E94" s="66" t="s">
        <v>294</v>
      </c>
      <c r="F94" s="147" t="s">
        <v>225</v>
      </c>
      <c r="G94" s="59"/>
      <c r="H94" s="59"/>
      <c r="I94" s="59"/>
      <c r="J94" s="61">
        <f>J95</f>
        <v>1963.5</v>
      </c>
      <c r="K94" s="61">
        <f t="shared" ref="K94:L97" si="22">K95</f>
        <v>1787</v>
      </c>
      <c r="L94" s="61">
        <f t="shared" si="22"/>
        <v>1287</v>
      </c>
    </row>
    <row r="95" spans="1:12" ht="22.5">
      <c r="A95" s="141" t="s">
        <v>177</v>
      </c>
      <c r="B95" s="66" t="s">
        <v>77</v>
      </c>
      <c r="C95" s="66" t="s">
        <v>258</v>
      </c>
      <c r="D95" s="66" t="s">
        <v>148</v>
      </c>
      <c r="E95" s="66" t="s">
        <v>294</v>
      </c>
      <c r="F95" s="147" t="s">
        <v>245</v>
      </c>
      <c r="G95" s="59"/>
      <c r="H95" s="59"/>
      <c r="I95" s="59"/>
      <c r="J95" s="61">
        <f>J96</f>
        <v>1963.5</v>
      </c>
      <c r="K95" s="61">
        <f t="shared" si="22"/>
        <v>1787</v>
      </c>
      <c r="L95" s="61">
        <f t="shared" si="22"/>
        <v>1287</v>
      </c>
    </row>
    <row r="96" spans="1:12">
      <c r="A96" s="141" t="s">
        <v>183</v>
      </c>
      <c r="B96" s="66" t="s">
        <v>77</v>
      </c>
      <c r="C96" s="66" t="s">
        <v>258</v>
      </c>
      <c r="D96" s="66" t="s">
        <v>148</v>
      </c>
      <c r="E96" s="66" t="s">
        <v>294</v>
      </c>
      <c r="F96" s="147" t="s">
        <v>245</v>
      </c>
      <c r="G96" s="148" t="s">
        <v>99</v>
      </c>
      <c r="H96" s="148"/>
      <c r="I96" s="59"/>
      <c r="J96" s="61">
        <f>J97</f>
        <v>1963.5</v>
      </c>
      <c r="K96" s="61">
        <f t="shared" si="22"/>
        <v>1787</v>
      </c>
      <c r="L96" s="61">
        <f t="shared" si="22"/>
        <v>1287</v>
      </c>
    </row>
    <row r="97" spans="1:12">
      <c r="A97" s="141" t="s">
        <v>205</v>
      </c>
      <c r="B97" s="66" t="s">
        <v>77</v>
      </c>
      <c r="C97" s="66" t="s">
        <v>258</v>
      </c>
      <c r="D97" s="66" t="s">
        <v>148</v>
      </c>
      <c r="E97" s="66" t="s">
        <v>294</v>
      </c>
      <c r="F97" s="147" t="s">
        <v>245</v>
      </c>
      <c r="G97" s="148" t="s">
        <v>99</v>
      </c>
      <c r="H97" s="148" t="s">
        <v>116</v>
      </c>
      <c r="I97" s="59"/>
      <c r="J97" s="61">
        <f>J98</f>
        <v>1963.5</v>
      </c>
      <c r="K97" s="61">
        <f t="shared" si="22"/>
        <v>1787</v>
      </c>
      <c r="L97" s="61">
        <f t="shared" si="22"/>
        <v>1287</v>
      </c>
    </row>
    <row r="98" spans="1:12" ht="45">
      <c r="A98" s="141" t="s">
        <v>337</v>
      </c>
      <c r="B98" s="66" t="s">
        <v>77</v>
      </c>
      <c r="C98" s="66" t="s">
        <v>258</v>
      </c>
      <c r="D98" s="66" t="s">
        <v>148</v>
      </c>
      <c r="E98" s="66" t="s">
        <v>294</v>
      </c>
      <c r="F98" s="147" t="s">
        <v>245</v>
      </c>
      <c r="G98" s="148" t="s">
        <v>99</v>
      </c>
      <c r="H98" s="148" t="s">
        <v>116</v>
      </c>
      <c r="I98" s="59" t="s">
        <v>172</v>
      </c>
      <c r="J98" s="61">
        <f>'Приложение 3'!J416</f>
        <v>1963.5</v>
      </c>
      <c r="K98" s="61">
        <f>'Приложение 3'!K416</f>
        <v>1787</v>
      </c>
      <c r="L98" s="61">
        <f>'Приложение 3'!L416</f>
        <v>1287</v>
      </c>
    </row>
    <row r="99" spans="1:12" ht="33.75">
      <c r="A99" s="141" t="s">
        <v>86</v>
      </c>
      <c r="B99" s="66" t="s">
        <v>77</v>
      </c>
      <c r="C99" s="66" t="s">
        <v>258</v>
      </c>
      <c r="D99" s="66" t="s">
        <v>148</v>
      </c>
      <c r="E99" s="66" t="s">
        <v>294</v>
      </c>
      <c r="F99" s="147" t="s">
        <v>227</v>
      </c>
      <c r="G99" s="59"/>
      <c r="H99" s="59"/>
      <c r="I99" s="59"/>
      <c r="J99" s="61">
        <f>J100</f>
        <v>297.89999999999998</v>
      </c>
      <c r="K99" s="61">
        <f t="shared" ref="K99:L102" si="23">K100</f>
        <v>298</v>
      </c>
      <c r="L99" s="61">
        <f t="shared" si="23"/>
        <v>198</v>
      </c>
    </row>
    <row r="100" spans="1:12" ht="33.75">
      <c r="A100" s="141" t="s">
        <v>87</v>
      </c>
      <c r="B100" s="66" t="s">
        <v>77</v>
      </c>
      <c r="C100" s="66" t="s">
        <v>258</v>
      </c>
      <c r="D100" s="66" t="s">
        <v>148</v>
      </c>
      <c r="E100" s="66" t="s">
        <v>294</v>
      </c>
      <c r="F100" s="147" t="s">
        <v>228</v>
      </c>
      <c r="G100" s="59"/>
      <c r="H100" s="59"/>
      <c r="I100" s="59"/>
      <c r="J100" s="61">
        <f>J101</f>
        <v>297.89999999999998</v>
      </c>
      <c r="K100" s="61">
        <f t="shared" si="23"/>
        <v>298</v>
      </c>
      <c r="L100" s="61">
        <f t="shared" si="23"/>
        <v>198</v>
      </c>
    </row>
    <row r="101" spans="1:12">
      <c r="A101" s="141" t="s">
        <v>183</v>
      </c>
      <c r="B101" s="66" t="s">
        <v>77</v>
      </c>
      <c r="C101" s="66" t="s">
        <v>258</v>
      </c>
      <c r="D101" s="66" t="s">
        <v>148</v>
      </c>
      <c r="E101" s="66" t="s">
        <v>294</v>
      </c>
      <c r="F101" s="147" t="s">
        <v>228</v>
      </c>
      <c r="G101" s="148" t="s">
        <v>99</v>
      </c>
      <c r="H101" s="148"/>
      <c r="I101" s="59"/>
      <c r="J101" s="61">
        <f>J102</f>
        <v>297.89999999999998</v>
      </c>
      <c r="K101" s="61">
        <f t="shared" si="23"/>
        <v>298</v>
      </c>
      <c r="L101" s="61">
        <f t="shared" si="23"/>
        <v>198</v>
      </c>
    </row>
    <row r="102" spans="1:12">
      <c r="A102" s="141" t="s">
        <v>205</v>
      </c>
      <c r="B102" s="66" t="s">
        <v>77</v>
      </c>
      <c r="C102" s="66" t="s">
        <v>258</v>
      </c>
      <c r="D102" s="66" t="s">
        <v>148</v>
      </c>
      <c r="E102" s="66" t="s">
        <v>294</v>
      </c>
      <c r="F102" s="147" t="s">
        <v>228</v>
      </c>
      <c r="G102" s="148" t="s">
        <v>99</v>
      </c>
      <c r="H102" s="148" t="s">
        <v>116</v>
      </c>
      <c r="I102" s="59"/>
      <c r="J102" s="61">
        <f>J103</f>
        <v>297.89999999999998</v>
      </c>
      <c r="K102" s="61">
        <f t="shared" si="23"/>
        <v>298</v>
      </c>
      <c r="L102" s="61">
        <f t="shared" si="23"/>
        <v>198</v>
      </c>
    </row>
    <row r="103" spans="1:12" ht="45">
      <c r="A103" s="141" t="s">
        <v>337</v>
      </c>
      <c r="B103" s="66" t="s">
        <v>77</v>
      </c>
      <c r="C103" s="66" t="s">
        <v>258</v>
      </c>
      <c r="D103" s="66" t="s">
        <v>148</v>
      </c>
      <c r="E103" s="66" t="s">
        <v>294</v>
      </c>
      <c r="F103" s="147" t="s">
        <v>228</v>
      </c>
      <c r="G103" s="148" t="s">
        <v>99</v>
      </c>
      <c r="H103" s="148" t="s">
        <v>116</v>
      </c>
      <c r="I103" s="59" t="s">
        <v>172</v>
      </c>
      <c r="J103" s="61">
        <f>'Приложение 3'!J418</f>
        <v>297.89999999999998</v>
      </c>
      <c r="K103" s="61">
        <f>'Приложение 3'!K418</f>
        <v>298</v>
      </c>
      <c r="L103" s="61">
        <f>'Приложение 3'!L418</f>
        <v>198</v>
      </c>
    </row>
    <row r="104" spans="1:12">
      <c r="A104" s="281" t="s">
        <v>93</v>
      </c>
      <c r="B104" s="391" t="s">
        <v>77</v>
      </c>
      <c r="C104" s="391" t="s">
        <v>258</v>
      </c>
      <c r="D104" s="391" t="s">
        <v>148</v>
      </c>
      <c r="E104" s="391" t="s">
        <v>294</v>
      </c>
      <c r="F104" s="392" t="s">
        <v>229</v>
      </c>
      <c r="G104" s="393"/>
      <c r="H104" s="393"/>
      <c r="I104" s="287"/>
      <c r="J104" s="376">
        <f t="shared" ref="J104:L107" si="24">J105</f>
        <v>0.1</v>
      </c>
      <c r="K104" s="376">
        <f t="shared" si="24"/>
        <v>0</v>
      </c>
      <c r="L104" s="376">
        <f t="shared" si="24"/>
        <v>0</v>
      </c>
    </row>
    <row r="105" spans="1:12" ht="25.5">
      <c r="A105" s="281" t="s">
        <v>94</v>
      </c>
      <c r="B105" s="391" t="s">
        <v>77</v>
      </c>
      <c r="C105" s="391" t="s">
        <v>258</v>
      </c>
      <c r="D105" s="391" t="s">
        <v>148</v>
      </c>
      <c r="E105" s="391" t="s">
        <v>294</v>
      </c>
      <c r="F105" s="392" t="s">
        <v>230</v>
      </c>
      <c r="G105" s="393"/>
      <c r="H105" s="393"/>
      <c r="I105" s="287"/>
      <c r="J105" s="376">
        <f t="shared" si="24"/>
        <v>0.1</v>
      </c>
      <c r="K105" s="376">
        <f t="shared" si="24"/>
        <v>0</v>
      </c>
      <c r="L105" s="376">
        <f t="shared" si="24"/>
        <v>0</v>
      </c>
    </row>
    <row r="106" spans="1:12">
      <c r="A106" s="286" t="s">
        <v>183</v>
      </c>
      <c r="B106" s="391" t="s">
        <v>77</v>
      </c>
      <c r="C106" s="391" t="s">
        <v>258</v>
      </c>
      <c r="D106" s="391" t="s">
        <v>148</v>
      </c>
      <c r="E106" s="391" t="s">
        <v>294</v>
      </c>
      <c r="F106" s="392" t="s">
        <v>230</v>
      </c>
      <c r="G106" s="393" t="s">
        <v>99</v>
      </c>
      <c r="H106" s="393"/>
      <c r="I106" s="287"/>
      <c r="J106" s="376">
        <f t="shared" si="24"/>
        <v>0.1</v>
      </c>
      <c r="K106" s="376">
        <f t="shared" si="24"/>
        <v>0</v>
      </c>
      <c r="L106" s="376">
        <f t="shared" si="24"/>
        <v>0</v>
      </c>
    </row>
    <row r="107" spans="1:12">
      <c r="A107" s="286" t="s">
        <v>205</v>
      </c>
      <c r="B107" s="391" t="s">
        <v>77</v>
      </c>
      <c r="C107" s="391" t="s">
        <v>258</v>
      </c>
      <c r="D107" s="391" t="s">
        <v>148</v>
      </c>
      <c r="E107" s="391" t="s">
        <v>294</v>
      </c>
      <c r="F107" s="392" t="s">
        <v>230</v>
      </c>
      <c r="G107" s="393" t="s">
        <v>99</v>
      </c>
      <c r="H107" s="393" t="s">
        <v>116</v>
      </c>
      <c r="I107" s="287"/>
      <c r="J107" s="376">
        <f t="shared" si="24"/>
        <v>0.1</v>
      </c>
      <c r="K107" s="376">
        <f t="shared" si="24"/>
        <v>0</v>
      </c>
      <c r="L107" s="376">
        <f t="shared" si="24"/>
        <v>0</v>
      </c>
    </row>
    <row r="108" spans="1:12" ht="45">
      <c r="A108" s="286" t="s">
        <v>337</v>
      </c>
      <c r="B108" s="391" t="s">
        <v>77</v>
      </c>
      <c r="C108" s="391" t="s">
        <v>258</v>
      </c>
      <c r="D108" s="391" t="s">
        <v>148</v>
      </c>
      <c r="E108" s="391" t="s">
        <v>294</v>
      </c>
      <c r="F108" s="392" t="s">
        <v>230</v>
      </c>
      <c r="G108" s="393" t="s">
        <v>99</v>
      </c>
      <c r="H108" s="393" t="s">
        <v>116</v>
      </c>
      <c r="I108" s="287" t="s">
        <v>172</v>
      </c>
      <c r="J108" s="376">
        <f>'Приложение 3'!J420</f>
        <v>0.1</v>
      </c>
      <c r="K108" s="376">
        <f>'Приложение 3'!K420</f>
        <v>0</v>
      </c>
      <c r="L108" s="376">
        <f>'Приложение 3'!L420</f>
        <v>0</v>
      </c>
    </row>
    <row r="109" spans="1:12" ht="33.75">
      <c r="A109" s="141" t="s">
        <v>200</v>
      </c>
      <c r="B109" s="67" t="s">
        <v>77</v>
      </c>
      <c r="C109" s="67" t="s">
        <v>258</v>
      </c>
      <c r="D109" s="67" t="s">
        <v>99</v>
      </c>
      <c r="E109" s="67"/>
      <c r="F109" s="149"/>
      <c r="G109" s="59"/>
      <c r="H109" s="59"/>
      <c r="I109" s="59"/>
      <c r="J109" s="61">
        <f>J110+J116</f>
        <v>2091.3000000000002</v>
      </c>
      <c r="K109" s="61">
        <f t="shared" ref="K109:L109" si="25">K110+K116</f>
        <v>2095.8000000000002</v>
      </c>
      <c r="L109" s="61">
        <f t="shared" si="25"/>
        <v>2095.8000000000002</v>
      </c>
    </row>
    <row r="110" spans="1:12" ht="22.5">
      <c r="A110" s="141" t="s">
        <v>201</v>
      </c>
      <c r="B110" s="67" t="s">
        <v>77</v>
      </c>
      <c r="C110" s="67" t="s">
        <v>258</v>
      </c>
      <c r="D110" s="67" t="s">
        <v>99</v>
      </c>
      <c r="E110" s="67" t="s">
        <v>291</v>
      </c>
      <c r="F110" s="149"/>
      <c r="G110" s="59"/>
      <c r="H110" s="59"/>
      <c r="I110" s="59"/>
      <c r="J110" s="61">
        <f>J111</f>
        <v>113.5</v>
      </c>
      <c r="K110" s="61">
        <f t="shared" ref="K110:L114" si="26">K111</f>
        <v>118</v>
      </c>
      <c r="L110" s="61">
        <f t="shared" si="26"/>
        <v>118</v>
      </c>
    </row>
    <row r="111" spans="1:12" ht="33.75">
      <c r="A111" s="141" t="s">
        <v>144</v>
      </c>
      <c r="B111" s="67" t="s">
        <v>77</v>
      </c>
      <c r="C111" s="67" t="s">
        <v>258</v>
      </c>
      <c r="D111" s="67" t="s">
        <v>99</v>
      </c>
      <c r="E111" s="67" t="s">
        <v>291</v>
      </c>
      <c r="F111" s="149" t="s">
        <v>238</v>
      </c>
      <c r="G111" s="59"/>
      <c r="H111" s="59"/>
      <c r="I111" s="59"/>
      <c r="J111" s="61">
        <f>J112</f>
        <v>113.5</v>
      </c>
      <c r="K111" s="61">
        <f t="shared" si="26"/>
        <v>118</v>
      </c>
      <c r="L111" s="61">
        <f t="shared" si="26"/>
        <v>118</v>
      </c>
    </row>
    <row r="112" spans="1:12">
      <c r="A112" s="141" t="s">
        <v>186</v>
      </c>
      <c r="B112" s="67" t="s">
        <v>77</v>
      </c>
      <c r="C112" s="67" t="s">
        <v>258</v>
      </c>
      <c r="D112" s="67" t="s">
        <v>99</v>
      </c>
      <c r="E112" s="67" t="s">
        <v>291</v>
      </c>
      <c r="F112" s="149" t="s">
        <v>246</v>
      </c>
      <c r="G112" s="59"/>
      <c r="H112" s="59"/>
      <c r="I112" s="59"/>
      <c r="J112" s="61">
        <f>J113</f>
        <v>113.5</v>
      </c>
      <c r="K112" s="61">
        <f t="shared" si="26"/>
        <v>118</v>
      </c>
      <c r="L112" s="61">
        <f t="shared" si="26"/>
        <v>118</v>
      </c>
    </row>
    <row r="113" spans="1:12">
      <c r="A113" s="141" t="s">
        <v>183</v>
      </c>
      <c r="B113" s="67" t="s">
        <v>77</v>
      </c>
      <c r="C113" s="67" t="s">
        <v>258</v>
      </c>
      <c r="D113" s="67" t="s">
        <v>99</v>
      </c>
      <c r="E113" s="67" t="s">
        <v>291</v>
      </c>
      <c r="F113" s="149" t="s">
        <v>246</v>
      </c>
      <c r="G113" s="148" t="s">
        <v>99</v>
      </c>
      <c r="H113" s="148"/>
      <c r="I113" s="59"/>
      <c r="J113" s="61">
        <f>J114</f>
        <v>113.5</v>
      </c>
      <c r="K113" s="61">
        <f t="shared" si="26"/>
        <v>118</v>
      </c>
      <c r="L113" s="61">
        <f t="shared" si="26"/>
        <v>118</v>
      </c>
    </row>
    <row r="114" spans="1:12">
      <c r="A114" s="141" t="s">
        <v>205</v>
      </c>
      <c r="B114" s="67" t="s">
        <v>77</v>
      </c>
      <c r="C114" s="67" t="s">
        <v>258</v>
      </c>
      <c r="D114" s="67" t="s">
        <v>99</v>
      </c>
      <c r="E114" s="67" t="s">
        <v>291</v>
      </c>
      <c r="F114" s="149" t="s">
        <v>246</v>
      </c>
      <c r="G114" s="148" t="s">
        <v>99</v>
      </c>
      <c r="H114" s="148" t="s">
        <v>116</v>
      </c>
      <c r="I114" s="59"/>
      <c r="J114" s="61">
        <f>J115</f>
        <v>113.5</v>
      </c>
      <c r="K114" s="61">
        <f t="shared" si="26"/>
        <v>118</v>
      </c>
      <c r="L114" s="61">
        <f t="shared" si="26"/>
        <v>118</v>
      </c>
    </row>
    <row r="115" spans="1:12" ht="45">
      <c r="A115" s="141" t="s">
        <v>337</v>
      </c>
      <c r="B115" s="67" t="s">
        <v>77</v>
      </c>
      <c r="C115" s="67" t="s">
        <v>258</v>
      </c>
      <c r="D115" s="67" t="s">
        <v>99</v>
      </c>
      <c r="E115" s="67" t="s">
        <v>291</v>
      </c>
      <c r="F115" s="149" t="s">
        <v>246</v>
      </c>
      <c r="G115" s="148" t="s">
        <v>99</v>
      </c>
      <c r="H115" s="148" t="s">
        <v>116</v>
      </c>
      <c r="I115" s="59" t="s">
        <v>172</v>
      </c>
      <c r="J115" s="61">
        <f>'Приложение 3'!J424</f>
        <v>113.5</v>
      </c>
      <c r="K115" s="61">
        <f>'Приложение 3'!K424</f>
        <v>118</v>
      </c>
      <c r="L115" s="61">
        <f>'Приложение 3'!L424</f>
        <v>118</v>
      </c>
    </row>
    <row r="116" spans="1:12" ht="56.25">
      <c r="A116" s="141" t="s">
        <v>57</v>
      </c>
      <c r="B116" s="67" t="s">
        <v>77</v>
      </c>
      <c r="C116" s="67" t="s">
        <v>258</v>
      </c>
      <c r="D116" s="67" t="s">
        <v>99</v>
      </c>
      <c r="E116" s="67" t="s">
        <v>292</v>
      </c>
      <c r="F116" s="149"/>
      <c r="G116" s="59"/>
      <c r="H116" s="59"/>
      <c r="I116" s="59"/>
      <c r="J116" s="61">
        <f>J117</f>
        <v>1977.8</v>
      </c>
      <c r="K116" s="61">
        <f t="shared" ref="K116:L120" si="27">K117</f>
        <v>1977.8</v>
      </c>
      <c r="L116" s="61">
        <f t="shared" si="27"/>
        <v>1977.8</v>
      </c>
    </row>
    <row r="117" spans="1:12" ht="33.75">
      <c r="A117" s="141" t="s">
        <v>144</v>
      </c>
      <c r="B117" s="67" t="s">
        <v>77</v>
      </c>
      <c r="C117" s="67" t="s">
        <v>258</v>
      </c>
      <c r="D117" s="67" t="s">
        <v>99</v>
      </c>
      <c r="E117" s="67" t="s">
        <v>292</v>
      </c>
      <c r="F117" s="149" t="s">
        <v>238</v>
      </c>
      <c r="G117" s="59"/>
      <c r="H117" s="59"/>
      <c r="I117" s="59"/>
      <c r="J117" s="61">
        <f>J118</f>
        <v>1977.8</v>
      </c>
      <c r="K117" s="61">
        <f t="shared" si="27"/>
        <v>1977.8</v>
      </c>
      <c r="L117" s="61">
        <f t="shared" si="27"/>
        <v>1977.8</v>
      </c>
    </row>
    <row r="118" spans="1:12">
      <c r="A118" s="141" t="s">
        <v>186</v>
      </c>
      <c r="B118" s="67" t="s">
        <v>77</v>
      </c>
      <c r="C118" s="67" t="s">
        <v>258</v>
      </c>
      <c r="D118" s="67" t="s">
        <v>99</v>
      </c>
      <c r="E118" s="67" t="s">
        <v>292</v>
      </c>
      <c r="F118" s="149" t="s">
        <v>246</v>
      </c>
      <c r="G118" s="59"/>
      <c r="H118" s="59"/>
      <c r="I118" s="59"/>
      <c r="J118" s="61">
        <f>J119</f>
        <v>1977.8</v>
      </c>
      <c r="K118" s="61">
        <f t="shared" si="27"/>
        <v>1977.8</v>
      </c>
      <c r="L118" s="61">
        <f t="shared" si="27"/>
        <v>1977.8</v>
      </c>
    </row>
    <row r="119" spans="1:12">
      <c r="A119" s="141" t="s">
        <v>183</v>
      </c>
      <c r="B119" s="67" t="s">
        <v>77</v>
      </c>
      <c r="C119" s="67" t="s">
        <v>258</v>
      </c>
      <c r="D119" s="67" t="s">
        <v>99</v>
      </c>
      <c r="E119" s="67" t="s">
        <v>292</v>
      </c>
      <c r="F119" s="149" t="s">
        <v>246</v>
      </c>
      <c r="G119" s="148" t="s">
        <v>99</v>
      </c>
      <c r="H119" s="148"/>
      <c r="I119" s="59"/>
      <c r="J119" s="61">
        <f>J120</f>
        <v>1977.8</v>
      </c>
      <c r="K119" s="61">
        <f t="shared" si="27"/>
        <v>1977.8</v>
      </c>
      <c r="L119" s="61">
        <f t="shared" si="27"/>
        <v>1977.8</v>
      </c>
    </row>
    <row r="120" spans="1:12">
      <c r="A120" s="141" t="s">
        <v>205</v>
      </c>
      <c r="B120" s="67" t="s">
        <v>77</v>
      </c>
      <c r="C120" s="67" t="s">
        <v>258</v>
      </c>
      <c r="D120" s="67" t="s">
        <v>99</v>
      </c>
      <c r="E120" s="67" t="s">
        <v>292</v>
      </c>
      <c r="F120" s="149" t="s">
        <v>246</v>
      </c>
      <c r="G120" s="148" t="s">
        <v>99</v>
      </c>
      <c r="H120" s="148" t="s">
        <v>116</v>
      </c>
      <c r="I120" s="59"/>
      <c r="J120" s="61">
        <f>J121</f>
        <v>1977.8</v>
      </c>
      <c r="K120" s="61">
        <f t="shared" si="27"/>
        <v>1977.8</v>
      </c>
      <c r="L120" s="61">
        <f t="shared" si="27"/>
        <v>1977.8</v>
      </c>
    </row>
    <row r="121" spans="1:12" ht="45">
      <c r="A121" s="141" t="s">
        <v>337</v>
      </c>
      <c r="B121" s="67" t="s">
        <v>77</v>
      </c>
      <c r="C121" s="67" t="s">
        <v>258</v>
      </c>
      <c r="D121" s="67" t="s">
        <v>99</v>
      </c>
      <c r="E121" s="67" t="s">
        <v>292</v>
      </c>
      <c r="F121" s="149" t="s">
        <v>246</v>
      </c>
      <c r="G121" s="148" t="s">
        <v>99</v>
      </c>
      <c r="H121" s="148" t="s">
        <v>116</v>
      </c>
      <c r="I121" s="59" t="s">
        <v>172</v>
      </c>
      <c r="J121" s="61">
        <f>'Приложение 3'!J427</f>
        <v>1977.8</v>
      </c>
      <c r="K121" s="61">
        <f>'Приложение 3'!K427</f>
        <v>1977.8</v>
      </c>
      <c r="L121" s="61">
        <f>'Приложение 3'!L427</f>
        <v>1977.8</v>
      </c>
    </row>
    <row r="122" spans="1:12" ht="56.25">
      <c r="A122" s="141" t="s">
        <v>137</v>
      </c>
      <c r="B122" s="68" t="s">
        <v>77</v>
      </c>
      <c r="C122" s="68" t="s">
        <v>258</v>
      </c>
      <c r="D122" s="68" t="s">
        <v>114</v>
      </c>
      <c r="E122" s="68"/>
      <c r="F122" s="150"/>
      <c r="G122" s="59"/>
      <c r="H122" s="59"/>
      <c r="I122" s="59"/>
      <c r="J122" s="61">
        <f>J123+J133</f>
        <v>4606.8</v>
      </c>
      <c r="K122" s="61">
        <f t="shared" ref="K122:L122" si="28">K123+K133</f>
        <v>5203.7</v>
      </c>
      <c r="L122" s="61">
        <f t="shared" si="28"/>
        <v>5215.7999999999993</v>
      </c>
    </row>
    <row r="123" spans="1:12" ht="247.5">
      <c r="A123" s="141" t="s">
        <v>138</v>
      </c>
      <c r="B123" s="68" t="s">
        <v>77</v>
      </c>
      <c r="C123" s="68" t="s">
        <v>258</v>
      </c>
      <c r="D123" s="68" t="s">
        <v>114</v>
      </c>
      <c r="E123" s="68" t="s">
        <v>271</v>
      </c>
      <c r="F123" s="150"/>
      <c r="G123" s="59"/>
      <c r="H123" s="59"/>
      <c r="I123" s="59"/>
      <c r="J123" s="61">
        <f>J124</f>
        <v>4334.3</v>
      </c>
      <c r="K123" s="61">
        <f t="shared" ref="K123:L123" si="29">K124</f>
        <v>4916.3</v>
      </c>
      <c r="L123" s="61">
        <f t="shared" si="29"/>
        <v>4916.8999999999996</v>
      </c>
    </row>
    <row r="124" spans="1:12" ht="22.5">
      <c r="A124" s="141" t="s">
        <v>112</v>
      </c>
      <c r="B124" s="68" t="s">
        <v>77</v>
      </c>
      <c r="C124" s="68" t="s">
        <v>258</v>
      </c>
      <c r="D124" s="68" t="s">
        <v>114</v>
      </c>
      <c r="E124" s="68" t="s">
        <v>271</v>
      </c>
      <c r="F124" s="150" t="s">
        <v>232</v>
      </c>
      <c r="G124" s="59"/>
      <c r="H124" s="59"/>
      <c r="I124" s="59"/>
      <c r="J124" s="61">
        <f>J125+J129</f>
        <v>4334.3</v>
      </c>
      <c r="K124" s="61">
        <f t="shared" ref="K124:L124" si="30">K125+K129</f>
        <v>4916.3</v>
      </c>
      <c r="L124" s="61">
        <f t="shared" si="30"/>
        <v>4916.8999999999996</v>
      </c>
    </row>
    <row r="125" spans="1:12" ht="22.5">
      <c r="A125" s="141" t="s">
        <v>132</v>
      </c>
      <c r="B125" s="68" t="s">
        <v>77</v>
      </c>
      <c r="C125" s="68" t="s">
        <v>258</v>
      </c>
      <c r="D125" s="68" t="s">
        <v>114</v>
      </c>
      <c r="E125" s="68" t="s">
        <v>271</v>
      </c>
      <c r="F125" s="150" t="s">
        <v>236</v>
      </c>
      <c r="G125" s="59"/>
      <c r="H125" s="59"/>
      <c r="I125" s="59"/>
      <c r="J125" s="61">
        <f>J126</f>
        <v>3000</v>
      </c>
      <c r="K125" s="61">
        <f t="shared" ref="K125:L127" si="31">K126</f>
        <v>3300</v>
      </c>
      <c r="L125" s="61">
        <f t="shared" si="31"/>
        <v>3300</v>
      </c>
    </row>
    <row r="126" spans="1:12">
      <c r="A126" s="141" t="s">
        <v>129</v>
      </c>
      <c r="B126" s="68" t="s">
        <v>77</v>
      </c>
      <c r="C126" s="68" t="s">
        <v>258</v>
      </c>
      <c r="D126" s="68" t="s">
        <v>114</v>
      </c>
      <c r="E126" s="68" t="s">
        <v>271</v>
      </c>
      <c r="F126" s="150" t="s">
        <v>236</v>
      </c>
      <c r="G126" s="148" t="s">
        <v>17</v>
      </c>
      <c r="H126" s="148"/>
      <c r="I126" s="59"/>
      <c r="J126" s="61">
        <f>J127</f>
        <v>3000</v>
      </c>
      <c r="K126" s="61">
        <f t="shared" si="31"/>
        <v>3300</v>
      </c>
      <c r="L126" s="61">
        <f t="shared" si="31"/>
        <v>3300</v>
      </c>
    </row>
    <row r="127" spans="1:12">
      <c r="A127" s="141" t="s">
        <v>136</v>
      </c>
      <c r="B127" s="68" t="s">
        <v>77</v>
      </c>
      <c r="C127" s="68" t="s">
        <v>258</v>
      </c>
      <c r="D127" s="68" t="s">
        <v>114</v>
      </c>
      <c r="E127" s="68" t="s">
        <v>271</v>
      </c>
      <c r="F127" s="150" t="s">
        <v>236</v>
      </c>
      <c r="G127" s="148" t="s">
        <v>17</v>
      </c>
      <c r="H127" s="148" t="s">
        <v>82</v>
      </c>
      <c r="I127" s="59"/>
      <c r="J127" s="61">
        <f>J128</f>
        <v>3000</v>
      </c>
      <c r="K127" s="61">
        <f t="shared" si="31"/>
        <v>3300</v>
      </c>
      <c r="L127" s="61">
        <f t="shared" si="31"/>
        <v>3300</v>
      </c>
    </row>
    <row r="128" spans="1:12" ht="33.75">
      <c r="A128" s="141" t="s">
        <v>312</v>
      </c>
      <c r="B128" s="68" t="s">
        <v>77</v>
      </c>
      <c r="C128" s="68" t="s">
        <v>258</v>
      </c>
      <c r="D128" s="68" t="s">
        <v>114</v>
      </c>
      <c r="E128" s="68" t="s">
        <v>271</v>
      </c>
      <c r="F128" s="150" t="s">
        <v>236</v>
      </c>
      <c r="G128" s="148" t="s">
        <v>17</v>
      </c>
      <c r="H128" s="148" t="s">
        <v>82</v>
      </c>
      <c r="I128" s="59" t="s">
        <v>73</v>
      </c>
      <c r="J128" s="61">
        <f>'Приложение 3'!J233</f>
        <v>3000</v>
      </c>
      <c r="K128" s="61">
        <f>'Приложение 3'!K233</f>
        <v>3300</v>
      </c>
      <c r="L128" s="61">
        <f>'Приложение 3'!L233</f>
        <v>3300</v>
      </c>
    </row>
    <row r="129" spans="1:12" ht="33.75">
      <c r="A129" s="141" t="s">
        <v>135</v>
      </c>
      <c r="B129" s="68" t="s">
        <v>77</v>
      </c>
      <c r="C129" s="68" t="s">
        <v>258</v>
      </c>
      <c r="D129" s="68" t="s">
        <v>114</v>
      </c>
      <c r="E129" s="68" t="s">
        <v>271</v>
      </c>
      <c r="F129" s="150" t="s">
        <v>237</v>
      </c>
      <c r="G129" s="59"/>
      <c r="H129" s="59"/>
      <c r="I129" s="59"/>
      <c r="J129" s="61">
        <f>J130</f>
        <v>1334.3</v>
      </c>
      <c r="K129" s="61">
        <f t="shared" ref="K129:L131" si="32">K130</f>
        <v>1616.3</v>
      </c>
      <c r="L129" s="61">
        <f t="shared" si="32"/>
        <v>1616.9</v>
      </c>
    </row>
    <row r="130" spans="1:12">
      <c r="A130" s="141" t="s">
        <v>129</v>
      </c>
      <c r="B130" s="68" t="s">
        <v>77</v>
      </c>
      <c r="C130" s="68" t="s">
        <v>258</v>
      </c>
      <c r="D130" s="68" t="s">
        <v>114</v>
      </c>
      <c r="E130" s="68" t="s">
        <v>271</v>
      </c>
      <c r="F130" s="150" t="s">
        <v>237</v>
      </c>
      <c r="G130" s="148" t="s">
        <v>17</v>
      </c>
      <c r="H130" s="148"/>
      <c r="I130" s="59"/>
      <c r="J130" s="61">
        <f>J131</f>
        <v>1334.3</v>
      </c>
      <c r="K130" s="61">
        <f t="shared" si="32"/>
        <v>1616.3</v>
      </c>
      <c r="L130" s="61">
        <f t="shared" si="32"/>
        <v>1616.9</v>
      </c>
    </row>
    <row r="131" spans="1:12">
      <c r="A131" s="141" t="s">
        <v>136</v>
      </c>
      <c r="B131" s="68" t="s">
        <v>77</v>
      </c>
      <c r="C131" s="68" t="s">
        <v>258</v>
      </c>
      <c r="D131" s="68" t="s">
        <v>114</v>
      </c>
      <c r="E131" s="68" t="s">
        <v>271</v>
      </c>
      <c r="F131" s="150" t="s">
        <v>237</v>
      </c>
      <c r="G131" s="148" t="s">
        <v>17</v>
      </c>
      <c r="H131" s="148" t="s">
        <v>82</v>
      </c>
      <c r="I131" s="59"/>
      <c r="J131" s="61">
        <f>J132</f>
        <v>1334.3</v>
      </c>
      <c r="K131" s="61">
        <f t="shared" si="32"/>
        <v>1616.3</v>
      </c>
      <c r="L131" s="61">
        <f t="shared" si="32"/>
        <v>1616.9</v>
      </c>
    </row>
    <row r="132" spans="1:12" ht="33.75">
      <c r="A132" s="141" t="s">
        <v>312</v>
      </c>
      <c r="B132" s="68" t="s">
        <v>77</v>
      </c>
      <c r="C132" s="68" t="s">
        <v>258</v>
      </c>
      <c r="D132" s="68" t="s">
        <v>114</v>
      </c>
      <c r="E132" s="68" t="s">
        <v>271</v>
      </c>
      <c r="F132" s="150" t="s">
        <v>237</v>
      </c>
      <c r="G132" s="148" t="s">
        <v>17</v>
      </c>
      <c r="H132" s="148" t="s">
        <v>82</v>
      </c>
      <c r="I132" s="59" t="s">
        <v>73</v>
      </c>
      <c r="J132" s="61">
        <f>'Приложение 3'!J234</f>
        <v>1334.3</v>
      </c>
      <c r="K132" s="61">
        <f>'Приложение 3'!K234</f>
        <v>1616.3</v>
      </c>
      <c r="L132" s="61">
        <f>'Приложение 3'!L234</f>
        <v>1616.9</v>
      </c>
    </row>
    <row r="133" spans="1:12" ht="78.75">
      <c r="A133" s="141" t="s">
        <v>174</v>
      </c>
      <c r="B133" s="68" t="s">
        <v>77</v>
      </c>
      <c r="C133" s="68" t="s">
        <v>258</v>
      </c>
      <c r="D133" s="68" t="s">
        <v>114</v>
      </c>
      <c r="E133" s="68" t="s">
        <v>279</v>
      </c>
      <c r="F133" s="150"/>
      <c r="G133" s="59"/>
      <c r="H133" s="59"/>
      <c r="I133" s="59"/>
      <c r="J133" s="61">
        <f>J134</f>
        <v>272.5</v>
      </c>
      <c r="K133" s="61">
        <f t="shared" ref="K133:L137" si="33">K134</f>
        <v>287.39999999999998</v>
      </c>
      <c r="L133" s="61">
        <f t="shared" si="33"/>
        <v>298.89999999999998</v>
      </c>
    </row>
    <row r="134" spans="1:12" ht="67.5">
      <c r="A134" s="141" t="s">
        <v>80</v>
      </c>
      <c r="B134" s="68" t="s">
        <v>77</v>
      </c>
      <c r="C134" s="68" t="s">
        <v>258</v>
      </c>
      <c r="D134" s="68" t="s">
        <v>114</v>
      </c>
      <c r="E134" s="68" t="s">
        <v>279</v>
      </c>
      <c r="F134" s="150" t="s">
        <v>225</v>
      </c>
      <c r="G134" s="59"/>
      <c r="H134" s="59"/>
      <c r="I134" s="59"/>
      <c r="J134" s="61">
        <f>J135</f>
        <v>272.5</v>
      </c>
      <c r="K134" s="61">
        <f t="shared" si="33"/>
        <v>287.39999999999998</v>
      </c>
      <c r="L134" s="61">
        <f t="shared" si="33"/>
        <v>298.89999999999998</v>
      </c>
    </row>
    <row r="135" spans="1:12" ht="30.75" customHeight="1">
      <c r="A135" s="141" t="s">
        <v>81</v>
      </c>
      <c r="B135" s="68" t="s">
        <v>77</v>
      </c>
      <c r="C135" s="68" t="s">
        <v>258</v>
      </c>
      <c r="D135" s="68" t="s">
        <v>114</v>
      </c>
      <c r="E135" s="68" t="s">
        <v>279</v>
      </c>
      <c r="F135" s="150" t="s">
        <v>226</v>
      </c>
      <c r="G135" s="59"/>
      <c r="H135" s="59"/>
      <c r="I135" s="59"/>
      <c r="J135" s="61">
        <f>J136</f>
        <v>272.5</v>
      </c>
      <c r="K135" s="61">
        <f t="shared" si="33"/>
        <v>287.39999999999998</v>
      </c>
      <c r="L135" s="61">
        <f t="shared" si="33"/>
        <v>298.89999999999998</v>
      </c>
    </row>
    <row r="136" spans="1:12">
      <c r="A136" s="141" t="s">
        <v>74</v>
      </c>
      <c r="B136" s="68" t="s">
        <v>77</v>
      </c>
      <c r="C136" s="68" t="s">
        <v>258</v>
      </c>
      <c r="D136" s="68" t="s">
        <v>114</v>
      </c>
      <c r="E136" s="68" t="s">
        <v>279</v>
      </c>
      <c r="F136" s="150" t="s">
        <v>226</v>
      </c>
      <c r="G136" s="148" t="s">
        <v>75</v>
      </c>
      <c r="H136" s="148"/>
      <c r="I136" s="59"/>
      <c r="J136" s="61">
        <f>J137</f>
        <v>272.5</v>
      </c>
      <c r="K136" s="61">
        <f t="shared" si="33"/>
        <v>287.39999999999998</v>
      </c>
      <c r="L136" s="61">
        <f t="shared" si="33"/>
        <v>298.89999999999998</v>
      </c>
    </row>
    <row r="137" spans="1:12" ht="56.25">
      <c r="A137" s="141" t="s">
        <v>467</v>
      </c>
      <c r="B137" s="68" t="s">
        <v>77</v>
      </c>
      <c r="C137" s="68" t="s">
        <v>258</v>
      </c>
      <c r="D137" s="68" t="s">
        <v>114</v>
      </c>
      <c r="E137" s="68" t="s">
        <v>279</v>
      </c>
      <c r="F137" s="150" t="s">
        <v>226</v>
      </c>
      <c r="G137" s="148" t="s">
        <v>75</v>
      </c>
      <c r="H137" s="148" t="s">
        <v>82</v>
      </c>
      <c r="I137" s="59"/>
      <c r="J137" s="61">
        <f>J138</f>
        <v>272.5</v>
      </c>
      <c r="K137" s="61">
        <f t="shared" si="33"/>
        <v>287.39999999999998</v>
      </c>
      <c r="L137" s="61">
        <f t="shared" si="33"/>
        <v>298.89999999999998</v>
      </c>
    </row>
    <row r="138" spans="1:12" ht="45">
      <c r="A138" s="141" t="s">
        <v>337</v>
      </c>
      <c r="B138" s="68" t="s">
        <v>77</v>
      </c>
      <c r="C138" s="68" t="s">
        <v>258</v>
      </c>
      <c r="D138" s="68" t="s">
        <v>114</v>
      </c>
      <c r="E138" s="68" t="s">
        <v>279</v>
      </c>
      <c r="F138" s="150" t="s">
        <v>226</v>
      </c>
      <c r="G138" s="148" t="s">
        <v>75</v>
      </c>
      <c r="H138" s="148" t="s">
        <v>82</v>
      </c>
      <c r="I138" s="59" t="s">
        <v>172</v>
      </c>
      <c r="J138" s="61">
        <f>'Приложение 3'!J302</f>
        <v>272.5</v>
      </c>
      <c r="K138" s="61">
        <f>'Приложение 3'!K302</f>
        <v>287.39999999999998</v>
      </c>
      <c r="L138" s="61">
        <f>'Приложение 3'!L302</f>
        <v>298.89999999999998</v>
      </c>
    </row>
    <row r="139" spans="1:12" ht="33.75">
      <c r="A139" s="141" t="s">
        <v>420</v>
      </c>
      <c r="B139" s="68" t="s">
        <v>77</v>
      </c>
      <c r="C139" s="68" t="s">
        <v>258</v>
      </c>
      <c r="D139" s="32" t="s">
        <v>421</v>
      </c>
      <c r="E139" s="68"/>
      <c r="F139" s="150"/>
      <c r="G139" s="148"/>
      <c r="H139" s="148"/>
      <c r="I139" s="59"/>
      <c r="J139" s="61">
        <f t="shared" ref="J139:L144" si="34">J140</f>
        <v>1707.7</v>
      </c>
      <c r="K139" s="61">
        <f t="shared" si="34"/>
        <v>1707.7</v>
      </c>
      <c r="L139" s="61">
        <f t="shared" si="34"/>
        <v>1992.9</v>
      </c>
    </row>
    <row r="140" spans="1:12" ht="56.25">
      <c r="A140" s="141" t="s">
        <v>422</v>
      </c>
      <c r="B140" s="68" t="s">
        <v>77</v>
      </c>
      <c r="C140" s="68" t="s">
        <v>258</v>
      </c>
      <c r="D140" s="32" t="s">
        <v>421</v>
      </c>
      <c r="E140" s="68" t="s">
        <v>423</v>
      </c>
      <c r="F140" s="150"/>
      <c r="G140" s="148"/>
      <c r="H140" s="148"/>
      <c r="I140" s="59"/>
      <c r="J140" s="61">
        <f t="shared" si="34"/>
        <v>1707.7</v>
      </c>
      <c r="K140" s="61">
        <f t="shared" si="34"/>
        <v>1707.7</v>
      </c>
      <c r="L140" s="61">
        <f t="shared" si="34"/>
        <v>1992.9</v>
      </c>
    </row>
    <row r="141" spans="1:12" ht="33.75">
      <c r="A141" s="141" t="s">
        <v>144</v>
      </c>
      <c r="B141" s="68" t="s">
        <v>77</v>
      </c>
      <c r="C141" s="68" t="s">
        <v>258</v>
      </c>
      <c r="D141" s="32" t="s">
        <v>421</v>
      </c>
      <c r="E141" s="68" t="s">
        <v>423</v>
      </c>
      <c r="F141" s="63" t="s">
        <v>238</v>
      </c>
      <c r="G141" s="59"/>
      <c r="H141" s="59"/>
      <c r="I141" s="59"/>
      <c r="J141" s="61">
        <f t="shared" si="34"/>
        <v>1707.7</v>
      </c>
      <c r="K141" s="61">
        <f t="shared" si="34"/>
        <v>1707.7</v>
      </c>
      <c r="L141" s="61">
        <f t="shared" si="34"/>
        <v>1992.9</v>
      </c>
    </row>
    <row r="142" spans="1:12">
      <c r="A142" s="141" t="s">
        <v>186</v>
      </c>
      <c r="B142" s="68" t="s">
        <v>77</v>
      </c>
      <c r="C142" s="68" t="s">
        <v>258</v>
      </c>
      <c r="D142" s="32" t="s">
        <v>421</v>
      </c>
      <c r="E142" s="68" t="s">
        <v>423</v>
      </c>
      <c r="F142" s="63" t="s">
        <v>246</v>
      </c>
      <c r="G142" s="59"/>
      <c r="H142" s="59"/>
      <c r="I142" s="59"/>
      <c r="J142" s="61">
        <f t="shared" si="34"/>
        <v>1707.7</v>
      </c>
      <c r="K142" s="61">
        <f t="shared" si="34"/>
        <v>1707.7</v>
      </c>
      <c r="L142" s="61">
        <f t="shared" si="34"/>
        <v>1992.9</v>
      </c>
    </row>
    <row r="143" spans="1:12">
      <c r="A143" s="141" t="s">
        <v>183</v>
      </c>
      <c r="B143" s="68" t="s">
        <v>77</v>
      </c>
      <c r="C143" s="68" t="s">
        <v>258</v>
      </c>
      <c r="D143" s="32" t="s">
        <v>421</v>
      </c>
      <c r="E143" s="68" t="s">
        <v>423</v>
      </c>
      <c r="F143" s="63" t="s">
        <v>246</v>
      </c>
      <c r="G143" s="59" t="s">
        <v>99</v>
      </c>
      <c r="H143" s="59"/>
      <c r="I143" s="59"/>
      <c r="J143" s="61">
        <f t="shared" si="34"/>
        <v>1707.7</v>
      </c>
      <c r="K143" s="61">
        <f t="shared" si="34"/>
        <v>1707.7</v>
      </c>
      <c r="L143" s="61">
        <f t="shared" si="34"/>
        <v>1992.9</v>
      </c>
    </row>
    <row r="144" spans="1:12">
      <c r="A144" s="141" t="s">
        <v>188</v>
      </c>
      <c r="B144" s="68" t="s">
        <v>77</v>
      </c>
      <c r="C144" s="68" t="s">
        <v>258</v>
      </c>
      <c r="D144" s="32" t="s">
        <v>421</v>
      </c>
      <c r="E144" s="68" t="s">
        <v>423</v>
      </c>
      <c r="F144" s="63" t="s">
        <v>246</v>
      </c>
      <c r="G144" s="59" t="s">
        <v>99</v>
      </c>
      <c r="H144" s="59" t="s">
        <v>77</v>
      </c>
      <c r="I144" s="59"/>
      <c r="J144" s="61">
        <f>J145</f>
        <v>1707.7</v>
      </c>
      <c r="K144" s="61">
        <f t="shared" si="34"/>
        <v>1707.7</v>
      </c>
      <c r="L144" s="61">
        <f t="shared" si="34"/>
        <v>1992.9</v>
      </c>
    </row>
    <row r="145" spans="1:12" ht="45">
      <c r="A145" s="141" t="s">
        <v>337</v>
      </c>
      <c r="B145" s="68" t="s">
        <v>77</v>
      </c>
      <c r="C145" s="68" t="s">
        <v>258</v>
      </c>
      <c r="D145" s="32" t="s">
        <v>421</v>
      </c>
      <c r="E145" s="68" t="s">
        <v>423</v>
      </c>
      <c r="F145" s="63" t="s">
        <v>246</v>
      </c>
      <c r="G145" s="59" t="s">
        <v>99</v>
      </c>
      <c r="H145" s="59" t="s">
        <v>77</v>
      </c>
      <c r="I145" s="59" t="s">
        <v>172</v>
      </c>
      <c r="J145" s="61">
        <f>'Приложение 3'!J387</f>
        <v>1707.7</v>
      </c>
      <c r="K145" s="61">
        <f>'Приложение 3'!K387</f>
        <v>1707.7</v>
      </c>
      <c r="L145" s="61">
        <f>'Приложение 3'!L387</f>
        <v>1992.9</v>
      </c>
    </row>
    <row r="146" spans="1:12" ht="33.75">
      <c r="A146" s="141" t="s">
        <v>439</v>
      </c>
      <c r="B146" s="69" t="s">
        <v>82</v>
      </c>
      <c r="C146" s="69" t="s">
        <v>258</v>
      </c>
      <c r="D146" s="69"/>
      <c r="E146" s="69"/>
      <c r="F146" s="151"/>
      <c r="G146" s="59"/>
      <c r="H146" s="59"/>
      <c r="I146" s="59"/>
      <c r="J146" s="61">
        <f>J155+J147</f>
        <v>75979.8</v>
      </c>
      <c r="K146" s="61">
        <f t="shared" ref="K146:L146" si="35">K155+K147</f>
        <v>9420.6</v>
      </c>
      <c r="L146" s="61">
        <f t="shared" si="35"/>
        <v>11778.9</v>
      </c>
    </row>
    <row r="147" spans="1:12" ht="22.5">
      <c r="A147" s="141" t="s">
        <v>411</v>
      </c>
      <c r="B147" s="69" t="s">
        <v>82</v>
      </c>
      <c r="C147" s="69" t="s">
        <v>8</v>
      </c>
      <c r="D147" s="69"/>
      <c r="E147" s="69"/>
      <c r="F147" s="151"/>
      <c r="G147" s="59"/>
      <c r="H147" s="59"/>
      <c r="I147" s="59"/>
      <c r="J147" s="61">
        <f t="shared" ref="J147:J152" si="36">J148</f>
        <v>2679.8</v>
      </c>
      <c r="K147" s="61">
        <f t="shared" ref="K147:K152" si="37">K148</f>
        <v>0</v>
      </c>
      <c r="L147" s="61">
        <f t="shared" ref="L147:L152" si="38">L148</f>
        <v>0</v>
      </c>
    </row>
    <row r="148" spans="1:12" ht="49.5" customHeight="1">
      <c r="A148" s="141" t="s">
        <v>410</v>
      </c>
      <c r="B148" s="69" t="s">
        <v>82</v>
      </c>
      <c r="C148" s="69" t="s">
        <v>8</v>
      </c>
      <c r="D148" s="69" t="s">
        <v>75</v>
      </c>
      <c r="E148" s="69"/>
      <c r="F148" s="151"/>
      <c r="G148" s="59"/>
      <c r="H148" s="59"/>
      <c r="I148" s="59"/>
      <c r="J148" s="61">
        <f t="shared" si="36"/>
        <v>2679.8</v>
      </c>
      <c r="K148" s="61">
        <f t="shared" si="37"/>
        <v>0</v>
      </c>
      <c r="L148" s="61">
        <f t="shared" si="38"/>
        <v>0</v>
      </c>
    </row>
    <row r="149" spans="1:12" ht="33.75">
      <c r="A149" s="141" t="s">
        <v>407</v>
      </c>
      <c r="B149" s="69" t="s">
        <v>82</v>
      </c>
      <c r="C149" s="69" t="s">
        <v>8</v>
      </c>
      <c r="D149" s="69" t="s">
        <v>75</v>
      </c>
      <c r="E149" s="32" t="s">
        <v>408</v>
      </c>
      <c r="F149" s="151"/>
      <c r="G149" s="59"/>
      <c r="H149" s="59"/>
      <c r="I149" s="59"/>
      <c r="J149" s="61">
        <f t="shared" si="36"/>
        <v>2679.8</v>
      </c>
      <c r="K149" s="61">
        <f t="shared" si="37"/>
        <v>0</v>
      </c>
      <c r="L149" s="61">
        <f t="shared" si="38"/>
        <v>0</v>
      </c>
    </row>
    <row r="150" spans="1:12" ht="22.5">
      <c r="A150" s="141" t="s">
        <v>112</v>
      </c>
      <c r="B150" s="69" t="s">
        <v>82</v>
      </c>
      <c r="C150" s="69" t="s">
        <v>8</v>
      </c>
      <c r="D150" s="69" t="s">
        <v>75</v>
      </c>
      <c r="E150" s="32" t="s">
        <v>408</v>
      </c>
      <c r="F150" s="151" t="s">
        <v>232</v>
      </c>
      <c r="G150" s="59"/>
      <c r="H150" s="59"/>
      <c r="I150" s="59"/>
      <c r="J150" s="61">
        <f t="shared" si="36"/>
        <v>2679.8</v>
      </c>
      <c r="K150" s="61">
        <f t="shared" si="37"/>
        <v>0</v>
      </c>
      <c r="L150" s="61">
        <f t="shared" si="38"/>
        <v>0</v>
      </c>
    </row>
    <row r="151" spans="1:12" ht="33.75">
      <c r="A151" s="141" t="s">
        <v>135</v>
      </c>
      <c r="B151" s="69" t="s">
        <v>82</v>
      </c>
      <c r="C151" s="69" t="s">
        <v>8</v>
      </c>
      <c r="D151" s="69" t="s">
        <v>75</v>
      </c>
      <c r="E151" s="32" t="s">
        <v>408</v>
      </c>
      <c r="F151" s="151" t="s">
        <v>237</v>
      </c>
      <c r="G151" s="59"/>
      <c r="H151" s="59"/>
      <c r="I151" s="59"/>
      <c r="J151" s="61">
        <f t="shared" si="36"/>
        <v>2679.8</v>
      </c>
      <c r="K151" s="61">
        <f t="shared" si="37"/>
        <v>0</v>
      </c>
      <c r="L151" s="61">
        <f t="shared" si="38"/>
        <v>0</v>
      </c>
    </row>
    <row r="152" spans="1:12">
      <c r="A152" s="141" t="s">
        <v>129</v>
      </c>
      <c r="B152" s="69" t="s">
        <v>82</v>
      </c>
      <c r="C152" s="69" t="s">
        <v>8</v>
      </c>
      <c r="D152" s="69" t="s">
        <v>75</v>
      </c>
      <c r="E152" s="32" t="s">
        <v>408</v>
      </c>
      <c r="F152" s="151" t="s">
        <v>237</v>
      </c>
      <c r="G152" s="59" t="s">
        <v>17</v>
      </c>
      <c r="H152" s="59"/>
      <c r="I152" s="59"/>
      <c r="J152" s="61">
        <f t="shared" si="36"/>
        <v>2679.8</v>
      </c>
      <c r="K152" s="61">
        <f t="shared" si="37"/>
        <v>0</v>
      </c>
      <c r="L152" s="61">
        <f t="shared" si="38"/>
        <v>0</v>
      </c>
    </row>
    <row r="153" spans="1:12">
      <c r="A153" s="141" t="s">
        <v>133</v>
      </c>
      <c r="B153" s="69" t="s">
        <v>82</v>
      </c>
      <c r="C153" s="69" t="s">
        <v>8</v>
      </c>
      <c r="D153" s="69" t="s">
        <v>75</v>
      </c>
      <c r="E153" s="32" t="s">
        <v>408</v>
      </c>
      <c r="F153" s="151" t="s">
        <v>237</v>
      </c>
      <c r="G153" s="59" t="s">
        <v>17</v>
      </c>
      <c r="H153" s="59" t="s">
        <v>106</v>
      </c>
      <c r="I153" s="59"/>
      <c r="J153" s="61">
        <f>J154</f>
        <v>2679.8</v>
      </c>
      <c r="K153" s="61">
        <f t="shared" ref="K153:L153" si="39">K154</f>
        <v>0</v>
      </c>
      <c r="L153" s="61">
        <f t="shared" si="39"/>
        <v>0</v>
      </c>
    </row>
    <row r="154" spans="1:12" ht="33.75">
      <c r="A154" s="141" t="s">
        <v>312</v>
      </c>
      <c r="B154" s="69" t="s">
        <v>82</v>
      </c>
      <c r="C154" s="69" t="s">
        <v>8</v>
      </c>
      <c r="D154" s="69" t="s">
        <v>75</v>
      </c>
      <c r="E154" s="32" t="s">
        <v>408</v>
      </c>
      <c r="F154" s="151" t="s">
        <v>237</v>
      </c>
      <c r="G154" s="59" t="s">
        <v>17</v>
      </c>
      <c r="H154" s="59" t="s">
        <v>106</v>
      </c>
      <c r="I154" s="59" t="s">
        <v>73</v>
      </c>
      <c r="J154" s="61">
        <f>'Приложение 3'!J215</f>
        <v>2679.8</v>
      </c>
      <c r="K154" s="61">
        <f>'Приложение 3'!K215</f>
        <v>0</v>
      </c>
      <c r="L154" s="61">
        <f>'Приложение 3'!L215</f>
        <v>0</v>
      </c>
    </row>
    <row r="155" spans="1:12" ht="45">
      <c r="A155" s="141" t="s">
        <v>549</v>
      </c>
      <c r="B155" s="70" t="s">
        <v>82</v>
      </c>
      <c r="C155" s="70" t="s">
        <v>9</v>
      </c>
      <c r="D155" s="70"/>
      <c r="E155" s="70"/>
      <c r="F155" s="152"/>
      <c r="G155" s="59"/>
      <c r="H155" s="59"/>
      <c r="I155" s="59"/>
      <c r="J155" s="61">
        <f>J163+J186+J156</f>
        <v>73300</v>
      </c>
      <c r="K155" s="61">
        <f t="shared" ref="K155:L155" si="40">K163+K186+K156</f>
        <v>9420.6</v>
      </c>
      <c r="L155" s="61">
        <f t="shared" si="40"/>
        <v>11778.9</v>
      </c>
    </row>
    <row r="156" spans="1:12" ht="63.75">
      <c r="A156" s="281" t="s">
        <v>550</v>
      </c>
      <c r="B156" s="398" t="s">
        <v>82</v>
      </c>
      <c r="C156" s="398" t="s">
        <v>9</v>
      </c>
      <c r="D156" s="398" t="s">
        <v>75</v>
      </c>
      <c r="E156" s="398"/>
      <c r="F156" s="399"/>
      <c r="G156" s="287"/>
      <c r="H156" s="287"/>
      <c r="I156" s="287"/>
      <c r="J156" s="376">
        <f t="shared" ref="J156:J161" si="41">J157</f>
        <v>20</v>
      </c>
      <c r="K156" s="376">
        <f t="shared" ref="K156:L156" si="42">K157</f>
        <v>0</v>
      </c>
      <c r="L156" s="376">
        <f t="shared" si="42"/>
        <v>0</v>
      </c>
    </row>
    <row r="157" spans="1:12" ht="102">
      <c r="A157" s="281" t="s">
        <v>551</v>
      </c>
      <c r="B157" s="398" t="s">
        <v>82</v>
      </c>
      <c r="C157" s="398" t="s">
        <v>9</v>
      </c>
      <c r="D157" s="398" t="s">
        <v>75</v>
      </c>
      <c r="E157" s="283" t="s">
        <v>552</v>
      </c>
      <c r="F157" s="399"/>
      <c r="G157" s="287"/>
      <c r="H157" s="287"/>
      <c r="I157" s="287"/>
      <c r="J157" s="376">
        <f t="shared" si="41"/>
        <v>20</v>
      </c>
      <c r="K157" s="376">
        <f t="shared" ref="K157:L157" si="43">K158</f>
        <v>0</v>
      </c>
      <c r="L157" s="376">
        <f t="shared" si="43"/>
        <v>0</v>
      </c>
    </row>
    <row r="158" spans="1:12" ht="38.25">
      <c r="A158" s="281" t="s">
        <v>86</v>
      </c>
      <c r="B158" s="398" t="s">
        <v>82</v>
      </c>
      <c r="C158" s="398" t="s">
        <v>9</v>
      </c>
      <c r="D158" s="283" t="s">
        <v>75</v>
      </c>
      <c r="E158" s="283" t="s">
        <v>552</v>
      </c>
      <c r="F158" s="284" t="s">
        <v>227</v>
      </c>
      <c r="G158" s="287"/>
      <c r="H158" s="287"/>
      <c r="I158" s="287"/>
      <c r="J158" s="376">
        <f t="shared" si="41"/>
        <v>20</v>
      </c>
      <c r="K158" s="376">
        <f t="shared" ref="K158:L161" si="44">K159</f>
        <v>0</v>
      </c>
      <c r="L158" s="376">
        <f t="shared" si="44"/>
        <v>0</v>
      </c>
    </row>
    <row r="159" spans="1:12" ht="38.25">
      <c r="A159" s="281" t="s">
        <v>87</v>
      </c>
      <c r="B159" s="398" t="s">
        <v>82</v>
      </c>
      <c r="C159" s="398" t="s">
        <v>9</v>
      </c>
      <c r="D159" s="283" t="s">
        <v>75</v>
      </c>
      <c r="E159" s="283" t="s">
        <v>552</v>
      </c>
      <c r="F159" s="284" t="s">
        <v>228</v>
      </c>
      <c r="G159" s="287"/>
      <c r="H159" s="287"/>
      <c r="I159" s="287"/>
      <c r="J159" s="376">
        <f t="shared" si="41"/>
        <v>20</v>
      </c>
      <c r="K159" s="376">
        <f t="shared" si="44"/>
        <v>0</v>
      </c>
      <c r="L159" s="376">
        <f t="shared" si="44"/>
        <v>0</v>
      </c>
    </row>
    <row r="160" spans="1:12">
      <c r="A160" s="286" t="s">
        <v>74</v>
      </c>
      <c r="B160" s="398" t="s">
        <v>82</v>
      </c>
      <c r="C160" s="398" t="s">
        <v>9</v>
      </c>
      <c r="D160" s="283" t="s">
        <v>75</v>
      </c>
      <c r="E160" s="283" t="s">
        <v>552</v>
      </c>
      <c r="F160" s="384" t="s">
        <v>228</v>
      </c>
      <c r="G160" s="293" t="s">
        <v>82</v>
      </c>
      <c r="H160" s="293"/>
      <c r="I160" s="293"/>
      <c r="J160" s="376">
        <f t="shared" si="41"/>
        <v>20</v>
      </c>
      <c r="K160" s="376">
        <f t="shared" si="44"/>
        <v>0</v>
      </c>
      <c r="L160" s="376">
        <f t="shared" si="44"/>
        <v>0</v>
      </c>
    </row>
    <row r="161" spans="1:12">
      <c r="A161" s="286" t="s">
        <v>103</v>
      </c>
      <c r="B161" s="398" t="s">
        <v>82</v>
      </c>
      <c r="C161" s="398" t="s">
        <v>9</v>
      </c>
      <c r="D161" s="283" t="s">
        <v>75</v>
      </c>
      <c r="E161" s="283" t="s">
        <v>552</v>
      </c>
      <c r="F161" s="384" t="s">
        <v>228</v>
      </c>
      <c r="G161" s="293" t="s">
        <v>82</v>
      </c>
      <c r="H161" s="293" t="s">
        <v>20</v>
      </c>
      <c r="I161" s="293"/>
      <c r="J161" s="376">
        <f t="shared" si="41"/>
        <v>20</v>
      </c>
      <c r="K161" s="376">
        <f t="shared" si="44"/>
        <v>0</v>
      </c>
      <c r="L161" s="376">
        <f t="shared" si="44"/>
        <v>0</v>
      </c>
    </row>
    <row r="162" spans="1:12" ht="33.75">
      <c r="A162" s="286" t="s">
        <v>312</v>
      </c>
      <c r="B162" s="398" t="s">
        <v>82</v>
      </c>
      <c r="C162" s="398" t="s">
        <v>9</v>
      </c>
      <c r="D162" s="283" t="s">
        <v>75</v>
      </c>
      <c r="E162" s="283" t="s">
        <v>552</v>
      </c>
      <c r="F162" s="384" t="s">
        <v>228</v>
      </c>
      <c r="G162" s="293" t="s">
        <v>82</v>
      </c>
      <c r="H162" s="293" t="s">
        <v>20</v>
      </c>
      <c r="I162" s="293" t="s">
        <v>73</v>
      </c>
      <c r="J162" s="376">
        <f>'Приложение 3'!J171</f>
        <v>20</v>
      </c>
      <c r="K162" s="376">
        <f>'Приложение 3'!K171</f>
        <v>0</v>
      </c>
      <c r="L162" s="376">
        <f>'Приложение 3'!L171</f>
        <v>0</v>
      </c>
    </row>
    <row r="163" spans="1:12" ht="33.75">
      <c r="A163" s="141" t="s">
        <v>464</v>
      </c>
      <c r="B163" s="71" t="s">
        <v>82</v>
      </c>
      <c r="C163" s="71" t="s">
        <v>9</v>
      </c>
      <c r="D163" s="71" t="s">
        <v>98</v>
      </c>
      <c r="E163" s="71"/>
      <c r="F163" s="153"/>
      <c r="G163" s="59"/>
      <c r="H163" s="59"/>
      <c r="I163" s="59"/>
      <c r="J163" s="61">
        <f>J180+J164</f>
        <v>9417.4</v>
      </c>
      <c r="K163" s="61">
        <f>K180+K164</f>
        <v>9420.6</v>
      </c>
      <c r="L163" s="61">
        <f>L180+L164</f>
        <v>11778.9</v>
      </c>
    </row>
    <row r="164" spans="1:12" ht="90">
      <c r="A164" s="141" t="s">
        <v>466</v>
      </c>
      <c r="B164" s="71" t="s">
        <v>82</v>
      </c>
      <c r="C164" s="71" t="s">
        <v>9</v>
      </c>
      <c r="D164" s="71" t="s">
        <v>98</v>
      </c>
      <c r="E164" s="71" t="s">
        <v>440</v>
      </c>
      <c r="F164" s="153"/>
      <c r="G164" s="59"/>
      <c r="H164" s="59"/>
      <c r="I164" s="59"/>
      <c r="J164" s="61">
        <f>J165+J170+J175</f>
        <v>849.9</v>
      </c>
      <c r="K164" s="61">
        <f t="shared" ref="K164:L164" si="45">K165+K170+K175</f>
        <v>62.699999999999996</v>
      </c>
      <c r="L164" s="61">
        <f t="shared" si="45"/>
        <v>81.599999999999994</v>
      </c>
    </row>
    <row r="165" spans="1:12" ht="67.5">
      <c r="A165" s="141" t="s">
        <v>80</v>
      </c>
      <c r="B165" s="71" t="s">
        <v>82</v>
      </c>
      <c r="C165" s="71" t="s">
        <v>9</v>
      </c>
      <c r="D165" s="71" t="s">
        <v>98</v>
      </c>
      <c r="E165" s="71" t="s">
        <v>440</v>
      </c>
      <c r="F165" s="153" t="s">
        <v>225</v>
      </c>
      <c r="G165" s="59"/>
      <c r="H165" s="59"/>
      <c r="I165" s="59"/>
      <c r="J165" s="61">
        <f>J166</f>
        <v>56.8</v>
      </c>
      <c r="K165" s="61">
        <f t="shared" ref="K165:L168" si="46">K166</f>
        <v>59.9</v>
      </c>
      <c r="L165" s="61">
        <f t="shared" si="46"/>
        <v>78</v>
      </c>
    </row>
    <row r="166" spans="1:12" ht="33.75">
      <c r="A166" s="141" t="s">
        <v>81</v>
      </c>
      <c r="B166" s="71" t="s">
        <v>82</v>
      </c>
      <c r="C166" s="71" t="s">
        <v>9</v>
      </c>
      <c r="D166" s="71" t="s">
        <v>98</v>
      </c>
      <c r="E166" s="71" t="s">
        <v>440</v>
      </c>
      <c r="F166" s="153" t="s">
        <v>226</v>
      </c>
      <c r="G166" s="59"/>
      <c r="H166" s="59"/>
      <c r="I166" s="59"/>
      <c r="J166" s="61">
        <f>J167</f>
        <v>56.8</v>
      </c>
      <c r="K166" s="61">
        <f t="shared" si="46"/>
        <v>59.9</v>
      </c>
      <c r="L166" s="61">
        <f t="shared" si="46"/>
        <v>78</v>
      </c>
    </row>
    <row r="167" spans="1:12">
      <c r="A167" s="141" t="s">
        <v>74</v>
      </c>
      <c r="B167" s="71" t="s">
        <v>82</v>
      </c>
      <c r="C167" s="71" t="s">
        <v>9</v>
      </c>
      <c r="D167" s="71" t="s">
        <v>98</v>
      </c>
      <c r="E167" s="71" t="s">
        <v>440</v>
      </c>
      <c r="F167" s="153" t="s">
        <v>226</v>
      </c>
      <c r="G167" s="59" t="s">
        <v>75</v>
      </c>
      <c r="H167" s="59"/>
      <c r="I167" s="59"/>
      <c r="J167" s="61">
        <f>J168</f>
        <v>56.8</v>
      </c>
      <c r="K167" s="61">
        <f t="shared" si="46"/>
        <v>59.9</v>
      </c>
      <c r="L167" s="61">
        <f t="shared" si="46"/>
        <v>78</v>
      </c>
    </row>
    <row r="168" spans="1:12" ht="56.25">
      <c r="A168" s="141" t="s">
        <v>468</v>
      </c>
      <c r="B168" s="71" t="s">
        <v>82</v>
      </c>
      <c r="C168" s="71" t="s">
        <v>9</v>
      </c>
      <c r="D168" s="71" t="s">
        <v>98</v>
      </c>
      <c r="E168" s="71" t="s">
        <v>440</v>
      </c>
      <c r="F168" s="153" t="s">
        <v>226</v>
      </c>
      <c r="G168" s="59" t="s">
        <v>75</v>
      </c>
      <c r="H168" s="59" t="s">
        <v>82</v>
      </c>
      <c r="I168" s="59"/>
      <c r="J168" s="61">
        <f>J169</f>
        <v>56.8</v>
      </c>
      <c r="K168" s="61">
        <f t="shared" si="46"/>
        <v>59.9</v>
      </c>
      <c r="L168" s="61">
        <f t="shared" si="46"/>
        <v>78</v>
      </c>
    </row>
    <row r="169" spans="1:12" ht="45">
      <c r="A169" s="141" t="s">
        <v>337</v>
      </c>
      <c r="B169" s="71" t="s">
        <v>82</v>
      </c>
      <c r="C169" s="71" t="s">
        <v>9</v>
      </c>
      <c r="D169" s="71" t="s">
        <v>98</v>
      </c>
      <c r="E169" s="71" t="s">
        <v>440</v>
      </c>
      <c r="F169" s="153" t="s">
        <v>226</v>
      </c>
      <c r="G169" s="59" t="s">
        <v>75</v>
      </c>
      <c r="H169" s="59" t="s">
        <v>82</v>
      </c>
      <c r="I169" s="59" t="s">
        <v>172</v>
      </c>
      <c r="J169" s="61">
        <f>'Приложение 3'!J308</f>
        <v>56.8</v>
      </c>
      <c r="K169" s="61">
        <f>'Приложение 3'!K308</f>
        <v>59.9</v>
      </c>
      <c r="L169" s="61">
        <f>'Приложение 3'!L308</f>
        <v>78</v>
      </c>
    </row>
    <row r="170" spans="1:12" ht="33.75">
      <c r="A170" s="141" t="s">
        <v>86</v>
      </c>
      <c r="B170" s="71" t="s">
        <v>82</v>
      </c>
      <c r="C170" s="71" t="s">
        <v>9</v>
      </c>
      <c r="D170" s="71" t="s">
        <v>98</v>
      </c>
      <c r="E170" s="71" t="s">
        <v>440</v>
      </c>
      <c r="F170" s="153" t="s">
        <v>227</v>
      </c>
      <c r="G170" s="59"/>
      <c r="H170" s="59"/>
      <c r="I170" s="59"/>
      <c r="J170" s="61">
        <f>J171</f>
        <v>2.7</v>
      </c>
      <c r="K170" s="61">
        <f t="shared" ref="K170:L173" si="47">K171</f>
        <v>2.8</v>
      </c>
      <c r="L170" s="61">
        <f t="shared" si="47"/>
        <v>3.6</v>
      </c>
    </row>
    <row r="171" spans="1:12" ht="33.75">
      <c r="A171" s="141" t="s">
        <v>87</v>
      </c>
      <c r="B171" s="71" t="s">
        <v>82</v>
      </c>
      <c r="C171" s="71" t="s">
        <v>9</v>
      </c>
      <c r="D171" s="71" t="s">
        <v>98</v>
      </c>
      <c r="E171" s="71" t="s">
        <v>440</v>
      </c>
      <c r="F171" s="153" t="s">
        <v>228</v>
      </c>
      <c r="G171" s="59"/>
      <c r="H171" s="59"/>
      <c r="I171" s="59"/>
      <c r="J171" s="61">
        <f>J172</f>
        <v>2.7</v>
      </c>
      <c r="K171" s="61">
        <f t="shared" si="47"/>
        <v>2.8</v>
      </c>
      <c r="L171" s="61">
        <f t="shared" si="47"/>
        <v>3.6</v>
      </c>
    </row>
    <row r="172" spans="1:12">
      <c r="A172" s="141" t="s">
        <v>74</v>
      </c>
      <c r="B172" s="71" t="s">
        <v>82</v>
      </c>
      <c r="C172" s="71" t="s">
        <v>9</v>
      </c>
      <c r="D172" s="71" t="s">
        <v>98</v>
      </c>
      <c r="E172" s="71" t="s">
        <v>440</v>
      </c>
      <c r="F172" s="153" t="s">
        <v>228</v>
      </c>
      <c r="G172" s="59" t="s">
        <v>75</v>
      </c>
      <c r="H172" s="59"/>
      <c r="I172" s="59"/>
      <c r="J172" s="61">
        <f>J173</f>
        <v>2.7</v>
      </c>
      <c r="K172" s="61">
        <f t="shared" si="47"/>
        <v>2.8</v>
      </c>
      <c r="L172" s="61">
        <f t="shared" si="47"/>
        <v>3.6</v>
      </c>
    </row>
    <row r="173" spans="1:12" ht="56.25">
      <c r="A173" s="141" t="s">
        <v>468</v>
      </c>
      <c r="B173" s="71" t="s">
        <v>82</v>
      </c>
      <c r="C173" s="71" t="s">
        <v>9</v>
      </c>
      <c r="D173" s="71" t="s">
        <v>98</v>
      </c>
      <c r="E173" s="71" t="s">
        <v>440</v>
      </c>
      <c r="F173" s="153" t="s">
        <v>228</v>
      </c>
      <c r="G173" s="59" t="s">
        <v>75</v>
      </c>
      <c r="H173" s="59" t="s">
        <v>82</v>
      </c>
      <c r="I173" s="59"/>
      <c r="J173" s="61">
        <f>J174</f>
        <v>2.7</v>
      </c>
      <c r="K173" s="61">
        <f t="shared" si="47"/>
        <v>2.8</v>
      </c>
      <c r="L173" s="61">
        <f t="shared" si="47"/>
        <v>3.6</v>
      </c>
    </row>
    <row r="174" spans="1:12" ht="45">
      <c r="A174" s="141" t="s">
        <v>337</v>
      </c>
      <c r="B174" s="71" t="s">
        <v>82</v>
      </c>
      <c r="C174" s="71" t="s">
        <v>9</v>
      </c>
      <c r="D174" s="71" t="s">
        <v>98</v>
      </c>
      <c r="E174" s="71" t="s">
        <v>440</v>
      </c>
      <c r="F174" s="153" t="s">
        <v>228</v>
      </c>
      <c r="G174" s="59" t="s">
        <v>75</v>
      </c>
      <c r="H174" s="59" t="s">
        <v>82</v>
      </c>
      <c r="I174" s="59" t="s">
        <v>172</v>
      </c>
      <c r="J174" s="61">
        <f>'Приложение 3'!J310</f>
        <v>2.7</v>
      </c>
      <c r="K174" s="61">
        <f>'Приложение 3'!K310</f>
        <v>2.8</v>
      </c>
      <c r="L174" s="61">
        <f>'Приложение 3'!L310</f>
        <v>3.6</v>
      </c>
    </row>
    <row r="175" spans="1:12" ht="33.75">
      <c r="A175" s="286" t="s">
        <v>119</v>
      </c>
      <c r="B175" s="386" t="s">
        <v>82</v>
      </c>
      <c r="C175" s="387" t="s">
        <v>9</v>
      </c>
      <c r="D175" s="387" t="s">
        <v>98</v>
      </c>
      <c r="E175" s="387" t="s">
        <v>440</v>
      </c>
      <c r="F175" s="388" t="s">
        <v>234</v>
      </c>
      <c r="G175" s="287"/>
      <c r="H175" s="287"/>
      <c r="I175" s="287"/>
      <c r="J175" s="376">
        <f t="shared" ref="J175:L178" si="48">J176</f>
        <v>790.4</v>
      </c>
      <c r="K175" s="376">
        <f t="shared" si="48"/>
        <v>0</v>
      </c>
      <c r="L175" s="376">
        <f t="shared" si="48"/>
        <v>0</v>
      </c>
    </row>
    <row r="176" spans="1:12">
      <c r="A176" s="286" t="s">
        <v>140</v>
      </c>
      <c r="B176" s="386" t="s">
        <v>82</v>
      </c>
      <c r="C176" s="387" t="s">
        <v>9</v>
      </c>
      <c r="D176" s="387" t="s">
        <v>98</v>
      </c>
      <c r="E176" s="387" t="s">
        <v>440</v>
      </c>
      <c r="F176" s="388" t="s">
        <v>235</v>
      </c>
      <c r="G176" s="287"/>
      <c r="H176" s="287"/>
      <c r="I176" s="287"/>
      <c r="J176" s="376">
        <f t="shared" si="48"/>
        <v>790.4</v>
      </c>
      <c r="K176" s="376">
        <f t="shared" si="48"/>
        <v>0</v>
      </c>
      <c r="L176" s="376">
        <f t="shared" si="48"/>
        <v>0</v>
      </c>
    </row>
    <row r="177" spans="1:12">
      <c r="A177" s="286" t="s">
        <v>129</v>
      </c>
      <c r="B177" s="386" t="s">
        <v>82</v>
      </c>
      <c r="C177" s="387" t="s">
        <v>9</v>
      </c>
      <c r="D177" s="387" t="s">
        <v>98</v>
      </c>
      <c r="E177" s="387" t="s">
        <v>440</v>
      </c>
      <c r="F177" s="388" t="s">
        <v>235</v>
      </c>
      <c r="G177" s="287" t="s">
        <v>17</v>
      </c>
      <c r="H177" s="287"/>
      <c r="I177" s="287"/>
      <c r="J177" s="376">
        <f t="shared" si="48"/>
        <v>790.4</v>
      </c>
      <c r="K177" s="376">
        <f t="shared" si="48"/>
        <v>0</v>
      </c>
      <c r="L177" s="376">
        <f t="shared" si="48"/>
        <v>0</v>
      </c>
    </row>
    <row r="178" spans="1:12">
      <c r="A178" s="286" t="s">
        <v>136</v>
      </c>
      <c r="B178" s="387" t="s">
        <v>82</v>
      </c>
      <c r="C178" s="387" t="s">
        <v>9</v>
      </c>
      <c r="D178" s="387" t="s">
        <v>98</v>
      </c>
      <c r="E178" s="387" t="s">
        <v>440</v>
      </c>
      <c r="F178" s="388" t="s">
        <v>235</v>
      </c>
      <c r="G178" s="287" t="s">
        <v>17</v>
      </c>
      <c r="H178" s="287" t="s">
        <v>82</v>
      </c>
      <c r="I178" s="287"/>
      <c r="J178" s="376">
        <f t="shared" si="48"/>
        <v>790.4</v>
      </c>
      <c r="K178" s="376">
        <f t="shared" si="48"/>
        <v>0</v>
      </c>
      <c r="L178" s="376">
        <f t="shared" si="48"/>
        <v>0</v>
      </c>
    </row>
    <row r="179" spans="1:12" ht="33.75">
      <c r="A179" s="286" t="s">
        <v>312</v>
      </c>
      <c r="B179" s="386" t="s">
        <v>82</v>
      </c>
      <c r="C179" s="387" t="s">
        <v>9</v>
      </c>
      <c r="D179" s="387" t="s">
        <v>98</v>
      </c>
      <c r="E179" s="387" t="s">
        <v>440</v>
      </c>
      <c r="F179" s="388" t="s">
        <v>235</v>
      </c>
      <c r="G179" s="287" t="s">
        <v>17</v>
      </c>
      <c r="H179" s="287" t="s">
        <v>82</v>
      </c>
      <c r="I179" s="287" t="s">
        <v>73</v>
      </c>
      <c r="J179" s="376">
        <f>'Приложение 3'!J240</f>
        <v>790.4</v>
      </c>
      <c r="K179" s="376">
        <f>'Приложение 3'!K240</f>
        <v>0</v>
      </c>
      <c r="L179" s="376">
        <f>'Приложение 3'!L240</f>
        <v>0</v>
      </c>
    </row>
    <row r="180" spans="1:12" ht="90">
      <c r="A180" s="141" t="s">
        <v>139</v>
      </c>
      <c r="B180" s="72" t="s">
        <v>82</v>
      </c>
      <c r="C180" s="71" t="s">
        <v>9</v>
      </c>
      <c r="D180" s="71" t="s">
        <v>98</v>
      </c>
      <c r="E180" s="71" t="s">
        <v>272</v>
      </c>
      <c r="F180" s="153"/>
      <c r="G180" s="59"/>
      <c r="H180" s="59"/>
      <c r="I180" s="59"/>
      <c r="J180" s="61">
        <f>J181</f>
        <v>8567.5</v>
      </c>
      <c r="K180" s="61">
        <f t="shared" ref="K180:L184" si="49">K181</f>
        <v>9357.9</v>
      </c>
      <c r="L180" s="61">
        <f t="shared" si="49"/>
        <v>11697.3</v>
      </c>
    </row>
    <row r="181" spans="1:12" ht="33.75">
      <c r="A181" s="141" t="s">
        <v>119</v>
      </c>
      <c r="B181" s="72" t="s">
        <v>82</v>
      </c>
      <c r="C181" s="71" t="s">
        <v>9</v>
      </c>
      <c r="D181" s="71" t="s">
        <v>98</v>
      </c>
      <c r="E181" s="71" t="s">
        <v>272</v>
      </c>
      <c r="F181" s="153" t="s">
        <v>234</v>
      </c>
      <c r="G181" s="59"/>
      <c r="H181" s="59"/>
      <c r="I181" s="59"/>
      <c r="J181" s="61">
        <f>J182</f>
        <v>8567.5</v>
      </c>
      <c r="K181" s="61">
        <f t="shared" si="49"/>
        <v>9357.9</v>
      </c>
      <c r="L181" s="61">
        <f t="shared" si="49"/>
        <v>11697.3</v>
      </c>
    </row>
    <row r="182" spans="1:12">
      <c r="A182" s="141" t="s">
        <v>140</v>
      </c>
      <c r="B182" s="72" t="s">
        <v>82</v>
      </c>
      <c r="C182" s="71" t="s">
        <v>9</v>
      </c>
      <c r="D182" s="71" t="s">
        <v>98</v>
      </c>
      <c r="E182" s="71" t="s">
        <v>272</v>
      </c>
      <c r="F182" s="153" t="s">
        <v>235</v>
      </c>
      <c r="G182" s="59"/>
      <c r="H182" s="59"/>
      <c r="I182" s="59"/>
      <c r="J182" s="61">
        <f>J183</f>
        <v>8567.5</v>
      </c>
      <c r="K182" s="61">
        <f t="shared" si="49"/>
        <v>9357.9</v>
      </c>
      <c r="L182" s="61">
        <f t="shared" si="49"/>
        <v>11697.3</v>
      </c>
    </row>
    <row r="183" spans="1:12">
      <c r="A183" s="141" t="s">
        <v>129</v>
      </c>
      <c r="B183" s="72" t="s">
        <v>82</v>
      </c>
      <c r="C183" s="71" t="s">
        <v>9</v>
      </c>
      <c r="D183" s="71" t="s">
        <v>98</v>
      </c>
      <c r="E183" s="71" t="s">
        <v>272</v>
      </c>
      <c r="F183" s="153" t="s">
        <v>235</v>
      </c>
      <c r="G183" s="59" t="s">
        <v>17</v>
      </c>
      <c r="H183" s="59"/>
      <c r="I183" s="59"/>
      <c r="J183" s="61">
        <f>J184</f>
        <v>8567.5</v>
      </c>
      <c r="K183" s="61">
        <f t="shared" si="49"/>
        <v>9357.9</v>
      </c>
      <c r="L183" s="61">
        <f t="shared" si="49"/>
        <v>11697.3</v>
      </c>
    </row>
    <row r="184" spans="1:12">
      <c r="A184" s="141" t="s">
        <v>136</v>
      </c>
      <c r="B184" s="71" t="s">
        <v>82</v>
      </c>
      <c r="C184" s="71" t="s">
        <v>9</v>
      </c>
      <c r="D184" s="71" t="s">
        <v>98</v>
      </c>
      <c r="E184" s="71" t="s">
        <v>272</v>
      </c>
      <c r="F184" s="153" t="s">
        <v>235</v>
      </c>
      <c r="G184" s="59" t="s">
        <v>17</v>
      </c>
      <c r="H184" s="59" t="s">
        <v>82</v>
      </c>
      <c r="I184" s="59"/>
      <c r="J184" s="61">
        <f>J185</f>
        <v>8567.5</v>
      </c>
      <c r="K184" s="61">
        <f t="shared" si="49"/>
        <v>9357.9</v>
      </c>
      <c r="L184" s="61">
        <f t="shared" si="49"/>
        <v>11697.3</v>
      </c>
    </row>
    <row r="185" spans="1:12" ht="33.75">
      <c r="A185" s="141" t="s">
        <v>312</v>
      </c>
      <c r="B185" s="72" t="s">
        <v>82</v>
      </c>
      <c r="C185" s="71" t="s">
        <v>9</v>
      </c>
      <c r="D185" s="71" t="s">
        <v>98</v>
      </c>
      <c r="E185" s="71" t="s">
        <v>272</v>
      </c>
      <c r="F185" s="153" t="s">
        <v>235</v>
      </c>
      <c r="G185" s="59" t="s">
        <v>17</v>
      </c>
      <c r="H185" s="59" t="s">
        <v>82</v>
      </c>
      <c r="I185" s="59" t="s">
        <v>73</v>
      </c>
      <c r="J185" s="61">
        <f>'Приложение 3'!J243</f>
        <v>8567.5</v>
      </c>
      <c r="K185" s="61">
        <f>'Приложение 3'!K243</f>
        <v>9357.9</v>
      </c>
      <c r="L185" s="61">
        <f>'Приложение 3'!L243</f>
        <v>11697.3</v>
      </c>
    </row>
    <row r="186" spans="1:12">
      <c r="A186" s="141" t="s">
        <v>117</v>
      </c>
      <c r="B186" s="71" t="s">
        <v>82</v>
      </c>
      <c r="C186" s="71" t="s">
        <v>9</v>
      </c>
      <c r="D186" s="71" t="s">
        <v>264</v>
      </c>
      <c r="E186" s="71"/>
      <c r="F186" s="153"/>
      <c r="G186" s="59"/>
      <c r="H186" s="59"/>
      <c r="I186" s="59"/>
      <c r="J186" s="61">
        <f>J187</f>
        <v>63862.6</v>
      </c>
      <c r="K186" s="61">
        <f t="shared" ref="K186:L186" si="50">K187</f>
        <v>0</v>
      </c>
      <c r="L186" s="61">
        <f t="shared" si="50"/>
        <v>0</v>
      </c>
    </row>
    <row r="187" spans="1:12" ht="67.5">
      <c r="A187" s="141" t="s">
        <v>118</v>
      </c>
      <c r="B187" s="70" t="s">
        <v>82</v>
      </c>
      <c r="C187" s="70" t="s">
        <v>9</v>
      </c>
      <c r="D187" s="70" t="s">
        <v>264</v>
      </c>
      <c r="E187" s="70" t="s">
        <v>265</v>
      </c>
      <c r="F187" s="152"/>
      <c r="G187" s="59"/>
      <c r="H187" s="59"/>
      <c r="I187" s="59"/>
      <c r="J187" s="61">
        <f t="shared" ref="J187:J191" si="51">J188</f>
        <v>63862.6</v>
      </c>
      <c r="K187" s="61">
        <f t="shared" ref="K187:L191" si="52">K188</f>
        <v>0</v>
      </c>
      <c r="L187" s="61">
        <f t="shared" si="52"/>
        <v>0</v>
      </c>
    </row>
    <row r="188" spans="1:12" ht="33.75">
      <c r="A188" s="141" t="s">
        <v>119</v>
      </c>
      <c r="B188" s="70" t="s">
        <v>82</v>
      </c>
      <c r="C188" s="70" t="s">
        <v>9</v>
      </c>
      <c r="D188" s="70" t="s">
        <v>264</v>
      </c>
      <c r="E188" s="70" t="s">
        <v>265</v>
      </c>
      <c r="F188" s="152" t="s">
        <v>234</v>
      </c>
      <c r="G188" s="59"/>
      <c r="H188" s="59"/>
      <c r="I188" s="59"/>
      <c r="J188" s="61">
        <f t="shared" si="51"/>
        <v>63862.6</v>
      </c>
      <c r="K188" s="61">
        <f t="shared" si="52"/>
        <v>0</v>
      </c>
      <c r="L188" s="61">
        <f t="shared" si="52"/>
        <v>0</v>
      </c>
    </row>
    <row r="189" spans="1:12">
      <c r="A189" s="141" t="s">
        <v>120</v>
      </c>
      <c r="B189" s="70" t="s">
        <v>82</v>
      </c>
      <c r="C189" s="70" t="s">
        <v>9</v>
      </c>
      <c r="D189" s="70" t="s">
        <v>264</v>
      </c>
      <c r="E189" s="70" t="s">
        <v>265</v>
      </c>
      <c r="F189" s="152" t="s">
        <v>235</v>
      </c>
      <c r="G189" s="59"/>
      <c r="H189" s="59"/>
      <c r="I189" s="59"/>
      <c r="J189" s="61">
        <f t="shared" si="51"/>
        <v>63862.6</v>
      </c>
      <c r="K189" s="61">
        <f t="shared" si="52"/>
        <v>0</v>
      </c>
      <c r="L189" s="61">
        <f t="shared" si="52"/>
        <v>0</v>
      </c>
    </row>
    <row r="190" spans="1:12">
      <c r="A190" s="141" t="s">
        <v>108</v>
      </c>
      <c r="B190" s="70" t="s">
        <v>82</v>
      </c>
      <c r="C190" s="70" t="s">
        <v>9</v>
      </c>
      <c r="D190" s="70" t="s">
        <v>264</v>
      </c>
      <c r="E190" s="70" t="s">
        <v>265</v>
      </c>
      <c r="F190" s="152" t="s">
        <v>235</v>
      </c>
      <c r="G190" s="59" t="s">
        <v>82</v>
      </c>
      <c r="H190" s="59"/>
      <c r="I190" s="59"/>
      <c r="J190" s="61">
        <f t="shared" si="51"/>
        <v>63862.6</v>
      </c>
      <c r="K190" s="61">
        <f t="shared" si="52"/>
        <v>0</v>
      </c>
      <c r="L190" s="61">
        <f t="shared" si="52"/>
        <v>0</v>
      </c>
    </row>
    <row r="191" spans="1:12">
      <c r="A191" s="141" t="s">
        <v>115</v>
      </c>
      <c r="B191" s="70" t="s">
        <v>82</v>
      </c>
      <c r="C191" s="70" t="s">
        <v>9</v>
      </c>
      <c r="D191" s="70" t="s">
        <v>264</v>
      </c>
      <c r="E191" s="70" t="s">
        <v>265</v>
      </c>
      <c r="F191" s="152" t="s">
        <v>235</v>
      </c>
      <c r="G191" s="59" t="s">
        <v>82</v>
      </c>
      <c r="H191" s="59" t="s">
        <v>116</v>
      </c>
      <c r="I191" s="59"/>
      <c r="J191" s="61">
        <f t="shared" si="51"/>
        <v>63862.6</v>
      </c>
      <c r="K191" s="61">
        <f t="shared" si="52"/>
        <v>0</v>
      </c>
      <c r="L191" s="61">
        <f t="shared" si="52"/>
        <v>0</v>
      </c>
    </row>
    <row r="192" spans="1:12" ht="33.75">
      <c r="A192" s="141" t="s">
        <v>312</v>
      </c>
      <c r="B192" s="70" t="s">
        <v>82</v>
      </c>
      <c r="C192" s="70" t="s">
        <v>9</v>
      </c>
      <c r="D192" s="70" t="s">
        <v>264</v>
      </c>
      <c r="E192" s="70" t="s">
        <v>265</v>
      </c>
      <c r="F192" s="152" t="s">
        <v>235</v>
      </c>
      <c r="G192" s="59" t="s">
        <v>82</v>
      </c>
      <c r="H192" s="59" t="s">
        <v>116</v>
      </c>
      <c r="I192" s="59" t="s">
        <v>73</v>
      </c>
      <c r="J192" s="61">
        <f>'Приложение 3'!J149</f>
        <v>63862.6</v>
      </c>
      <c r="K192" s="61">
        <f>'Приложение 3'!K149</f>
        <v>0</v>
      </c>
      <c r="L192" s="61">
        <f>'Приложение 3'!L149</f>
        <v>0</v>
      </c>
    </row>
    <row r="193" spans="1:12" ht="33.75">
      <c r="A193" s="141" t="s">
        <v>156</v>
      </c>
      <c r="B193" s="117" t="s">
        <v>98</v>
      </c>
      <c r="C193" s="117" t="s">
        <v>258</v>
      </c>
      <c r="D193" s="117"/>
      <c r="E193" s="117"/>
      <c r="F193" s="154"/>
      <c r="G193" s="59"/>
      <c r="H193" s="59"/>
      <c r="I193" s="59"/>
      <c r="J193" s="61">
        <f>J194+J202+J235+J250+J258</f>
        <v>41710.6</v>
      </c>
      <c r="K193" s="61">
        <f>K194+K202+K235+K250+K258</f>
        <v>39418.5</v>
      </c>
      <c r="L193" s="61">
        <f>L194+L202+L235+L250+L258</f>
        <v>29157.5</v>
      </c>
    </row>
    <row r="194" spans="1:12" ht="22.5">
      <c r="A194" s="141" t="s">
        <v>210</v>
      </c>
      <c r="B194" s="73" t="s">
        <v>98</v>
      </c>
      <c r="C194" s="73" t="s">
        <v>8</v>
      </c>
      <c r="D194" s="73"/>
      <c r="E194" s="73"/>
      <c r="F194" s="155"/>
      <c r="G194" s="59"/>
      <c r="H194" s="59"/>
      <c r="I194" s="59"/>
      <c r="J194" s="61">
        <f>J195</f>
        <v>1034.5</v>
      </c>
      <c r="K194" s="61">
        <f t="shared" ref="K194:L194" si="53">K195</f>
        <v>436.2</v>
      </c>
      <c r="L194" s="61">
        <f t="shared" si="53"/>
        <v>475.2</v>
      </c>
    </row>
    <row r="195" spans="1:12" ht="56.25">
      <c r="A195" s="141" t="s">
        <v>211</v>
      </c>
      <c r="B195" s="73" t="s">
        <v>98</v>
      </c>
      <c r="C195" s="73" t="s">
        <v>8</v>
      </c>
      <c r="D195" s="73" t="s">
        <v>75</v>
      </c>
      <c r="E195" s="73"/>
      <c r="F195" s="155"/>
      <c r="G195" s="59"/>
      <c r="H195" s="59"/>
      <c r="I195" s="59"/>
      <c r="J195" s="61">
        <f t="shared" ref="J195:J200" si="54">J196</f>
        <v>1034.5</v>
      </c>
      <c r="K195" s="61">
        <f t="shared" ref="K195:L195" si="55">K196</f>
        <v>436.2</v>
      </c>
      <c r="L195" s="61">
        <f t="shared" si="55"/>
        <v>475.2</v>
      </c>
    </row>
    <row r="196" spans="1:12">
      <c r="A196" s="141" t="s">
        <v>212</v>
      </c>
      <c r="B196" s="73" t="s">
        <v>98</v>
      </c>
      <c r="C196" s="73" t="s">
        <v>8</v>
      </c>
      <c r="D196" s="73" t="s">
        <v>75</v>
      </c>
      <c r="E196" s="73" t="s">
        <v>295</v>
      </c>
      <c r="F196" s="155"/>
      <c r="G196" s="59"/>
      <c r="H196" s="59"/>
      <c r="I196" s="59"/>
      <c r="J196" s="61">
        <f t="shared" si="54"/>
        <v>1034.5</v>
      </c>
      <c r="K196" s="61">
        <f t="shared" ref="K196:L200" si="56">K197</f>
        <v>436.2</v>
      </c>
      <c r="L196" s="61">
        <f t="shared" si="56"/>
        <v>475.2</v>
      </c>
    </row>
    <row r="197" spans="1:12" ht="33.75">
      <c r="A197" s="141" t="s">
        <v>144</v>
      </c>
      <c r="B197" s="73" t="s">
        <v>98</v>
      </c>
      <c r="C197" s="73" t="s">
        <v>8</v>
      </c>
      <c r="D197" s="73" t="s">
        <v>75</v>
      </c>
      <c r="E197" s="73" t="s">
        <v>295</v>
      </c>
      <c r="F197" s="155" t="s">
        <v>238</v>
      </c>
      <c r="G197" s="59"/>
      <c r="H197" s="59"/>
      <c r="I197" s="59"/>
      <c r="J197" s="61">
        <f t="shared" si="54"/>
        <v>1034.5</v>
      </c>
      <c r="K197" s="61">
        <f t="shared" si="56"/>
        <v>436.2</v>
      </c>
      <c r="L197" s="61">
        <f t="shared" si="56"/>
        <v>475.2</v>
      </c>
    </row>
    <row r="198" spans="1:12">
      <c r="A198" s="141" t="s">
        <v>186</v>
      </c>
      <c r="B198" s="73" t="s">
        <v>98</v>
      </c>
      <c r="C198" s="73" t="s">
        <v>8</v>
      </c>
      <c r="D198" s="73" t="s">
        <v>75</v>
      </c>
      <c r="E198" s="73" t="s">
        <v>295</v>
      </c>
      <c r="F198" s="155" t="s">
        <v>246</v>
      </c>
      <c r="G198" s="59"/>
      <c r="H198" s="59"/>
      <c r="I198" s="59"/>
      <c r="J198" s="61">
        <f t="shared" si="54"/>
        <v>1034.5</v>
      </c>
      <c r="K198" s="61">
        <f t="shared" si="56"/>
        <v>436.2</v>
      </c>
      <c r="L198" s="61">
        <f t="shared" si="56"/>
        <v>475.2</v>
      </c>
    </row>
    <row r="199" spans="1:12">
      <c r="A199" s="141" t="s">
        <v>208</v>
      </c>
      <c r="B199" s="73" t="s">
        <v>98</v>
      </c>
      <c r="C199" s="73" t="s">
        <v>8</v>
      </c>
      <c r="D199" s="73" t="s">
        <v>75</v>
      </c>
      <c r="E199" s="73" t="s">
        <v>295</v>
      </c>
      <c r="F199" s="155" t="s">
        <v>246</v>
      </c>
      <c r="G199" s="59" t="s">
        <v>114</v>
      </c>
      <c r="H199" s="59"/>
      <c r="I199" s="59"/>
      <c r="J199" s="61">
        <f t="shared" si="54"/>
        <v>1034.5</v>
      </c>
      <c r="K199" s="61">
        <f t="shared" si="56"/>
        <v>436.2</v>
      </c>
      <c r="L199" s="61">
        <f t="shared" si="56"/>
        <v>475.2</v>
      </c>
    </row>
    <row r="200" spans="1:12">
      <c r="A200" s="141" t="s">
        <v>209</v>
      </c>
      <c r="B200" s="73" t="s">
        <v>98</v>
      </c>
      <c r="C200" s="73" t="s">
        <v>8</v>
      </c>
      <c r="D200" s="73" t="s">
        <v>75</v>
      </c>
      <c r="E200" s="73" t="s">
        <v>295</v>
      </c>
      <c r="F200" s="155" t="s">
        <v>246</v>
      </c>
      <c r="G200" s="59" t="s">
        <v>114</v>
      </c>
      <c r="H200" s="59" t="s">
        <v>75</v>
      </c>
      <c r="I200" s="59"/>
      <c r="J200" s="61">
        <f t="shared" si="54"/>
        <v>1034.5</v>
      </c>
      <c r="K200" s="61">
        <f t="shared" si="56"/>
        <v>436.2</v>
      </c>
      <c r="L200" s="61">
        <f t="shared" si="56"/>
        <v>475.2</v>
      </c>
    </row>
    <row r="201" spans="1:12" ht="45">
      <c r="A201" s="141" t="s">
        <v>337</v>
      </c>
      <c r="B201" s="73" t="s">
        <v>98</v>
      </c>
      <c r="C201" s="73" t="s">
        <v>8</v>
      </c>
      <c r="D201" s="73" t="s">
        <v>75</v>
      </c>
      <c r="E201" s="73" t="s">
        <v>295</v>
      </c>
      <c r="F201" s="155" t="s">
        <v>246</v>
      </c>
      <c r="G201" s="59" t="s">
        <v>114</v>
      </c>
      <c r="H201" s="59" t="s">
        <v>75</v>
      </c>
      <c r="I201" s="59" t="s">
        <v>172</v>
      </c>
      <c r="J201" s="61">
        <f>'Приложение 3'!J435</f>
        <v>1034.5</v>
      </c>
      <c r="K201" s="61">
        <f>'Приложение 3'!K435</f>
        <v>436.2</v>
      </c>
      <c r="L201" s="61">
        <f>'Приложение 3'!L435</f>
        <v>475.2</v>
      </c>
    </row>
    <row r="202" spans="1:12" ht="56.25">
      <c r="A202" s="141" t="s">
        <v>213</v>
      </c>
      <c r="B202" s="73" t="s">
        <v>98</v>
      </c>
      <c r="C202" s="73" t="s">
        <v>9</v>
      </c>
      <c r="D202" s="73"/>
      <c r="E202" s="73"/>
      <c r="F202" s="155"/>
      <c r="G202" s="59"/>
      <c r="H202" s="59"/>
      <c r="I202" s="59"/>
      <c r="J202" s="61">
        <f>J203+J221+J228</f>
        <v>21530.100000000002</v>
      </c>
      <c r="K202" s="61">
        <f t="shared" ref="K202:L202" si="57">K203+K221+K228</f>
        <v>20774.5</v>
      </c>
      <c r="L202" s="61">
        <f t="shared" si="57"/>
        <v>15474.5</v>
      </c>
    </row>
    <row r="203" spans="1:12" ht="33.75">
      <c r="A203" s="141" t="s">
        <v>214</v>
      </c>
      <c r="B203" s="74" t="s">
        <v>98</v>
      </c>
      <c r="C203" s="74" t="s">
        <v>9</v>
      </c>
      <c r="D203" s="74" t="s">
        <v>77</v>
      </c>
      <c r="E203" s="74"/>
      <c r="F203" s="75"/>
      <c r="G203" s="59"/>
      <c r="H203" s="59"/>
      <c r="I203" s="59"/>
      <c r="J203" s="61">
        <f>J204+J215</f>
        <v>21046.400000000001</v>
      </c>
      <c r="K203" s="61">
        <f t="shared" ref="K203:L203" si="58">K204+K215</f>
        <v>20774.5</v>
      </c>
      <c r="L203" s="61">
        <f t="shared" si="58"/>
        <v>15474.5</v>
      </c>
    </row>
    <row r="204" spans="1:12" ht="22.5">
      <c r="A204" s="141" t="s">
        <v>176</v>
      </c>
      <c r="B204" s="74" t="s">
        <v>98</v>
      </c>
      <c r="C204" s="74" t="s">
        <v>9</v>
      </c>
      <c r="D204" s="74" t="s">
        <v>77</v>
      </c>
      <c r="E204" s="74" t="s">
        <v>281</v>
      </c>
      <c r="F204" s="75"/>
      <c r="G204" s="59"/>
      <c r="H204" s="59"/>
      <c r="I204" s="59"/>
      <c r="J204" s="61">
        <f>J205+J210</f>
        <v>3550</v>
      </c>
      <c r="K204" s="61">
        <f t="shared" ref="K204:L204" si="59">K205+K210</f>
        <v>3424.5</v>
      </c>
      <c r="L204" s="61">
        <f t="shared" si="59"/>
        <v>2624.5</v>
      </c>
    </row>
    <row r="205" spans="1:12" ht="67.5">
      <c r="A205" s="141" t="s">
        <v>80</v>
      </c>
      <c r="B205" s="74" t="s">
        <v>98</v>
      </c>
      <c r="C205" s="74" t="s">
        <v>9</v>
      </c>
      <c r="D205" s="74" t="s">
        <v>77</v>
      </c>
      <c r="E205" s="74" t="s">
        <v>281</v>
      </c>
      <c r="F205" s="75" t="s">
        <v>225</v>
      </c>
      <c r="G205" s="59"/>
      <c r="H205" s="59"/>
      <c r="I205" s="59"/>
      <c r="J205" s="61">
        <f>J206</f>
        <v>3550</v>
      </c>
      <c r="K205" s="61">
        <f t="shared" ref="K205:L208" si="60">K206</f>
        <v>3380</v>
      </c>
      <c r="L205" s="61">
        <f t="shared" si="60"/>
        <v>2580</v>
      </c>
    </row>
    <row r="206" spans="1:12" ht="22.5">
      <c r="A206" s="141" t="s">
        <v>177</v>
      </c>
      <c r="B206" s="74" t="s">
        <v>98</v>
      </c>
      <c r="C206" s="74" t="s">
        <v>9</v>
      </c>
      <c r="D206" s="74" t="s">
        <v>77</v>
      </c>
      <c r="E206" s="74" t="s">
        <v>281</v>
      </c>
      <c r="F206" s="75" t="s">
        <v>245</v>
      </c>
      <c r="G206" s="59"/>
      <c r="H206" s="59"/>
      <c r="I206" s="59"/>
      <c r="J206" s="61">
        <f>J207</f>
        <v>3550</v>
      </c>
      <c r="K206" s="61">
        <f t="shared" si="60"/>
        <v>3380</v>
      </c>
      <c r="L206" s="61">
        <f t="shared" si="60"/>
        <v>2580</v>
      </c>
    </row>
    <row r="207" spans="1:12">
      <c r="A207" s="141" t="s">
        <v>208</v>
      </c>
      <c r="B207" s="74" t="s">
        <v>98</v>
      </c>
      <c r="C207" s="74" t="s">
        <v>9</v>
      </c>
      <c r="D207" s="74" t="s">
        <v>77</v>
      </c>
      <c r="E207" s="74" t="s">
        <v>281</v>
      </c>
      <c r="F207" s="75" t="s">
        <v>245</v>
      </c>
      <c r="G207" s="59" t="s">
        <v>114</v>
      </c>
      <c r="H207" s="59"/>
      <c r="I207" s="59"/>
      <c r="J207" s="61">
        <f>J208</f>
        <v>3550</v>
      </c>
      <c r="K207" s="61">
        <f t="shared" si="60"/>
        <v>3380</v>
      </c>
      <c r="L207" s="61">
        <f t="shared" si="60"/>
        <v>2580</v>
      </c>
    </row>
    <row r="208" spans="1:12" ht="22.5">
      <c r="A208" s="141" t="s">
        <v>218</v>
      </c>
      <c r="B208" s="74" t="s">
        <v>98</v>
      </c>
      <c r="C208" s="74" t="s">
        <v>9</v>
      </c>
      <c r="D208" s="74" t="s">
        <v>77</v>
      </c>
      <c r="E208" s="74" t="s">
        <v>281</v>
      </c>
      <c r="F208" s="75" t="s">
        <v>245</v>
      </c>
      <c r="G208" s="59" t="s">
        <v>114</v>
      </c>
      <c r="H208" s="59" t="s">
        <v>82</v>
      </c>
      <c r="I208" s="59"/>
      <c r="J208" s="61">
        <f>J209</f>
        <v>3550</v>
      </c>
      <c r="K208" s="61">
        <f t="shared" si="60"/>
        <v>3380</v>
      </c>
      <c r="L208" s="61">
        <f t="shared" si="60"/>
        <v>2580</v>
      </c>
    </row>
    <row r="209" spans="1:12" ht="45">
      <c r="A209" s="141" t="s">
        <v>337</v>
      </c>
      <c r="B209" s="74" t="s">
        <v>98</v>
      </c>
      <c r="C209" s="74" t="s">
        <v>9</v>
      </c>
      <c r="D209" s="74" t="s">
        <v>77</v>
      </c>
      <c r="E209" s="74" t="s">
        <v>281</v>
      </c>
      <c r="F209" s="75" t="s">
        <v>245</v>
      </c>
      <c r="G209" s="59" t="s">
        <v>114</v>
      </c>
      <c r="H209" s="59" t="s">
        <v>82</v>
      </c>
      <c r="I209" s="59" t="s">
        <v>172</v>
      </c>
      <c r="J209" s="61">
        <f>'Приложение 3'!J464</f>
        <v>3550</v>
      </c>
      <c r="K209" s="61">
        <f>'Приложение 3'!K464</f>
        <v>3380</v>
      </c>
      <c r="L209" s="61">
        <f>'Приложение 3'!L464</f>
        <v>2580</v>
      </c>
    </row>
    <row r="210" spans="1:12" ht="33.75">
      <c r="A210" s="141" t="s">
        <v>86</v>
      </c>
      <c r="B210" s="74" t="s">
        <v>98</v>
      </c>
      <c r="C210" s="74" t="s">
        <v>9</v>
      </c>
      <c r="D210" s="74" t="s">
        <v>77</v>
      </c>
      <c r="E210" s="74" t="s">
        <v>281</v>
      </c>
      <c r="F210" s="75" t="s">
        <v>227</v>
      </c>
      <c r="G210" s="59"/>
      <c r="H210" s="59"/>
      <c r="I210" s="59"/>
      <c r="J210" s="61">
        <f>J211</f>
        <v>0</v>
      </c>
      <c r="K210" s="61">
        <f t="shared" ref="K210:L213" si="61">K211</f>
        <v>44.5</v>
      </c>
      <c r="L210" s="61">
        <f t="shared" si="61"/>
        <v>44.5</v>
      </c>
    </row>
    <row r="211" spans="1:12" ht="33.75">
      <c r="A211" s="141" t="s">
        <v>87</v>
      </c>
      <c r="B211" s="74" t="s">
        <v>98</v>
      </c>
      <c r="C211" s="74" t="s">
        <v>9</v>
      </c>
      <c r="D211" s="74" t="s">
        <v>77</v>
      </c>
      <c r="E211" s="74" t="s">
        <v>281</v>
      </c>
      <c r="F211" s="75" t="s">
        <v>228</v>
      </c>
      <c r="G211" s="59"/>
      <c r="H211" s="59"/>
      <c r="I211" s="59"/>
      <c r="J211" s="61">
        <f>J212</f>
        <v>0</v>
      </c>
      <c r="K211" s="61">
        <f t="shared" si="61"/>
        <v>44.5</v>
      </c>
      <c r="L211" s="61">
        <f t="shared" si="61"/>
        <v>44.5</v>
      </c>
    </row>
    <row r="212" spans="1:12">
      <c r="A212" s="141" t="s">
        <v>208</v>
      </c>
      <c r="B212" s="74" t="s">
        <v>98</v>
      </c>
      <c r="C212" s="74" t="s">
        <v>9</v>
      </c>
      <c r="D212" s="74" t="s">
        <v>77</v>
      </c>
      <c r="E212" s="74" t="s">
        <v>281</v>
      </c>
      <c r="F212" s="75" t="s">
        <v>228</v>
      </c>
      <c r="G212" s="59" t="s">
        <v>114</v>
      </c>
      <c r="H212" s="59"/>
      <c r="I212" s="59"/>
      <c r="J212" s="61">
        <f>J213</f>
        <v>0</v>
      </c>
      <c r="K212" s="61">
        <f t="shared" si="61"/>
        <v>44.5</v>
      </c>
      <c r="L212" s="61">
        <f t="shared" si="61"/>
        <v>44.5</v>
      </c>
    </row>
    <row r="213" spans="1:12" ht="22.5">
      <c r="A213" s="141" t="s">
        <v>218</v>
      </c>
      <c r="B213" s="74" t="s">
        <v>98</v>
      </c>
      <c r="C213" s="74" t="s">
        <v>9</v>
      </c>
      <c r="D213" s="74" t="s">
        <v>77</v>
      </c>
      <c r="E213" s="74" t="s">
        <v>281</v>
      </c>
      <c r="F213" s="75" t="s">
        <v>228</v>
      </c>
      <c r="G213" s="59" t="s">
        <v>114</v>
      </c>
      <c r="H213" s="59" t="s">
        <v>82</v>
      </c>
      <c r="I213" s="59"/>
      <c r="J213" s="61">
        <f>J214</f>
        <v>0</v>
      </c>
      <c r="K213" s="61">
        <f t="shared" si="61"/>
        <v>44.5</v>
      </c>
      <c r="L213" s="61">
        <f t="shared" si="61"/>
        <v>44.5</v>
      </c>
    </row>
    <row r="214" spans="1:12" ht="45">
      <c r="A214" s="141" t="s">
        <v>337</v>
      </c>
      <c r="B214" s="74" t="s">
        <v>98</v>
      </c>
      <c r="C214" s="74" t="s">
        <v>9</v>
      </c>
      <c r="D214" s="74" t="s">
        <v>77</v>
      </c>
      <c r="E214" s="74" t="s">
        <v>281</v>
      </c>
      <c r="F214" s="75" t="s">
        <v>228</v>
      </c>
      <c r="G214" s="59" t="s">
        <v>114</v>
      </c>
      <c r="H214" s="59" t="s">
        <v>82</v>
      </c>
      <c r="I214" s="59" t="s">
        <v>172</v>
      </c>
      <c r="J214" s="61">
        <f>'Приложение 3'!J466</f>
        <v>0</v>
      </c>
      <c r="K214" s="61">
        <f>'Приложение 3'!K466</f>
        <v>44.5</v>
      </c>
      <c r="L214" s="61">
        <f>'Приложение 3'!L466</f>
        <v>44.5</v>
      </c>
    </row>
    <row r="215" spans="1:12" ht="33.75">
      <c r="A215" s="141" t="s">
        <v>215</v>
      </c>
      <c r="B215" s="74" t="s">
        <v>98</v>
      </c>
      <c r="C215" s="74" t="s">
        <v>9</v>
      </c>
      <c r="D215" s="74" t="s">
        <v>77</v>
      </c>
      <c r="E215" s="74" t="s">
        <v>296</v>
      </c>
      <c r="F215" s="75"/>
      <c r="G215" s="59"/>
      <c r="H215" s="59"/>
      <c r="I215" s="59"/>
      <c r="J215" s="61">
        <f>J216</f>
        <v>17496.400000000001</v>
      </c>
      <c r="K215" s="61">
        <f t="shared" ref="K215:L219" si="62">K216</f>
        <v>17350</v>
      </c>
      <c r="L215" s="61">
        <f t="shared" si="62"/>
        <v>12850</v>
      </c>
    </row>
    <row r="216" spans="1:12" ht="33.75">
      <c r="A216" s="141" t="s">
        <v>144</v>
      </c>
      <c r="B216" s="74" t="s">
        <v>98</v>
      </c>
      <c r="C216" s="74" t="s">
        <v>9</v>
      </c>
      <c r="D216" s="74" t="s">
        <v>77</v>
      </c>
      <c r="E216" s="74" t="s">
        <v>296</v>
      </c>
      <c r="F216" s="75" t="s">
        <v>238</v>
      </c>
      <c r="G216" s="59"/>
      <c r="H216" s="59"/>
      <c r="I216" s="59"/>
      <c r="J216" s="61">
        <f>J217</f>
        <v>17496.400000000001</v>
      </c>
      <c r="K216" s="61">
        <f t="shared" si="62"/>
        <v>17350</v>
      </c>
      <c r="L216" s="61">
        <f t="shared" si="62"/>
        <v>12850</v>
      </c>
    </row>
    <row r="217" spans="1:12">
      <c r="A217" s="141" t="s">
        <v>186</v>
      </c>
      <c r="B217" s="74" t="s">
        <v>98</v>
      </c>
      <c r="C217" s="74" t="s">
        <v>9</v>
      </c>
      <c r="D217" s="74" t="s">
        <v>77</v>
      </c>
      <c r="E217" s="74" t="s">
        <v>296</v>
      </c>
      <c r="F217" s="75" t="s">
        <v>246</v>
      </c>
      <c r="G217" s="59"/>
      <c r="H217" s="59"/>
      <c r="I217" s="59"/>
      <c r="J217" s="61">
        <f>J218</f>
        <v>17496.400000000001</v>
      </c>
      <c r="K217" s="61">
        <f t="shared" si="62"/>
        <v>17350</v>
      </c>
      <c r="L217" s="61">
        <f t="shared" si="62"/>
        <v>12850</v>
      </c>
    </row>
    <row r="218" spans="1:12">
      <c r="A218" s="141" t="s">
        <v>208</v>
      </c>
      <c r="B218" s="74" t="s">
        <v>98</v>
      </c>
      <c r="C218" s="74" t="s">
        <v>9</v>
      </c>
      <c r="D218" s="74" t="s">
        <v>77</v>
      </c>
      <c r="E218" s="74" t="s">
        <v>296</v>
      </c>
      <c r="F218" s="75" t="s">
        <v>246</v>
      </c>
      <c r="G218" s="59" t="s">
        <v>114</v>
      </c>
      <c r="H218" s="59"/>
      <c r="I218" s="59"/>
      <c r="J218" s="61">
        <f>J219</f>
        <v>17496.400000000001</v>
      </c>
      <c r="K218" s="61">
        <f>K219</f>
        <v>17350</v>
      </c>
      <c r="L218" s="61">
        <f>L219</f>
        <v>12850</v>
      </c>
    </row>
    <row r="219" spans="1:12">
      <c r="A219" s="141" t="s">
        <v>209</v>
      </c>
      <c r="B219" s="74" t="s">
        <v>98</v>
      </c>
      <c r="C219" s="74" t="s">
        <v>9</v>
      </c>
      <c r="D219" s="74" t="s">
        <v>77</v>
      </c>
      <c r="E219" s="74" t="s">
        <v>296</v>
      </c>
      <c r="F219" s="75" t="s">
        <v>246</v>
      </c>
      <c r="G219" s="59" t="s">
        <v>114</v>
      </c>
      <c r="H219" s="59" t="s">
        <v>75</v>
      </c>
      <c r="I219" s="59"/>
      <c r="J219" s="61">
        <f>J220</f>
        <v>17496.400000000001</v>
      </c>
      <c r="K219" s="61">
        <f t="shared" si="62"/>
        <v>17350</v>
      </c>
      <c r="L219" s="61">
        <f t="shared" si="62"/>
        <v>12850</v>
      </c>
    </row>
    <row r="220" spans="1:12" ht="45">
      <c r="A220" s="141" t="s">
        <v>337</v>
      </c>
      <c r="B220" s="74" t="s">
        <v>98</v>
      </c>
      <c r="C220" s="74" t="s">
        <v>9</v>
      </c>
      <c r="D220" s="74" t="s">
        <v>77</v>
      </c>
      <c r="E220" s="74" t="s">
        <v>296</v>
      </c>
      <c r="F220" s="75" t="s">
        <v>246</v>
      </c>
      <c r="G220" s="59" t="s">
        <v>114</v>
      </c>
      <c r="H220" s="59" t="s">
        <v>75</v>
      </c>
      <c r="I220" s="59" t="s">
        <v>172</v>
      </c>
      <c r="J220" s="61">
        <f>'Приложение 3'!J440</f>
        <v>17496.400000000001</v>
      </c>
      <c r="K220" s="61">
        <f>'Приложение 3'!K440</f>
        <v>17350</v>
      </c>
      <c r="L220" s="61">
        <f>'Приложение 3'!L440</f>
        <v>12850</v>
      </c>
    </row>
    <row r="221" spans="1:12" ht="25.5">
      <c r="A221" s="281" t="s">
        <v>534</v>
      </c>
      <c r="B221" s="283" t="s">
        <v>98</v>
      </c>
      <c r="C221" s="283" t="s">
        <v>9</v>
      </c>
      <c r="D221" s="283" t="s">
        <v>106</v>
      </c>
      <c r="E221" s="283"/>
      <c r="F221" s="284"/>
      <c r="G221" s="287"/>
      <c r="H221" s="287"/>
      <c r="I221" s="287"/>
      <c r="J221" s="376">
        <f t="shared" ref="J221:L226" si="63">J222</f>
        <v>432.2</v>
      </c>
      <c r="K221" s="376">
        <f t="shared" si="63"/>
        <v>0</v>
      </c>
      <c r="L221" s="376">
        <f t="shared" si="63"/>
        <v>0</v>
      </c>
    </row>
    <row r="222" spans="1:12" ht="63.75">
      <c r="A222" s="281" t="s">
        <v>535</v>
      </c>
      <c r="B222" s="283" t="s">
        <v>98</v>
      </c>
      <c r="C222" s="283" t="s">
        <v>9</v>
      </c>
      <c r="D222" s="283" t="s">
        <v>106</v>
      </c>
      <c r="E222" s="283" t="s">
        <v>536</v>
      </c>
      <c r="F222" s="284"/>
      <c r="G222" s="287"/>
      <c r="H222" s="287"/>
      <c r="I222" s="287"/>
      <c r="J222" s="376">
        <f t="shared" si="63"/>
        <v>432.2</v>
      </c>
      <c r="K222" s="376">
        <f t="shared" si="63"/>
        <v>0</v>
      </c>
      <c r="L222" s="376">
        <f t="shared" si="63"/>
        <v>0</v>
      </c>
    </row>
    <row r="223" spans="1:12" ht="51">
      <c r="A223" s="297" t="s">
        <v>144</v>
      </c>
      <c r="B223" s="283" t="s">
        <v>98</v>
      </c>
      <c r="C223" s="283" t="s">
        <v>9</v>
      </c>
      <c r="D223" s="283" t="s">
        <v>106</v>
      </c>
      <c r="E223" s="283" t="s">
        <v>536</v>
      </c>
      <c r="F223" s="284" t="s">
        <v>238</v>
      </c>
      <c r="G223" s="287"/>
      <c r="H223" s="287"/>
      <c r="I223" s="287"/>
      <c r="J223" s="376">
        <f t="shared" si="63"/>
        <v>432.2</v>
      </c>
      <c r="K223" s="376">
        <f t="shared" si="63"/>
        <v>0</v>
      </c>
      <c r="L223" s="376">
        <f t="shared" si="63"/>
        <v>0</v>
      </c>
    </row>
    <row r="224" spans="1:12">
      <c r="A224" s="281" t="s">
        <v>186</v>
      </c>
      <c r="B224" s="283" t="s">
        <v>98</v>
      </c>
      <c r="C224" s="283" t="s">
        <v>9</v>
      </c>
      <c r="D224" s="283" t="s">
        <v>106</v>
      </c>
      <c r="E224" s="283" t="s">
        <v>536</v>
      </c>
      <c r="F224" s="284" t="s">
        <v>246</v>
      </c>
      <c r="G224" s="287"/>
      <c r="H224" s="287"/>
      <c r="I224" s="287"/>
      <c r="J224" s="376">
        <f t="shared" si="63"/>
        <v>432.2</v>
      </c>
      <c r="K224" s="376">
        <f t="shared" si="63"/>
        <v>0</v>
      </c>
      <c r="L224" s="376">
        <f t="shared" si="63"/>
        <v>0</v>
      </c>
    </row>
    <row r="225" spans="1:12">
      <c r="A225" s="286" t="s">
        <v>208</v>
      </c>
      <c r="B225" s="375" t="s">
        <v>98</v>
      </c>
      <c r="C225" s="375" t="s">
        <v>9</v>
      </c>
      <c r="D225" s="375" t="s">
        <v>106</v>
      </c>
      <c r="E225" s="283" t="s">
        <v>536</v>
      </c>
      <c r="F225" s="284" t="s">
        <v>246</v>
      </c>
      <c r="G225" s="287" t="s">
        <v>114</v>
      </c>
      <c r="H225" s="287"/>
      <c r="I225" s="287"/>
      <c r="J225" s="376">
        <f t="shared" si="63"/>
        <v>432.2</v>
      </c>
      <c r="K225" s="376">
        <f t="shared" si="63"/>
        <v>0</v>
      </c>
      <c r="L225" s="376">
        <f t="shared" si="63"/>
        <v>0</v>
      </c>
    </row>
    <row r="226" spans="1:12">
      <c r="A226" s="286" t="s">
        <v>209</v>
      </c>
      <c r="B226" s="375" t="s">
        <v>98</v>
      </c>
      <c r="C226" s="375" t="s">
        <v>9</v>
      </c>
      <c r="D226" s="375" t="s">
        <v>106</v>
      </c>
      <c r="E226" s="283" t="s">
        <v>536</v>
      </c>
      <c r="F226" s="284" t="s">
        <v>246</v>
      </c>
      <c r="G226" s="287" t="s">
        <v>114</v>
      </c>
      <c r="H226" s="287" t="s">
        <v>75</v>
      </c>
      <c r="I226" s="287"/>
      <c r="J226" s="376">
        <f t="shared" si="63"/>
        <v>432.2</v>
      </c>
      <c r="K226" s="376">
        <f t="shared" si="63"/>
        <v>0</v>
      </c>
      <c r="L226" s="376">
        <f t="shared" si="63"/>
        <v>0</v>
      </c>
    </row>
    <row r="227" spans="1:12" ht="45">
      <c r="A227" s="286" t="s">
        <v>337</v>
      </c>
      <c r="B227" s="375" t="s">
        <v>98</v>
      </c>
      <c r="C227" s="375" t="s">
        <v>9</v>
      </c>
      <c r="D227" s="375" t="s">
        <v>106</v>
      </c>
      <c r="E227" s="283" t="s">
        <v>536</v>
      </c>
      <c r="F227" s="284" t="s">
        <v>246</v>
      </c>
      <c r="G227" s="287" t="s">
        <v>114</v>
      </c>
      <c r="H227" s="287" t="s">
        <v>75</v>
      </c>
      <c r="I227" s="287" t="s">
        <v>172</v>
      </c>
      <c r="J227" s="376">
        <f>'Приложение 3'!J444</f>
        <v>432.2</v>
      </c>
      <c r="K227" s="376">
        <f>'Приложение 3'!K444</f>
        <v>0</v>
      </c>
      <c r="L227" s="376">
        <f>'Приложение 3'!L444</f>
        <v>0</v>
      </c>
    </row>
    <row r="228" spans="1:12" ht="25.5">
      <c r="A228" s="281" t="s">
        <v>537</v>
      </c>
      <c r="B228" s="375" t="s">
        <v>98</v>
      </c>
      <c r="C228" s="375" t="s">
        <v>9</v>
      </c>
      <c r="D228" s="283" t="s">
        <v>538</v>
      </c>
      <c r="E228" s="283"/>
      <c r="F228" s="284"/>
      <c r="G228" s="287"/>
      <c r="H228" s="287"/>
      <c r="I228" s="287"/>
      <c r="J228" s="376">
        <f t="shared" ref="J228:L233" si="64">J229</f>
        <v>51.5</v>
      </c>
      <c r="K228" s="376">
        <f t="shared" si="64"/>
        <v>0</v>
      </c>
      <c r="L228" s="376">
        <f t="shared" si="64"/>
        <v>0</v>
      </c>
    </row>
    <row r="229" spans="1:12">
      <c r="A229" s="281" t="s">
        <v>540</v>
      </c>
      <c r="B229" s="375" t="s">
        <v>98</v>
      </c>
      <c r="C229" s="375" t="s">
        <v>9</v>
      </c>
      <c r="D229" s="283" t="s">
        <v>538</v>
      </c>
      <c r="E229" s="283" t="s">
        <v>539</v>
      </c>
      <c r="F229" s="284"/>
      <c r="G229" s="287"/>
      <c r="H229" s="287"/>
      <c r="I229" s="287"/>
      <c r="J229" s="376">
        <f t="shared" si="64"/>
        <v>51.5</v>
      </c>
      <c r="K229" s="376">
        <f t="shared" si="64"/>
        <v>0</v>
      </c>
      <c r="L229" s="376">
        <f t="shared" si="64"/>
        <v>0</v>
      </c>
    </row>
    <row r="230" spans="1:12" ht="51">
      <c r="A230" s="297" t="s">
        <v>144</v>
      </c>
      <c r="B230" s="283" t="s">
        <v>98</v>
      </c>
      <c r="C230" s="283" t="s">
        <v>9</v>
      </c>
      <c r="D230" s="283" t="s">
        <v>538</v>
      </c>
      <c r="E230" s="283" t="s">
        <v>539</v>
      </c>
      <c r="F230" s="284" t="s">
        <v>238</v>
      </c>
      <c r="G230" s="287"/>
      <c r="H230" s="287"/>
      <c r="I230" s="287"/>
      <c r="J230" s="376">
        <f t="shared" si="64"/>
        <v>51.5</v>
      </c>
      <c r="K230" s="376">
        <f t="shared" si="64"/>
        <v>0</v>
      </c>
      <c r="L230" s="376">
        <f t="shared" si="64"/>
        <v>0</v>
      </c>
    </row>
    <row r="231" spans="1:12">
      <c r="A231" s="281" t="s">
        <v>186</v>
      </c>
      <c r="B231" s="283" t="s">
        <v>98</v>
      </c>
      <c r="C231" s="283" t="s">
        <v>9</v>
      </c>
      <c r="D231" s="283" t="s">
        <v>538</v>
      </c>
      <c r="E231" s="283" t="s">
        <v>539</v>
      </c>
      <c r="F231" s="284" t="s">
        <v>246</v>
      </c>
      <c r="G231" s="287"/>
      <c r="H231" s="287"/>
      <c r="I231" s="287"/>
      <c r="J231" s="376">
        <f t="shared" si="64"/>
        <v>51.5</v>
      </c>
      <c r="K231" s="376">
        <f t="shared" si="64"/>
        <v>0</v>
      </c>
      <c r="L231" s="376">
        <f t="shared" si="64"/>
        <v>0</v>
      </c>
    </row>
    <row r="232" spans="1:12">
      <c r="A232" s="286" t="s">
        <v>208</v>
      </c>
      <c r="B232" s="375" t="s">
        <v>98</v>
      </c>
      <c r="C232" s="375" t="s">
        <v>9</v>
      </c>
      <c r="D232" s="283" t="s">
        <v>538</v>
      </c>
      <c r="E232" s="283" t="s">
        <v>539</v>
      </c>
      <c r="F232" s="284" t="s">
        <v>246</v>
      </c>
      <c r="G232" s="287" t="s">
        <v>114</v>
      </c>
      <c r="H232" s="287"/>
      <c r="I232" s="287"/>
      <c r="J232" s="376">
        <f t="shared" si="64"/>
        <v>51.5</v>
      </c>
      <c r="K232" s="376">
        <f t="shared" si="64"/>
        <v>0</v>
      </c>
      <c r="L232" s="376">
        <f t="shared" si="64"/>
        <v>0</v>
      </c>
    </row>
    <row r="233" spans="1:12">
      <c r="A233" s="286" t="s">
        <v>209</v>
      </c>
      <c r="B233" s="375" t="s">
        <v>98</v>
      </c>
      <c r="C233" s="375" t="s">
        <v>9</v>
      </c>
      <c r="D233" s="283" t="s">
        <v>538</v>
      </c>
      <c r="E233" s="283" t="s">
        <v>539</v>
      </c>
      <c r="F233" s="284" t="s">
        <v>246</v>
      </c>
      <c r="G233" s="287" t="s">
        <v>114</v>
      </c>
      <c r="H233" s="287" t="s">
        <v>75</v>
      </c>
      <c r="I233" s="287"/>
      <c r="J233" s="376">
        <f t="shared" si="64"/>
        <v>51.5</v>
      </c>
      <c r="K233" s="376">
        <f t="shared" si="64"/>
        <v>0</v>
      </c>
      <c r="L233" s="376">
        <f t="shared" si="64"/>
        <v>0</v>
      </c>
    </row>
    <row r="234" spans="1:12" ht="45">
      <c r="A234" s="286" t="s">
        <v>337</v>
      </c>
      <c r="B234" s="375" t="s">
        <v>98</v>
      </c>
      <c r="C234" s="375" t="s">
        <v>9</v>
      </c>
      <c r="D234" s="283" t="s">
        <v>538</v>
      </c>
      <c r="E234" s="283" t="s">
        <v>539</v>
      </c>
      <c r="F234" s="284" t="s">
        <v>246</v>
      </c>
      <c r="G234" s="287" t="s">
        <v>114</v>
      </c>
      <c r="H234" s="287" t="s">
        <v>75</v>
      </c>
      <c r="I234" s="287" t="s">
        <v>172</v>
      </c>
      <c r="J234" s="376">
        <f>'Приложение 3'!J448</f>
        <v>51.5</v>
      </c>
      <c r="K234" s="376">
        <f>'Приложение 3'!K457</f>
        <v>0</v>
      </c>
      <c r="L234" s="376">
        <f>'Приложение 3'!L457</f>
        <v>0</v>
      </c>
    </row>
    <row r="235" spans="1:12" ht="22.5">
      <c r="A235" s="141" t="s">
        <v>216</v>
      </c>
      <c r="B235" s="76" t="s">
        <v>98</v>
      </c>
      <c r="C235" s="76" t="s">
        <v>10</v>
      </c>
      <c r="D235" s="76"/>
      <c r="E235" s="76"/>
      <c r="F235" s="156"/>
      <c r="G235" s="59"/>
      <c r="H235" s="59"/>
      <c r="I235" s="59"/>
      <c r="J235" s="61">
        <f>J236+J243</f>
        <v>9325.3000000000011</v>
      </c>
      <c r="K235" s="61">
        <f t="shared" ref="K235:L235" si="65">K236+K243</f>
        <v>8902</v>
      </c>
      <c r="L235" s="61">
        <f t="shared" si="65"/>
        <v>7902</v>
      </c>
    </row>
    <row r="236" spans="1:12" ht="33.75">
      <c r="A236" s="141" t="s">
        <v>214</v>
      </c>
      <c r="B236" s="77" t="s">
        <v>98</v>
      </c>
      <c r="C236" s="77" t="s">
        <v>10</v>
      </c>
      <c r="D236" s="77" t="s">
        <v>77</v>
      </c>
      <c r="E236" s="77"/>
      <c r="F236" s="157"/>
      <c r="G236" s="59"/>
      <c r="H236" s="59"/>
      <c r="I236" s="59"/>
      <c r="J236" s="61">
        <f t="shared" ref="J236:J240" si="66">J237</f>
        <v>9222.2000000000007</v>
      </c>
      <c r="K236" s="61">
        <f t="shared" ref="K236:L236" si="67">K237</f>
        <v>8902</v>
      </c>
      <c r="L236" s="61">
        <f t="shared" si="67"/>
        <v>7902</v>
      </c>
    </row>
    <row r="237" spans="1:12">
      <c r="A237" s="141" t="s">
        <v>217</v>
      </c>
      <c r="B237" s="77" t="s">
        <v>98</v>
      </c>
      <c r="C237" s="77" t="s">
        <v>10</v>
      </c>
      <c r="D237" s="77" t="s">
        <v>77</v>
      </c>
      <c r="E237" s="77" t="s">
        <v>297</v>
      </c>
      <c r="F237" s="157"/>
      <c r="G237" s="59"/>
      <c r="H237" s="59"/>
      <c r="I237" s="59"/>
      <c r="J237" s="61">
        <f t="shared" si="66"/>
        <v>9222.2000000000007</v>
      </c>
      <c r="K237" s="61">
        <f t="shared" ref="K237:L240" si="68">K238</f>
        <v>8902</v>
      </c>
      <c r="L237" s="61">
        <f t="shared" si="68"/>
        <v>7902</v>
      </c>
    </row>
    <row r="238" spans="1:12" ht="33.75">
      <c r="A238" s="141" t="s">
        <v>144</v>
      </c>
      <c r="B238" s="77" t="s">
        <v>98</v>
      </c>
      <c r="C238" s="77" t="s">
        <v>10</v>
      </c>
      <c r="D238" s="77" t="s">
        <v>77</v>
      </c>
      <c r="E238" s="77" t="s">
        <v>297</v>
      </c>
      <c r="F238" s="157" t="s">
        <v>238</v>
      </c>
      <c r="G238" s="59"/>
      <c r="H238" s="59"/>
      <c r="I238" s="59"/>
      <c r="J238" s="61">
        <f t="shared" si="66"/>
        <v>9222.2000000000007</v>
      </c>
      <c r="K238" s="61">
        <f t="shared" si="68"/>
        <v>8902</v>
      </c>
      <c r="L238" s="61">
        <f t="shared" si="68"/>
        <v>7902</v>
      </c>
    </row>
    <row r="239" spans="1:12">
      <c r="A239" s="141" t="s">
        <v>186</v>
      </c>
      <c r="B239" s="77" t="s">
        <v>98</v>
      </c>
      <c r="C239" s="77" t="s">
        <v>10</v>
      </c>
      <c r="D239" s="77" t="s">
        <v>77</v>
      </c>
      <c r="E239" s="77" t="s">
        <v>297</v>
      </c>
      <c r="F239" s="157" t="s">
        <v>246</v>
      </c>
      <c r="G239" s="59"/>
      <c r="H239" s="59"/>
      <c r="I239" s="59"/>
      <c r="J239" s="61">
        <f t="shared" si="66"/>
        <v>9222.2000000000007</v>
      </c>
      <c r="K239" s="61">
        <f t="shared" si="68"/>
        <v>8902</v>
      </c>
      <c r="L239" s="61">
        <f t="shared" si="68"/>
        <v>7902</v>
      </c>
    </row>
    <row r="240" spans="1:12">
      <c r="A240" s="141" t="s">
        <v>208</v>
      </c>
      <c r="B240" s="77" t="s">
        <v>98</v>
      </c>
      <c r="C240" s="77" t="s">
        <v>10</v>
      </c>
      <c r="D240" s="77" t="s">
        <v>77</v>
      </c>
      <c r="E240" s="77" t="s">
        <v>297</v>
      </c>
      <c r="F240" s="157" t="s">
        <v>246</v>
      </c>
      <c r="G240" s="59" t="s">
        <v>114</v>
      </c>
      <c r="H240" s="59"/>
      <c r="I240" s="59"/>
      <c r="J240" s="61">
        <f t="shared" si="66"/>
        <v>9222.2000000000007</v>
      </c>
      <c r="K240" s="61">
        <f t="shared" si="68"/>
        <v>8902</v>
      </c>
      <c r="L240" s="61">
        <f t="shared" si="68"/>
        <v>7902</v>
      </c>
    </row>
    <row r="241" spans="1:12">
      <c r="A241" s="141" t="s">
        <v>209</v>
      </c>
      <c r="B241" s="77" t="s">
        <v>98</v>
      </c>
      <c r="C241" s="77" t="s">
        <v>10</v>
      </c>
      <c r="D241" s="77" t="s">
        <v>77</v>
      </c>
      <c r="E241" s="77" t="s">
        <v>297</v>
      </c>
      <c r="F241" s="157" t="s">
        <v>246</v>
      </c>
      <c r="G241" s="59" t="s">
        <v>114</v>
      </c>
      <c r="H241" s="59" t="s">
        <v>75</v>
      </c>
      <c r="I241" s="59"/>
      <c r="J241" s="61">
        <f>J242</f>
        <v>9222.2000000000007</v>
      </c>
      <c r="K241" s="61">
        <f>K242</f>
        <v>8902</v>
      </c>
      <c r="L241" s="61">
        <f>L242</f>
        <v>7902</v>
      </c>
    </row>
    <row r="242" spans="1:12" ht="45">
      <c r="A242" s="141" t="s">
        <v>337</v>
      </c>
      <c r="B242" s="77" t="s">
        <v>98</v>
      </c>
      <c r="C242" s="77" t="s">
        <v>10</v>
      </c>
      <c r="D242" s="77" t="s">
        <v>77</v>
      </c>
      <c r="E242" s="77" t="s">
        <v>297</v>
      </c>
      <c r="F242" s="157" t="s">
        <v>246</v>
      </c>
      <c r="G242" s="59" t="s">
        <v>114</v>
      </c>
      <c r="H242" s="59" t="s">
        <v>75</v>
      </c>
      <c r="I242" s="59" t="s">
        <v>172</v>
      </c>
      <c r="J242" s="61">
        <f>'Приложение 3'!J453</f>
        <v>9222.2000000000007</v>
      </c>
      <c r="K242" s="61">
        <f>'Приложение 3'!K453</f>
        <v>8902</v>
      </c>
      <c r="L242" s="61">
        <f>'Приложение 3'!L453</f>
        <v>7902</v>
      </c>
    </row>
    <row r="243" spans="1:12" ht="25.5">
      <c r="A243" s="281" t="s">
        <v>537</v>
      </c>
      <c r="B243" s="375" t="s">
        <v>98</v>
      </c>
      <c r="C243" s="375" t="s">
        <v>10</v>
      </c>
      <c r="D243" s="283" t="s">
        <v>538</v>
      </c>
      <c r="E243" s="283"/>
      <c r="F243" s="284"/>
      <c r="G243" s="287"/>
      <c r="H243" s="287"/>
      <c r="I243" s="287"/>
      <c r="J243" s="376">
        <f t="shared" ref="J243:L248" si="69">J244</f>
        <v>103.1</v>
      </c>
      <c r="K243" s="376">
        <f t="shared" si="69"/>
        <v>0</v>
      </c>
      <c r="L243" s="376">
        <f t="shared" si="69"/>
        <v>0</v>
      </c>
    </row>
    <row r="244" spans="1:12">
      <c r="A244" s="281" t="s">
        <v>540</v>
      </c>
      <c r="B244" s="375" t="s">
        <v>98</v>
      </c>
      <c r="C244" s="375" t="s">
        <v>10</v>
      </c>
      <c r="D244" s="283" t="s">
        <v>538</v>
      </c>
      <c r="E244" s="283" t="s">
        <v>539</v>
      </c>
      <c r="F244" s="284"/>
      <c r="G244" s="287"/>
      <c r="H244" s="287"/>
      <c r="I244" s="287"/>
      <c r="J244" s="376">
        <f t="shared" si="69"/>
        <v>103.1</v>
      </c>
      <c r="K244" s="376">
        <f t="shared" si="69"/>
        <v>0</v>
      </c>
      <c r="L244" s="376">
        <f t="shared" si="69"/>
        <v>0</v>
      </c>
    </row>
    <row r="245" spans="1:12" ht="51">
      <c r="A245" s="297" t="s">
        <v>144</v>
      </c>
      <c r="B245" s="283" t="s">
        <v>98</v>
      </c>
      <c r="C245" s="283" t="s">
        <v>10</v>
      </c>
      <c r="D245" s="283" t="s">
        <v>538</v>
      </c>
      <c r="E245" s="283" t="s">
        <v>539</v>
      </c>
      <c r="F245" s="284" t="s">
        <v>238</v>
      </c>
      <c r="G245" s="287"/>
      <c r="H245" s="287"/>
      <c r="I245" s="287"/>
      <c r="J245" s="376">
        <f t="shared" si="69"/>
        <v>103.1</v>
      </c>
      <c r="K245" s="376">
        <f t="shared" si="69"/>
        <v>0</v>
      </c>
      <c r="L245" s="376">
        <f t="shared" si="69"/>
        <v>0</v>
      </c>
    </row>
    <row r="246" spans="1:12">
      <c r="A246" s="281" t="s">
        <v>186</v>
      </c>
      <c r="B246" s="283" t="s">
        <v>98</v>
      </c>
      <c r="C246" s="283" t="s">
        <v>10</v>
      </c>
      <c r="D246" s="283" t="s">
        <v>538</v>
      </c>
      <c r="E246" s="283" t="s">
        <v>539</v>
      </c>
      <c r="F246" s="284" t="s">
        <v>246</v>
      </c>
      <c r="G246" s="287"/>
      <c r="H246" s="287"/>
      <c r="I246" s="287"/>
      <c r="J246" s="376">
        <f t="shared" si="69"/>
        <v>103.1</v>
      </c>
      <c r="K246" s="376">
        <f t="shared" si="69"/>
        <v>0</v>
      </c>
      <c r="L246" s="376">
        <f t="shared" si="69"/>
        <v>0</v>
      </c>
    </row>
    <row r="247" spans="1:12">
      <c r="A247" s="286" t="s">
        <v>208</v>
      </c>
      <c r="B247" s="375" t="s">
        <v>98</v>
      </c>
      <c r="C247" s="375" t="s">
        <v>10</v>
      </c>
      <c r="D247" s="283" t="s">
        <v>538</v>
      </c>
      <c r="E247" s="283" t="s">
        <v>539</v>
      </c>
      <c r="F247" s="284" t="s">
        <v>246</v>
      </c>
      <c r="G247" s="287" t="s">
        <v>114</v>
      </c>
      <c r="H247" s="287"/>
      <c r="I247" s="287"/>
      <c r="J247" s="376">
        <f t="shared" si="69"/>
        <v>103.1</v>
      </c>
      <c r="K247" s="376">
        <f t="shared" si="69"/>
        <v>0</v>
      </c>
      <c r="L247" s="376">
        <f t="shared" si="69"/>
        <v>0</v>
      </c>
    </row>
    <row r="248" spans="1:12">
      <c r="A248" s="286" t="s">
        <v>209</v>
      </c>
      <c r="B248" s="375" t="s">
        <v>98</v>
      </c>
      <c r="C248" s="375" t="s">
        <v>10</v>
      </c>
      <c r="D248" s="283" t="s">
        <v>538</v>
      </c>
      <c r="E248" s="283" t="s">
        <v>539</v>
      </c>
      <c r="F248" s="284" t="s">
        <v>246</v>
      </c>
      <c r="G248" s="287" t="s">
        <v>114</v>
      </c>
      <c r="H248" s="287" t="s">
        <v>75</v>
      </c>
      <c r="I248" s="287"/>
      <c r="J248" s="376">
        <f t="shared" si="69"/>
        <v>103.1</v>
      </c>
      <c r="K248" s="376">
        <f t="shared" si="69"/>
        <v>0</v>
      </c>
      <c r="L248" s="376">
        <f t="shared" si="69"/>
        <v>0</v>
      </c>
    </row>
    <row r="249" spans="1:12" ht="45">
      <c r="A249" s="286" t="s">
        <v>337</v>
      </c>
      <c r="B249" s="375" t="s">
        <v>98</v>
      </c>
      <c r="C249" s="375" t="s">
        <v>10</v>
      </c>
      <c r="D249" s="283" t="s">
        <v>538</v>
      </c>
      <c r="E249" s="283" t="s">
        <v>539</v>
      </c>
      <c r="F249" s="284" t="s">
        <v>246</v>
      </c>
      <c r="G249" s="287" t="s">
        <v>114</v>
      </c>
      <c r="H249" s="287" t="s">
        <v>75</v>
      </c>
      <c r="I249" s="287" t="s">
        <v>172</v>
      </c>
      <c r="J249" s="376">
        <f>'Приложение 3'!J457</f>
        <v>103.1</v>
      </c>
      <c r="K249" s="376">
        <f>'Приложение 3'!K457</f>
        <v>0</v>
      </c>
      <c r="L249" s="376">
        <f>'Приложение 3'!L457</f>
        <v>0</v>
      </c>
    </row>
    <row r="250" spans="1:12" ht="22.5">
      <c r="A250" s="141" t="s">
        <v>196</v>
      </c>
      <c r="B250" s="114" t="s">
        <v>98</v>
      </c>
      <c r="C250" s="114" t="s">
        <v>11</v>
      </c>
      <c r="D250" s="114"/>
      <c r="E250" s="114"/>
      <c r="F250" s="115"/>
      <c r="G250" s="59"/>
      <c r="H250" s="59"/>
      <c r="I250" s="59"/>
      <c r="J250" s="61">
        <f t="shared" ref="J250:L250" si="70">J251</f>
        <v>9741</v>
      </c>
      <c r="K250" s="61">
        <f t="shared" si="70"/>
        <v>9223</v>
      </c>
      <c r="L250" s="61">
        <f t="shared" si="70"/>
        <v>5223</v>
      </c>
    </row>
    <row r="251" spans="1:12" ht="67.5">
      <c r="A251" s="141" t="s">
        <v>197</v>
      </c>
      <c r="B251" s="78" t="s">
        <v>98</v>
      </c>
      <c r="C251" s="78" t="s">
        <v>11</v>
      </c>
      <c r="D251" s="78" t="s">
        <v>75</v>
      </c>
      <c r="E251" s="78"/>
      <c r="F251" s="158"/>
      <c r="G251" s="59"/>
      <c r="H251" s="59"/>
      <c r="I251" s="59"/>
      <c r="J251" s="61">
        <f t="shared" ref="J251:J256" si="71">J252</f>
        <v>9741</v>
      </c>
      <c r="K251" s="61">
        <f t="shared" ref="K251:L251" si="72">K252</f>
        <v>9223</v>
      </c>
      <c r="L251" s="61">
        <f t="shared" si="72"/>
        <v>5223</v>
      </c>
    </row>
    <row r="252" spans="1:12" ht="22.5">
      <c r="A252" s="141" t="s">
        <v>198</v>
      </c>
      <c r="B252" s="78" t="s">
        <v>98</v>
      </c>
      <c r="C252" s="78" t="s">
        <v>11</v>
      </c>
      <c r="D252" s="78" t="s">
        <v>75</v>
      </c>
      <c r="E252" s="78" t="s">
        <v>290</v>
      </c>
      <c r="F252" s="158"/>
      <c r="G252" s="59"/>
      <c r="H252" s="59"/>
      <c r="I252" s="59"/>
      <c r="J252" s="61">
        <f t="shared" si="71"/>
        <v>9741</v>
      </c>
      <c r="K252" s="61">
        <f t="shared" ref="K252:L256" si="73">K253</f>
        <v>9223</v>
      </c>
      <c r="L252" s="61">
        <f t="shared" si="73"/>
        <v>5223</v>
      </c>
    </row>
    <row r="253" spans="1:12" ht="33.75">
      <c r="A253" s="141" t="s">
        <v>144</v>
      </c>
      <c r="B253" s="78" t="s">
        <v>98</v>
      </c>
      <c r="C253" s="78" t="s">
        <v>11</v>
      </c>
      <c r="D253" s="78" t="s">
        <v>75</v>
      </c>
      <c r="E253" s="78" t="s">
        <v>290</v>
      </c>
      <c r="F253" s="158" t="s">
        <v>238</v>
      </c>
      <c r="G253" s="59"/>
      <c r="H253" s="59"/>
      <c r="I253" s="59"/>
      <c r="J253" s="61">
        <f t="shared" si="71"/>
        <v>9741</v>
      </c>
      <c r="K253" s="61">
        <f t="shared" si="73"/>
        <v>9223</v>
      </c>
      <c r="L253" s="61">
        <f t="shared" si="73"/>
        <v>5223</v>
      </c>
    </row>
    <row r="254" spans="1:12">
      <c r="A254" s="141" t="s">
        <v>186</v>
      </c>
      <c r="B254" s="78" t="s">
        <v>98</v>
      </c>
      <c r="C254" s="78" t="s">
        <v>11</v>
      </c>
      <c r="D254" s="78" t="s">
        <v>75</v>
      </c>
      <c r="E254" s="78" t="s">
        <v>290</v>
      </c>
      <c r="F254" s="158" t="s">
        <v>246</v>
      </c>
      <c r="G254" s="59"/>
      <c r="H254" s="59"/>
      <c r="I254" s="59"/>
      <c r="J254" s="61">
        <f t="shared" si="71"/>
        <v>9741</v>
      </c>
      <c r="K254" s="61">
        <f t="shared" si="73"/>
        <v>9223</v>
      </c>
      <c r="L254" s="61">
        <f t="shared" si="73"/>
        <v>5223</v>
      </c>
    </row>
    <row r="255" spans="1:12">
      <c r="A255" s="141" t="s">
        <v>183</v>
      </c>
      <c r="B255" s="78" t="s">
        <v>98</v>
      </c>
      <c r="C255" s="78" t="s">
        <v>11</v>
      </c>
      <c r="D255" s="78" t="s">
        <v>75</v>
      </c>
      <c r="E255" s="78" t="s">
        <v>290</v>
      </c>
      <c r="F255" s="158" t="s">
        <v>246</v>
      </c>
      <c r="G255" s="59" t="s">
        <v>99</v>
      </c>
      <c r="H255" s="59"/>
      <c r="I255" s="59"/>
      <c r="J255" s="61">
        <f t="shared" si="71"/>
        <v>9741</v>
      </c>
      <c r="K255" s="61">
        <f t="shared" si="73"/>
        <v>9223</v>
      </c>
      <c r="L255" s="61">
        <f t="shared" si="73"/>
        <v>5223</v>
      </c>
    </row>
    <row r="256" spans="1:12">
      <c r="A256" s="141" t="s">
        <v>192</v>
      </c>
      <c r="B256" s="78" t="s">
        <v>98</v>
      </c>
      <c r="C256" s="78" t="s">
        <v>11</v>
      </c>
      <c r="D256" s="78" t="s">
        <v>75</v>
      </c>
      <c r="E256" s="78" t="s">
        <v>290</v>
      </c>
      <c r="F256" s="158" t="s">
        <v>246</v>
      </c>
      <c r="G256" s="59" t="s">
        <v>99</v>
      </c>
      <c r="H256" s="59" t="s">
        <v>106</v>
      </c>
      <c r="I256" s="59"/>
      <c r="J256" s="61">
        <f t="shared" si="71"/>
        <v>9741</v>
      </c>
      <c r="K256" s="61">
        <f t="shared" si="73"/>
        <v>9223</v>
      </c>
      <c r="L256" s="61">
        <f t="shared" si="73"/>
        <v>5223</v>
      </c>
    </row>
    <row r="257" spans="1:12" ht="45">
      <c r="A257" s="141" t="s">
        <v>337</v>
      </c>
      <c r="B257" s="78" t="s">
        <v>98</v>
      </c>
      <c r="C257" s="78" t="s">
        <v>11</v>
      </c>
      <c r="D257" s="78" t="s">
        <v>75</v>
      </c>
      <c r="E257" s="78" t="s">
        <v>290</v>
      </c>
      <c r="F257" s="158" t="s">
        <v>246</v>
      </c>
      <c r="G257" s="59" t="s">
        <v>99</v>
      </c>
      <c r="H257" s="59" t="s">
        <v>106</v>
      </c>
      <c r="I257" s="59" t="s">
        <v>172</v>
      </c>
      <c r="J257" s="61">
        <f>'Приложение 3'!J403</f>
        <v>9741</v>
      </c>
      <c r="K257" s="61">
        <f>'Приложение 3'!K403</f>
        <v>9223</v>
      </c>
      <c r="L257" s="61">
        <f>'Приложение 3'!L403</f>
        <v>5223</v>
      </c>
    </row>
    <row r="258" spans="1:12" ht="56.25">
      <c r="A258" s="141" t="s">
        <v>157</v>
      </c>
      <c r="B258" s="79" t="s">
        <v>98</v>
      </c>
      <c r="C258" s="79" t="s">
        <v>14</v>
      </c>
      <c r="D258" s="79"/>
      <c r="E258" s="79"/>
      <c r="F258" s="159"/>
      <c r="G258" s="59"/>
      <c r="H258" s="59"/>
      <c r="I258" s="59"/>
      <c r="J258" s="61">
        <f>J259</f>
        <v>79.7</v>
      </c>
      <c r="K258" s="61">
        <f t="shared" ref="K258:L258" si="74">K259</f>
        <v>82.8</v>
      </c>
      <c r="L258" s="61">
        <f t="shared" si="74"/>
        <v>82.8</v>
      </c>
    </row>
    <row r="259" spans="1:12" ht="45">
      <c r="A259" s="141" t="s">
        <v>203</v>
      </c>
      <c r="B259" s="80" t="s">
        <v>98</v>
      </c>
      <c r="C259" s="80" t="s">
        <v>14</v>
      </c>
      <c r="D259" s="80" t="s">
        <v>75</v>
      </c>
      <c r="E259" s="80"/>
      <c r="F259" s="160"/>
      <c r="G259" s="59"/>
      <c r="H259" s="59"/>
      <c r="I259" s="59"/>
      <c r="J259" s="266">
        <f t="shared" ref="J259:J264" si="75">J260</f>
        <v>79.7</v>
      </c>
      <c r="K259" s="266">
        <f t="shared" ref="K259:L264" si="76">K260</f>
        <v>82.8</v>
      </c>
      <c r="L259" s="266">
        <f t="shared" si="76"/>
        <v>82.8</v>
      </c>
    </row>
    <row r="260" spans="1:12" ht="22.5">
      <c r="A260" s="141" t="s">
        <v>204</v>
      </c>
      <c r="B260" s="80" t="s">
        <v>98</v>
      </c>
      <c r="C260" s="80" t="s">
        <v>14</v>
      </c>
      <c r="D260" s="80" t="s">
        <v>75</v>
      </c>
      <c r="E260" s="80" t="s">
        <v>293</v>
      </c>
      <c r="F260" s="160"/>
      <c r="G260" s="59"/>
      <c r="H260" s="59"/>
      <c r="I260" s="59"/>
      <c r="J260" s="61">
        <f t="shared" si="75"/>
        <v>79.7</v>
      </c>
      <c r="K260" s="61">
        <f t="shared" si="76"/>
        <v>82.8</v>
      </c>
      <c r="L260" s="61">
        <f t="shared" si="76"/>
        <v>82.8</v>
      </c>
    </row>
    <row r="261" spans="1:12" ht="33.75">
      <c r="A261" s="141" t="s">
        <v>86</v>
      </c>
      <c r="B261" s="80" t="s">
        <v>98</v>
      </c>
      <c r="C261" s="80" t="s">
        <v>14</v>
      </c>
      <c r="D261" s="80" t="s">
        <v>75</v>
      </c>
      <c r="E261" s="80" t="s">
        <v>293</v>
      </c>
      <c r="F261" s="160" t="s">
        <v>227</v>
      </c>
      <c r="G261" s="59"/>
      <c r="H261" s="59"/>
      <c r="I261" s="59"/>
      <c r="J261" s="61">
        <f t="shared" si="75"/>
        <v>79.7</v>
      </c>
      <c r="K261" s="61">
        <f t="shared" si="76"/>
        <v>82.8</v>
      </c>
      <c r="L261" s="61">
        <f t="shared" si="76"/>
        <v>82.8</v>
      </c>
    </row>
    <row r="262" spans="1:12" ht="33.75">
      <c r="A262" s="141" t="s">
        <v>87</v>
      </c>
      <c r="B262" s="80" t="s">
        <v>98</v>
      </c>
      <c r="C262" s="80" t="s">
        <v>14</v>
      </c>
      <c r="D262" s="80" t="s">
        <v>75</v>
      </c>
      <c r="E262" s="80" t="s">
        <v>293</v>
      </c>
      <c r="F262" s="160" t="s">
        <v>228</v>
      </c>
      <c r="G262" s="59"/>
      <c r="H262" s="59"/>
      <c r="I262" s="59"/>
      <c r="J262" s="61">
        <f t="shared" si="75"/>
        <v>79.7</v>
      </c>
      <c r="K262" s="61">
        <f t="shared" si="76"/>
        <v>82.8</v>
      </c>
      <c r="L262" s="61">
        <f t="shared" si="76"/>
        <v>82.8</v>
      </c>
    </row>
    <row r="263" spans="1:12">
      <c r="A263" s="141" t="s">
        <v>183</v>
      </c>
      <c r="B263" s="80" t="s">
        <v>98</v>
      </c>
      <c r="C263" s="80" t="s">
        <v>14</v>
      </c>
      <c r="D263" s="80" t="s">
        <v>75</v>
      </c>
      <c r="E263" s="80" t="s">
        <v>293</v>
      </c>
      <c r="F263" s="160" t="s">
        <v>228</v>
      </c>
      <c r="G263" s="59" t="s">
        <v>99</v>
      </c>
      <c r="H263" s="59"/>
      <c r="I263" s="59"/>
      <c r="J263" s="61">
        <f t="shared" si="75"/>
        <v>79.7</v>
      </c>
      <c r="K263" s="61">
        <f t="shared" si="76"/>
        <v>82.8</v>
      </c>
      <c r="L263" s="61">
        <f t="shared" si="76"/>
        <v>82.8</v>
      </c>
    </row>
    <row r="264" spans="1:12">
      <c r="A264" s="141" t="s">
        <v>199</v>
      </c>
      <c r="B264" s="80" t="s">
        <v>98</v>
      </c>
      <c r="C264" s="80" t="s">
        <v>14</v>
      </c>
      <c r="D264" s="80" t="s">
        <v>75</v>
      </c>
      <c r="E264" s="80" t="s">
        <v>293</v>
      </c>
      <c r="F264" s="160" t="s">
        <v>228</v>
      </c>
      <c r="G264" s="59" t="s">
        <v>99</v>
      </c>
      <c r="H264" s="59" t="s">
        <v>99</v>
      </c>
      <c r="I264" s="59"/>
      <c r="J264" s="61">
        <f t="shared" si="75"/>
        <v>79.7</v>
      </c>
      <c r="K264" s="61">
        <f t="shared" si="76"/>
        <v>82.8</v>
      </c>
      <c r="L264" s="61">
        <f t="shared" si="76"/>
        <v>82.8</v>
      </c>
    </row>
    <row r="265" spans="1:12" ht="45">
      <c r="A265" s="141" t="s">
        <v>337</v>
      </c>
      <c r="B265" s="80" t="s">
        <v>98</v>
      </c>
      <c r="C265" s="80" t="s">
        <v>14</v>
      </c>
      <c r="D265" s="80" t="s">
        <v>75</v>
      </c>
      <c r="E265" s="80" t="s">
        <v>293</v>
      </c>
      <c r="F265" s="160" t="s">
        <v>228</v>
      </c>
      <c r="G265" s="59" t="s">
        <v>99</v>
      </c>
      <c r="H265" s="59" t="s">
        <v>99</v>
      </c>
      <c r="I265" s="59" t="s">
        <v>172</v>
      </c>
      <c r="J265" s="266">
        <f>'Приложение 3'!J410</f>
        <v>79.7</v>
      </c>
      <c r="K265" s="266">
        <f>'Приложение 3'!K410</f>
        <v>82.8</v>
      </c>
      <c r="L265" s="266">
        <f>'Приложение 3'!L410</f>
        <v>82.8</v>
      </c>
    </row>
    <row r="266" spans="1:12" ht="45">
      <c r="A266" s="141" t="s">
        <v>399</v>
      </c>
      <c r="B266" s="81" t="s">
        <v>148</v>
      </c>
      <c r="C266" s="81" t="s">
        <v>258</v>
      </c>
      <c r="D266" s="81"/>
      <c r="E266" s="81"/>
      <c r="F266" s="82"/>
      <c r="G266" s="59"/>
      <c r="H266" s="59"/>
      <c r="I266" s="59"/>
      <c r="J266" s="61">
        <f>J267</f>
        <v>183.3</v>
      </c>
      <c r="K266" s="61">
        <f t="shared" ref="K266:L267" si="77">K267</f>
        <v>190.5</v>
      </c>
      <c r="L266" s="61">
        <f t="shared" si="77"/>
        <v>153.5</v>
      </c>
    </row>
    <row r="267" spans="1:12" ht="45">
      <c r="A267" s="141" t="s">
        <v>429</v>
      </c>
      <c r="B267" s="81" t="s">
        <v>148</v>
      </c>
      <c r="C267" s="81" t="s">
        <v>258</v>
      </c>
      <c r="D267" s="81" t="s">
        <v>75</v>
      </c>
      <c r="E267" s="81"/>
      <c r="F267" s="82"/>
      <c r="G267" s="59"/>
      <c r="H267" s="59"/>
      <c r="I267" s="59"/>
      <c r="J267" s="300">
        <f>J268</f>
        <v>183.3</v>
      </c>
      <c r="K267" s="300">
        <f t="shared" si="77"/>
        <v>190.5</v>
      </c>
      <c r="L267" s="300">
        <f t="shared" si="77"/>
        <v>153.5</v>
      </c>
    </row>
    <row r="268" spans="1:12" ht="22.5">
      <c r="A268" s="141" t="s">
        <v>224</v>
      </c>
      <c r="B268" s="81" t="s">
        <v>148</v>
      </c>
      <c r="C268" s="81" t="s">
        <v>258</v>
      </c>
      <c r="D268" s="81" t="s">
        <v>75</v>
      </c>
      <c r="E268" s="81" t="s">
        <v>300</v>
      </c>
      <c r="F268" s="82"/>
      <c r="G268" s="59"/>
      <c r="H268" s="59"/>
      <c r="I268" s="59"/>
      <c r="J268" s="83">
        <f>J269+J274</f>
        <v>183.3</v>
      </c>
      <c r="K268" s="83">
        <f t="shared" ref="K268:L268" si="78">K269+K274</f>
        <v>190.5</v>
      </c>
      <c r="L268" s="83">
        <f t="shared" si="78"/>
        <v>153.5</v>
      </c>
    </row>
    <row r="269" spans="1:12" ht="67.5">
      <c r="A269" s="141" t="s">
        <v>80</v>
      </c>
      <c r="B269" s="81" t="s">
        <v>148</v>
      </c>
      <c r="C269" s="81" t="s">
        <v>258</v>
      </c>
      <c r="D269" s="81" t="s">
        <v>75</v>
      </c>
      <c r="E269" s="81" t="s">
        <v>300</v>
      </c>
      <c r="F269" s="161" t="s">
        <v>225</v>
      </c>
      <c r="G269" s="59"/>
      <c r="H269" s="59"/>
      <c r="I269" s="59"/>
      <c r="J269" s="61">
        <f>J270</f>
        <v>99.6</v>
      </c>
      <c r="K269" s="61">
        <f t="shared" ref="K269:L272" si="79">K270</f>
        <v>106.8</v>
      </c>
      <c r="L269" s="61">
        <f t="shared" si="79"/>
        <v>99.8</v>
      </c>
    </row>
    <row r="270" spans="1:12" ht="22.5">
      <c r="A270" s="141" t="s">
        <v>177</v>
      </c>
      <c r="B270" s="81" t="s">
        <v>148</v>
      </c>
      <c r="C270" s="81" t="s">
        <v>258</v>
      </c>
      <c r="D270" s="81" t="s">
        <v>75</v>
      </c>
      <c r="E270" s="81" t="s">
        <v>300</v>
      </c>
      <c r="F270" s="161" t="s">
        <v>245</v>
      </c>
      <c r="G270" s="59"/>
      <c r="H270" s="59"/>
      <c r="I270" s="59"/>
      <c r="J270" s="61">
        <f>J271</f>
        <v>99.6</v>
      </c>
      <c r="K270" s="61">
        <f t="shared" si="79"/>
        <v>106.8</v>
      </c>
      <c r="L270" s="61">
        <f t="shared" si="79"/>
        <v>99.8</v>
      </c>
    </row>
    <row r="271" spans="1:12">
      <c r="A271" s="141" t="s">
        <v>221</v>
      </c>
      <c r="B271" s="81" t="s">
        <v>148</v>
      </c>
      <c r="C271" s="81" t="s">
        <v>258</v>
      </c>
      <c r="D271" s="81" t="s">
        <v>75</v>
      </c>
      <c r="E271" s="81" t="s">
        <v>300</v>
      </c>
      <c r="F271" s="161" t="s">
        <v>245</v>
      </c>
      <c r="G271" s="59" t="s">
        <v>18</v>
      </c>
      <c r="H271" s="59"/>
      <c r="I271" s="59"/>
      <c r="J271" s="61">
        <f>J272</f>
        <v>99.6</v>
      </c>
      <c r="K271" s="61">
        <f t="shared" si="79"/>
        <v>106.8</v>
      </c>
      <c r="L271" s="61">
        <f t="shared" si="79"/>
        <v>99.8</v>
      </c>
    </row>
    <row r="272" spans="1:12">
      <c r="A272" s="141" t="s">
        <v>222</v>
      </c>
      <c r="B272" s="81" t="s">
        <v>148</v>
      </c>
      <c r="C272" s="81" t="s">
        <v>258</v>
      </c>
      <c r="D272" s="81" t="s">
        <v>75</v>
      </c>
      <c r="E272" s="81" t="s">
        <v>300</v>
      </c>
      <c r="F272" s="161" t="s">
        <v>245</v>
      </c>
      <c r="G272" s="59" t="s">
        <v>18</v>
      </c>
      <c r="H272" s="59" t="s">
        <v>75</v>
      </c>
      <c r="I272" s="59"/>
      <c r="J272" s="61">
        <f>J273</f>
        <v>99.6</v>
      </c>
      <c r="K272" s="61">
        <f t="shared" si="79"/>
        <v>106.8</v>
      </c>
      <c r="L272" s="61">
        <f t="shared" si="79"/>
        <v>99.8</v>
      </c>
    </row>
    <row r="273" spans="1:12" ht="45">
      <c r="A273" s="141" t="s">
        <v>337</v>
      </c>
      <c r="B273" s="81" t="s">
        <v>148</v>
      </c>
      <c r="C273" s="81" t="s">
        <v>258</v>
      </c>
      <c r="D273" s="81" t="s">
        <v>75</v>
      </c>
      <c r="E273" s="81" t="s">
        <v>300</v>
      </c>
      <c r="F273" s="161" t="s">
        <v>245</v>
      </c>
      <c r="G273" s="59" t="s">
        <v>18</v>
      </c>
      <c r="H273" s="59" t="s">
        <v>75</v>
      </c>
      <c r="I273" s="59" t="s">
        <v>172</v>
      </c>
      <c r="J273" s="266">
        <f>'Приложение 3'!J497</f>
        <v>99.6</v>
      </c>
      <c r="K273" s="266">
        <f>'Приложение 3'!K497</f>
        <v>106.8</v>
      </c>
      <c r="L273" s="266">
        <f>'Приложение 3'!L497</f>
        <v>99.8</v>
      </c>
    </row>
    <row r="274" spans="1:12" ht="33.75">
      <c r="A274" s="141" t="s">
        <v>86</v>
      </c>
      <c r="B274" s="81" t="s">
        <v>148</v>
      </c>
      <c r="C274" s="81" t="s">
        <v>258</v>
      </c>
      <c r="D274" s="81" t="s">
        <v>75</v>
      </c>
      <c r="E274" s="81" t="s">
        <v>300</v>
      </c>
      <c r="F274" s="82" t="s">
        <v>227</v>
      </c>
      <c r="G274" s="59"/>
      <c r="H274" s="59"/>
      <c r="I274" s="59"/>
      <c r="J274" s="61">
        <f>J275</f>
        <v>83.7</v>
      </c>
      <c r="K274" s="61">
        <f t="shared" ref="K274:L277" si="80">K275</f>
        <v>83.7</v>
      </c>
      <c r="L274" s="61">
        <f t="shared" si="80"/>
        <v>53.7</v>
      </c>
    </row>
    <row r="275" spans="1:12" ht="33.75">
      <c r="A275" s="141" t="s">
        <v>87</v>
      </c>
      <c r="B275" s="81" t="s">
        <v>148</v>
      </c>
      <c r="C275" s="81" t="s">
        <v>258</v>
      </c>
      <c r="D275" s="81" t="s">
        <v>75</v>
      </c>
      <c r="E275" s="81" t="s">
        <v>300</v>
      </c>
      <c r="F275" s="82" t="s">
        <v>228</v>
      </c>
      <c r="G275" s="59"/>
      <c r="H275" s="59"/>
      <c r="I275" s="59"/>
      <c r="J275" s="61">
        <f>J276</f>
        <v>83.7</v>
      </c>
      <c r="K275" s="61">
        <f t="shared" si="80"/>
        <v>83.7</v>
      </c>
      <c r="L275" s="61">
        <f t="shared" si="80"/>
        <v>53.7</v>
      </c>
    </row>
    <row r="276" spans="1:12">
      <c r="A276" s="141" t="s">
        <v>221</v>
      </c>
      <c r="B276" s="81" t="s">
        <v>148</v>
      </c>
      <c r="C276" s="81" t="s">
        <v>258</v>
      </c>
      <c r="D276" s="81" t="s">
        <v>75</v>
      </c>
      <c r="E276" s="81" t="s">
        <v>300</v>
      </c>
      <c r="F276" s="82" t="s">
        <v>228</v>
      </c>
      <c r="G276" s="59" t="s">
        <v>18</v>
      </c>
      <c r="H276" s="59"/>
      <c r="I276" s="59"/>
      <c r="J276" s="61">
        <f>J277</f>
        <v>83.7</v>
      </c>
      <c r="K276" s="61">
        <f t="shared" si="80"/>
        <v>83.7</v>
      </c>
      <c r="L276" s="61">
        <f t="shared" si="80"/>
        <v>53.7</v>
      </c>
    </row>
    <row r="277" spans="1:12">
      <c r="A277" s="141" t="s">
        <v>222</v>
      </c>
      <c r="B277" s="81" t="s">
        <v>148</v>
      </c>
      <c r="C277" s="81" t="s">
        <v>258</v>
      </c>
      <c r="D277" s="81" t="s">
        <v>75</v>
      </c>
      <c r="E277" s="81" t="s">
        <v>300</v>
      </c>
      <c r="F277" s="82" t="s">
        <v>228</v>
      </c>
      <c r="G277" s="59" t="s">
        <v>18</v>
      </c>
      <c r="H277" s="59" t="s">
        <v>75</v>
      </c>
      <c r="I277" s="59"/>
      <c r="J277" s="61">
        <f>J278</f>
        <v>83.7</v>
      </c>
      <c r="K277" s="61">
        <f t="shared" si="80"/>
        <v>83.7</v>
      </c>
      <c r="L277" s="61">
        <f t="shared" si="80"/>
        <v>53.7</v>
      </c>
    </row>
    <row r="278" spans="1:12" ht="45">
      <c r="A278" s="141" t="s">
        <v>337</v>
      </c>
      <c r="B278" s="81" t="s">
        <v>148</v>
      </c>
      <c r="C278" s="81" t="s">
        <v>258</v>
      </c>
      <c r="D278" s="81" t="s">
        <v>75</v>
      </c>
      <c r="E278" s="81" t="s">
        <v>300</v>
      </c>
      <c r="F278" s="82" t="s">
        <v>228</v>
      </c>
      <c r="G278" s="59" t="s">
        <v>18</v>
      </c>
      <c r="H278" s="59" t="s">
        <v>75</v>
      </c>
      <c r="I278" s="59" t="s">
        <v>172</v>
      </c>
      <c r="J278" s="266">
        <f>'Приложение 3'!J499</f>
        <v>83.7</v>
      </c>
      <c r="K278" s="266">
        <f>'Приложение 3'!K499</f>
        <v>83.7</v>
      </c>
      <c r="L278" s="266">
        <f>'Приложение 3'!L499</f>
        <v>53.7</v>
      </c>
    </row>
    <row r="279" spans="1:12" ht="102.75" customHeight="1">
      <c r="A279" s="286" t="str">
        <f>'Приложение 3'!A350</f>
        <v>Муниципальная программа «Совершенствование и развитие  гражданской обороны, защиты населения и территорий от чрезвычайных ситуаций природного и техногенного характера, пожарной безопасности и безопасности людей на водных объектах  на территории Ромодановского муниципального района »</v>
      </c>
      <c r="B279" s="81" t="s">
        <v>114</v>
      </c>
      <c r="C279" s="81" t="s">
        <v>258</v>
      </c>
      <c r="D279" s="81"/>
      <c r="E279" s="81"/>
      <c r="F279" s="82"/>
      <c r="G279" s="59"/>
      <c r="H279" s="59"/>
      <c r="I279" s="59"/>
      <c r="J279" s="266">
        <f t="shared" ref="J279:L280" si="81">J280</f>
        <v>2482.5</v>
      </c>
      <c r="K279" s="266">
        <f t="shared" si="81"/>
        <v>2078.5</v>
      </c>
      <c r="L279" s="266">
        <f t="shared" si="81"/>
        <v>1778.5</v>
      </c>
    </row>
    <row r="280" spans="1:12" ht="39.75" customHeight="1">
      <c r="A280" s="286" t="str">
        <f>'Приложение 3'!A351</f>
        <v xml:space="preserve">Основное мероприятие "Обеспечение основной деятельности ЕДДС Ромодановского муниципального района" </v>
      </c>
      <c r="B280" s="81" t="s">
        <v>114</v>
      </c>
      <c r="C280" s="81" t="s">
        <v>258</v>
      </c>
      <c r="D280" s="81" t="s">
        <v>77</v>
      </c>
      <c r="E280" s="81"/>
      <c r="F280" s="82"/>
      <c r="G280" s="59"/>
      <c r="H280" s="59"/>
      <c r="I280" s="59"/>
      <c r="J280" s="266">
        <f t="shared" si="81"/>
        <v>2482.5</v>
      </c>
      <c r="K280" s="266">
        <f t="shared" si="81"/>
        <v>2078.5</v>
      </c>
      <c r="L280" s="266">
        <f t="shared" si="81"/>
        <v>1778.5</v>
      </c>
    </row>
    <row r="281" spans="1:12" ht="45">
      <c r="A281" s="141" t="s">
        <v>182</v>
      </c>
      <c r="B281" s="84" t="s">
        <v>114</v>
      </c>
      <c r="C281" s="84" t="s">
        <v>258</v>
      </c>
      <c r="D281" s="84" t="s">
        <v>77</v>
      </c>
      <c r="E281" s="84" t="s">
        <v>284</v>
      </c>
      <c r="F281" s="162"/>
      <c r="G281" s="59"/>
      <c r="H281" s="59"/>
      <c r="I281" s="59"/>
      <c r="J281" s="61">
        <f>J282+J287+J292</f>
        <v>2482.5</v>
      </c>
      <c r="K281" s="61">
        <f t="shared" ref="K281:L281" si="82">K282+K287+K292</f>
        <v>2078.5</v>
      </c>
      <c r="L281" s="61">
        <f t="shared" si="82"/>
        <v>1778.5</v>
      </c>
    </row>
    <row r="282" spans="1:12" ht="67.5">
      <c r="A282" s="141" t="s">
        <v>80</v>
      </c>
      <c r="B282" s="84" t="s">
        <v>114</v>
      </c>
      <c r="C282" s="84" t="s">
        <v>258</v>
      </c>
      <c r="D282" s="84" t="s">
        <v>77</v>
      </c>
      <c r="E282" s="84" t="s">
        <v>284</v>
      </c>
      <c r="F282" s="162" t="s">
        <v>225</v>
      </c>
      <c r="G282" s="59"/>
      <c r="H282" s="59"/>
      <c r="I282" s="59"/>
      <c r="J282" s="61">
        <f>J283</f>
        <v>2385</v>
      </c>
      <c r="K282" s="61">
        <f t="shared" ref="K282:L285" si="83">K283</f>
        <v>1988.2</v>
      </c>
      <c r="L282" s="61">
        <f t="shared" si="83"/>
        <v>1688.2</v>
      </c>
    </row>
    <row r="283" spans="1:12" ht="22.5">
      <c r="A283" s="141" t="s">
        <v>177</v>
      </c>
      <c r="B283" s="84" t="s">
        <v>114</v>
      </c>
      <c r="C283" s="84" t="s">
        <v>258</v>
      </c>
      <c r="D283" s="84" t="s">
        <v>77</v>
      </c>
      <c r="E283" s="84" t="s">
        <v>284</v>
      </c>
      <c r="F283" s="162" t="s">
        <v>245</v>
      </c>
      <c r="G283" s="59"/>
      <c r="H283" s="59"/>
      <c r="I283" s="59"/>
      <c r="J283" s="61">
        <f>J284</f>
        <v>2385</v>
      </c>
      <c r="K283" s="61">
        <f t="shared" si="83"/>
        <v>1988.2</v>
      </c>
      <c r="L283" s="61">
        <f t="shared" si="83"/>
        <v>1688.2</v>
      </c>
    </row>
    <row r="284" spans="1:12" ht="22.5">
      <c r="A284" s="141" t="s">
        <v>105</v>
      </c>
      <c r="B284" s="84" t="s">
        <v>114</v>
      </c>
      <c r="C284" s="84" t="s">
        <v>258</v>
      </c>
      <c r="D284" s="84" t="s">
        <v>77</v>
      </c>
      <c r="E284" s="84" t="s">
        <v>284</v>
      </c>
      <c r="F284" s="162" t="s">
        <v>245</v>
      </c>
      <c r="G284" s="59" t="s">
        <v>106</v>
      </c>
      <c r="H284" s="59"/>
      <c r="I284" s="59"/>
      <c r="J284" s="61">
        <f>J285</f>
        <v>2385</v>
      </c>
      <c r="K284" s="61">
        <f t="shared" si="83"/>
        <v>1988.2</v>
      </c>
      <c r="L284" s="61">
        <f t="shared" si="83"/>
        <v>1688.2</v>
      </c>
    </row>
    <row r="285" spans="1:12" ht="45">
      <c r="A285" s="141" t="s">
        <v>180</v>
      </c>
      <c r="B285" s="84" t="s">
        <v>114</v>
      </c>
      <c r="C285" s="84" t="s">
        <v>258</v>
      </c>
      <c r="D285" s="84" t="s">
        <v>77</v>
      </c>
      <c r="E285" s="84" t="s">
        <v>284</v>
      </c>
      <c r="F285" s="162" t="s">
        <v>245</v>
      </c>
      <c r="G285" s="59" t="s">
        <v>106</v>
      </c>
      <c r="H285" s="59" t="s">
        <v>17</v>
      </c>
      <c r="I285" s="59"/>
      <c r="J285" s="61">
        <f>J286</f>
        <v>2385</v>
      </c>
      <c r="K285" s="61">
        <f t="shared" si="83"/>
        <v>1988.2</v>
      </c>
      <c r="L285" s="61">
        <f t="shared" si="83"/>
        <v>1688.2</v>
      </c>
    </row>
    <row r="286" spans="1:12" ht="45">
      <c r="A286" s="141" t="s">
        <v>337</v>
      </c>
      <c r="B286" s="84" t="s">
        <v>114</v>
      </c>
      <c r="C286" s="84" t="s">
        <v>258</v>
      </c>
      <c r="D286" s="84" t="s">
        <v>77</v>
      </c>
      <c r="E286" s="84" t="s">
        <v>284</v>
      </c>
      <c r="F286" s="162" t="s">
        <v>245</v>
      </c>
      <c r="G286" s="59" t="s">
        <v>106</v>
      </c>
      <c r="H286" s="59" t="s">
        <v>17</v>
      </c>
      <c r="I286" s="59" t="s">
        <v>172</v>
      </c>
      <c r="J286" s="266">
        <f>'Приложение 3'!J354</f>
        <v>2385</v>
      </c>
      <c r="K286" s="266">
        <f>'Приложение 3'!K354</f>
        <v>1988.2</v>
      </c>
      <c r="L286" s="266">
        <f>'Приложение 3'!L354</f>
        <v>1688.2</v>
      </c>
    </row>
    <row r="287" spans="1:12" ht="33.75">
      <c r="A287" s="141" t="s">
        <v>86</v>
      </c>
      <c r="B287" s="84" t="s">
        <v>114</v>
      </c>
      <c r="C287" s="84" t="s">
        <v>258</v>
      </c>
      <c r="D287" s="84" t="s">
        <v>77</v>
      </c>
      <c r="E287" s="84" t="s">
        <v>284</v>
      </c>
      <c r="F287" s="162" t="s">
        <v>227</v>
      </c>
      <c r="G287" s="59"/>
      <c r="H287" s="59"/>
      <c r="I287" s="59"/>
      <c r="J287" s="61">
        <f>J288</f>
        <v>97.4</v>
      </c>
      <c r="K287" s="61">
        <f t="shared" ref="K287:L290" si="84">K288</f>
        <v>90.3</v>
      </c>
      <c r="L287" s="61">
        <f t="shared" si="84"/>
        <v>90.3</v>
      </c>
    </row>
    <row r="288" spans="1:12" ht="33.75">
      <c r="A288" s="141" t="s">
        <v>87</v>
      </c>
      <c r="B288" s="84" t="s">
        <v>114</v>
      </c>
      <c r="C288" s="84" t="s">
        <v>258</v>
      </c>
      <c r="D288" s="84" t="s">
        <v>77</v>
      </c>
      <c r="E288" s="84" t="s">
        <v>284</v>
      </c>
      <c r="F288" s="162" t="s">
        <v>228</v>
      </c>
      <c r="G288" s="59"/>
      <c r="H288" s="59"/>
      <c r="I288" s="59"/>
      <c r="J288" s="61">
        <f>J289</f>
        <v>97.4</v>
      </c>
      <c r="K288" s="61">
        <f t="shared" si="84"/>
        <v>90.3</v>
      </c>
      <c r="L288" s="61">
        <f t="shared" si="84"/>
        <v>90.3</v>
      </c>
    </row>
    <row r="289" spans="1:12" ht="22.5">
      <c r="A289" s="141" t="s">
        <v>105</v>
      </c>
      <c r="B289" s="84" t="s">
        <v>114</v>
      </c>
      <c r="C289" s="84" t="s">
        <v>258</v>
      </c>
      <c r="D289" s="84" t="s">
        <v>77</v>
      </c>
      <c r="E289" s="84" t="s">
        <v>284</v>
      </c>
      <c r="F289" s="162" t="s">
        <v>228</v>
      </c>
      <c r="G289" s="59" t="s">
        <v>106</v>
      </c>
      <c r="H289" s="59"/>
      <c r="I289" s="59"/>
      <c r="J289" s="61">
        <f>J290</f>
        <v>97.4</v>
      </c>
      <c r="K289" s="61">
        <f t="shared" si="84"/>
        <v>90.3</v>
      </c>
      <c r="L289" s="61">
        <f t="shared" si="84"/>
        <v>90.3</v>
      </c>
    </row>
    <row r="290" spans="1:12" ht="45">
      <c r="A290" s="141" t="s">
        <v>180</v>
      </c>
      <c r="B290" s="84" t="s">
        <v>114</v>
      </c>
      <c r="C290" s="84" t="s">
        <v>258</v>
      </c>
      <c r="D290" s="84" t="s">
        <v>77</v>
      </c>
      <c r="E290" s="84" t="s">
        <v>284</v>
      </c>
      <c r="F290" s="162" t="s">
        <v>228</v>
      </c>
      <c r="G290" s="59" t="s">
        <v>106</v>
      </c>
      <c r="H290" s="59" t="s">
        <v>17</v>
      </c>
      <c r="I290" s="59"/>
      <c r="J290" s="61">
        <f>J291</f>
        <v>97.4</v>
      </c>
      <c r="K290" s="61">
        <f t="shared" si="84"/>
        <v>90.3</v>
      </c>
      <c r="L290" s="61">
        <f t="shared" si="84"/>
        <v>90.3</v>
      </c>
    </row>
    <row r="291" spans="1:12" ht="45">
      <c r="A291" s="141" t="s">
        <v>337</v>
      </c>
      <c r="B291" s="84" t="s">
        <v>114</v>
      </c>
      <c r="C291" s="84" t="s">
        <v>258</v>
      </c>
      <c r="D291" s="84" t="s">
        <v>77</v>
      </c>
      <c r="E291" s="84" t="s">
        <v>284</v>
      </c>
      <c r="F291" s="162" t="s">
        <v>228</v>
      </c>
      <c r="G291" s="59" t="s">
        <v>106</v>
      </c>
      <c r="H291" s="59" t="s">
        <v>17</v>
      </c>
      <c r="I291" s="59" t="s">
        <v>172</v>
      </c>
      <c r="J291" s="266">
        <f>'Приложение 3'!J356</f>
        <v>97.4</v>
      </c>
      <c r="K291" s="266">
        <f>'Приложение 3'!K356</f>
        <v>90.3</v>
      </c>
      <c r="L291" s="266">
        <f>'Приложение 3'!L356</f>
        <v>90.3</v>
      </c>
    </row>
    <row r="292" spans="1:12">
      <c r="A292" s="286" t="s">
        <v>93</v>
      </c>
      <c r="B292" s="389" t="s">
        <v>114</v>
      </c>
      <c r="C292" s="389" t="s">
        <v>258</v>
      </c>
      <c r="D292" s="389" t="s">
        <v>77</v>
      </c>
      <c r="E292" s="389" t="s">
        <v>284</v>
      </c>
      <c r="F292" s="390" t="s">
        <v>229</v>
      </c>
      <c r="G292" s="287"/>
      <c r="H292" s="287"/>
      <c r="I292" s="287"/>
      <c r="J292" s="301">
        <f t="shared" ref="J292:L295" si="85">J293</f>
        <v>0.1</v>
      </c>
      <c r="K292" s="301">
        <f t="shared" si="85"/>
        <v>0</v>
      </c>
      <c r="L292" s="301">
        <f t="shared" si="85"/>
        <v>0</v>
      </c>
    </row>
    <row r="293" spans="1:12">
      <c r="A293" s="286" t="s">
        <v>94</v>
      </c>
      <c r="B293" s="389" t="s">
        <v>114</v>
      </c>
      <c r="C293" s="389" t="s">
        <v>258</v>
      </c>
      <c r="D293" s="389" t="s">
        <v>77</v>
      </c>
      <c r="E293" s="389" t="s">
        <v>284</v>
      </c>
      <c r="F293" s="390" t="s">
        <v>230</v>
      </c>
      <c r="G293" s="287"/>
      <c r="H293" s="287"/>
      <c r="I293" s="287"/>
      <c r="J293" s="301">
        <f t="shared" si="85"/>
        <v>0.1</v>
      </c>
      <c r="K293" s="301">
        <f t="shared" si="85"/>
        <v>0</v>
      </c>
      <c r="L293" s="301">
        <f t="shared" si="85"/>
        <v>0</v>
      </c>
    </row>
    <row r="294" spans="1:12" ht="22.5">
      <c r="A294" s="286" t="s">
        <v>105</v>
      </c>
      <c r="B294" s="389" t="s">
        <v>114</v>
      </c>
      <c r="C294" s="389" t="s">
        <v>258</v>
      </c>
      <c r="D294" s="389" t="s">
        <v>77</v>
      </c>
      <c r="E294" s="389" t="s">
        <v>284</v>
      </c>
      <c r="F294" s="390" t="s">
        <v>230</v>
      </c>
      <c r="G294" s="287" t="s">
        <v>106</v>
      </c>
      <c r="H294" s="287"/>
      <c r="I294" s="287"/>
      <c r="J294" s="301">
        <f t="shared" si="85"/>
        <v>0.1</v>
      </c>
      <c r="K294" s="301">
        <f t="shared" si="85"/>
        <v>0</v>
      </c>
      <c r="L294" s="301">
        <f t="shared" si="85"/>
        <v>0</v>
      </c>
    </row>
    <row r="295" spans="1:12" ht="45">
      <c r="A295" s="286" t="s">
        <v>180</v>
      </c>
      <c r="B295" s="389" t="s">
        <v>114</v>
      </c>
      <c r="C295" s="389" t="s">
        <v>258</v>
      </c>
      <c r="D295" s="389" t="s">
        <v>77</v>
      </c>
      <c r="E295" s="389" t="s">
        <v>284</v>
      </c>
      <c r="F295" s="390" t="s">
        <v>230</v>
      </c>
      <c r="G295" s="287" t="s">
        <v>106</v>
      </c>
      <c r="H295" s="287" t="s">
        <v>17</v>
      </c>
      <c r="I295" s="287"/>
      <c r="J295" s="301">
        <f t="shared" si="85"/>
        <v>0.1</v>
      </c>
      <c r="K295" s="301">
        <f t="shared" si="85"/>
        <v>0</v>
      </c>
      <c r="L295" s="301">
        <f t="shared" si="85"/>
        <v>0</v>
      </c>
    </row>
    <row r="296" spans="1:12" ht="45">
      <c r="A296" s="286" t="s">
        <v>337</v>
      </c>
      <c r="B296" s="389" t="s">
        <v>114</v>
      </c>
      <c r="C296" s="389" t="s">
        <v>258</v>
      </c>
      <c r="D296" s="389" t="s">
        <v>77</v>
      </c>
      <c r="E296" s="389" t="s">
        <v>284</v>
      </c>
      <c r="F296" s="390" t="s">
        <v>230</v>
      </c>
      <c r="G296" s="287" t="s">
        <v>106</v>
      </c>
      <c r="H296" s="287" t="s">
        <v>17</v>
      </c>
      <c r="I296" s="287" t="s">
        <v>172</v>
      </c>
      <c r="J296" s="301">
        <f>'Приложение 3'!J358</f>
        <v>0.1</v>
      </c>
      <c r="K296" s="301">
        <f>'Приложение 3'!K358</f>
        <v>0</v>
      </c>
      <c r="L296" s="301">
        <f>'Приложение 3'!L358</f>
        <v>0</v>
      </c>
    </row>
    <row r="297" spans="1:12" ht="66" customHeight="1">
      <c r="A297" s="141" t="s">
        <v>451</v>
      </c>
      <c r="B297" s="89" t="s">
        <v>116</v>
      </c>
      <c r="C297" s="89" t="s">
        <v>258</v>
      </c>
      <c r="D297" s="89"/>
      <c r="E297" s="89"/>
      <c r="F297" s="166"/>
      <c r="G297" s="59"/>
      <c r="H297" s="59"/>
      <c r="I297" s="59"/>
      <c r="J297" s="266">
        <f>J306+J298</f>
        <v>1544</v>
      </c>
      <c r="K297" s="266">
        <f t="shared" ref="K297:L297" si="86">K306+K298</f>
        <v>805.3</v>
      </c>
      <c r="L297" s="266">
        <f t="shared" si="86"/>
        <v>1135.5</v>
      </c>
    </row>
    <row r="298" spans="1:12" ht="29.25" customHeight="1">
      <c r="A298" s="281" t="s">
        <v>501</v>
      </c>
      <c r="B298" s="283" t="s">
        <v>116</v>
      </c>
      <c r="C298" s="283" t="s">
        <v>8</v>
      </c>
      <c r="D298" s="283"/>
      <c r="E298" s="283"/>
      <c r="F298" s="284"/>
      <c r="G298" s="287"/>
      <c r="H298" s="287"/>
      <c r="I298" s="287"/>
      <c r="J298" s="301">
        <f t="shared" ref="J298:L304" si="87">J299</f>
        <v>485.1</v>
      </c>
      <c r="K298" s="301">
        <f t="shared" si="87"/>
        <v>0</v>
      </c>
      <c r="L298" s="301">
        <f t="shared" si="87"/>
        <v>0</v>
      </c>
    </row>
    <row r="299" spans="1:12" ht="30.75" customHeight="1">
      <c r="A299" s="281" t="s">
        <v>502</v>
      </c>
      <c r="B299" s="283" t="s">
        <v>116</v>
      </c>
      <c r="C299" s="283" t="s">
        <v>8</v>
      </c>
      <c r="D299" s="283" t="s">
        <v>75</v>
      </c>
      <c r="E299" s="283"/>
      <c r="F299" s="284"/>
      <c r="G299" s="287"/>
      <c r="H299" s="287"/>
      <c r="I299" s="287"/>
      <c r="J299" s="301">
        <f t="shared" si="87"/>
        <v>485.1</v>
      </c>
      <c r="K299" s="301">
        <f t="shared" si="87"/>
        <v>0</v>
      </c>
      <c r="L299" s="301">
        <f t="shared" si="87"/>
        <v>0</v>
      </c>
    </row>
    <row r="300" spans="1:12" ht="56.25" customHeight="1">
      <c r="A300" s="281" t="s">
        <v>503</v>
      </c>
      <c r="B300" s="283" t="s">
        <v>116</v>
      </c>
      <c r="C300" s="283" t="s">
        <v>8</v>
      </c>
      <c r="D300" s="283" t="s">
        <v>75</v>
      </c>
      <c r="E300" s="283" t="s">
        <v>504</v>
      </c>
      <c r="F300" s="284"/>
      <c r="G300" s="287"/>
      <c r="H300" s="287"/>
      <c r="I300" s="287"/>
      <c r="J300" s="301">
        <f t="shared" si="87"/>
        <v>485.1</v>
      </c>
      <c r="K300" s="301">
        <f t="shared" si="87"/>
        <v>0</v>
      </c>
      <c r="L300" s="301">
        <f t="shared" si="87"/>
        <v>0</v>
      </c>
    </row>
    <row r="301" spans="1:12" ht="24" customHeight="1">
      <c r="A301" s="281" t="s">
        <v>93</v>
      </c>
      <c r="B301" s="283" t="s">
        <v>116</v>
      </c>
      <c r="C301" s="283" t="s">
        <v>8</v>
      </c>
      <c r="D301" s="283" t="s">
        <v>75</v>
      </c>
      <c r="E301" s="283" t="s">
        <v>504</v>
      </c>
      <c r="F301" s="284" t="s">
        <v>229</v>
      </c>
      <c r="G301" s="287"/>
      <c r="H301" s="287"/>
      <c r="I301" s="287"/>
      <c r="J301" s="301">
        <f t="shared" si="87"/>
        <v>485.1</v>
      </c>
      <c r="K301" s="301">
        <f t="shared" si="87"/>
        <v>0</v>
      </c>
      <c r="L301" s="301">
        <f t="shared" si="87"/>
        <v>0</v>
      </c>
    </row>
    <row r="302" spans="1:12" ht="45.75" customHeight="1">
      <c r="A302" s="281" t="s">
        <v>557</v>
      </c>
      <c r="B302" s="283" t="s">
        <v>116</v>
      </c>
      <c r="C302" s="283" t="s">
        <v>8</v>
      </c>
      <c r="D302" s="283" t="s">
        <v>75</v>
      </c>
      <c r="E302" s="283" t="s">
        <v>504</v>
      </c>
      <c r="F302" s="284" t="s">
        <v>558</v>
      </c>
      <c r="G302" s="287"/>
      <c r="H302" s="287"/>
      <c r="I302" s="287"/>
      <c r="J302" s="301">
        <f t="shared" si="87"/>
        <v>485.1</v>
      </c>
      <c r="K302" s="301">
        <f t="shared" si="87"/>
        <v>0</v>
      </c>
      <c r="L302" s="301">
        <f t="shared" si="87"/>
        <v>0</v>
      </c>
    </row>
    <row r="303" spans="1:12" ht="18" customHeight="1">
      <c r="A303" s="286" t="s">
        <v>108</v>
      </c>
      <c r="B303" s="283" t="s">
        <v>116</v>
      </c>
      <c r="C303" s="283" t="s">
        <v>8</v>
      </c>
      <c r="D303" s="283" t="s">
        <v>75</v>
      </c>
      <c r="E303" s="283" t="s">
        <v>504</v>
      </c>
      <c r="F303" s="284" t="s">
        <v>558</v>
      </c>
      <c r="G303" s="287" t="s">
        <v>82</v>
      </c>
      <c r="H303" s="287"/>
      <c r="I303" s="287"/>
      <c r="J303" s="301">
        <f t="shared" si="87"/>
        <v>485.1</v>
      </c>
      <c r="K303" s="301">
        <f t="shared" si="87"/>
        <v>0</v>
      </c>
      <c r="L303" s="301">
        <f t="shared" si="87"/>
        <v>0</v>
      </c>
    </row>
    <row r="304" spans="1:12" ht="18" customHeight="1">
      <c r="A304" s="286" t="s">
        <v>109</v>
      </c>
      <c r="B304" s="283" t="s">
        <v>116</v>
      </c>
      <c r="C304" s="283" t="s">
        <v>8</v>
      </c>
      <c r="D304" s="283" t="s">
        <v>75</v>
      </c>
      <c r="E304" s="283" t="s">
        <v>504</v>
      </c>
      <c r="F304" s="284" t="s">
        <v>558</v>
      </c>
      <c r="G304" s="287" t="s">
        <v>82</v>
      </c>
      <c r="H304" s="287" t="s">
        <v>98</v>
      </c>
      <c r="I304" s="287"/>
      <c r="J304" s="301">
        <f t="shared" si="87"/>
        <v>485.1</v>
      </c>
      <c r="K304" s="301">
        <f t="shared" si="87"/>
        <v>0</v>
      </c>
      <c r="L304" s="301">
        <f t="shared" si="87"/>
        <v>0</v>
      </c>
    </row>
    <row r="305" spans="1:12" ht="23.25" customHeight="1">
      <c r="A305" s="286" t="s">
        <v>312</v>
      </c>
      <c r="B305" s="283" t="s">
        <v>116</v>
      </c>
      <c r="C305" s="283" t="s">
        <v>8</v>
      </c>
      <c r="D305" s="283" t="s">
        <v>75</v>
      </c>
      <c r="E305" s="283" t="s">
        <v>504</v>
      </c>
      <c r="F305" s="284" t="s">
        <v>558</v>
      </c>
      <c r="G305" s="287" t="s">
        <v>82</v>
      </c>
      <c r="H305" s="287" t="s">
        <v>98</v>
      </c>
      <c r="I305" s="287" t="s">
        <v>73</v>
      </c>
      <c r="J305" s="301">
        <f>'Приложение 3'!J123</f>
        <v>485.1</v>
      </c>
      <c r="K305" s="301">
        <f>'Приложение 3'!K123</f>
        <v>0</v>
      </c>
      <c r="L305" s="301">
        <f>'Приложение 3'!L123</f>
        <v>0</v>
      </c>
    </row>
    <row r="306" spans="1:12" ht="22.5">
      <c r="A306" s="141" t="s">
        <v>110</v>
      </c>
      <c r="B306" s="89" t="s">
        <v>116</v>
      </c>
      <c r="C306" s="89" t="s">
        <v>11</v>
      </c>
      <c r="D306" s="89"/>
      <c r="E306" s="89"/>
      <c r="F306" s="166"/>
      <c r="G306" s="59"/>
      <c r="H306" s="59"/>
      <c r="I306" s="59"/>
      <c r="J306" s="266">
        <f>J307</f>
        <v>1058.9000000000001</v>
      </c>
      <c r="K306" s="266">
        <f t="shared" ref="K306:L306" si="88">K307</f>
        <v>805.3</v>
      </c>
      <c r="L306" s="266">
        <f t="shared" si="88"/>
        <v>1135.5</v>
      </c>
    </row>
    <row r="307" spans="1:12" ht="45">
      <c r="A307" s="141" t="s">
        <v>111</v>
      </c>
      <c r="B307" s="89" t="s">
        <v>116</v>
      </c>
      <c r="C307" s="89" t="s">
        <v>11</v>
      </c>
      <c r="D307" s="89" t="s">
        <v>75</v>
      </c>
      <c r="E307" s="89"/>
      <c r="F307" s="166"/>
      <c r="G307" s="59"/>
      <c r="H307" s="59"/>
      <c r="I307" s="59"/>
      <c r="J307" s="266">
        <f>J308+J314+J320</f>
        <v>1058.9000000000001</v>
      </c>
      <c r="K307" s="266">
        <f t="shared" ref="K307:L307" si="89">K308+K314+K320</f>
        <v>805.3</v>
      </c>
      <c r="L307" s="266">
        <f t="shared" si="89"/>
        <v>1135.5</v>
      </c>
    </row>
    <row r="308" spans="1:12" ht="243.75" customHeight="1">
      <c r="A308" s="141" t="s">
        <v>55</v>
      </c>
      <c r="B308" s="89" t="s">
        <v>116</v>
      </c>
      <c r="C308" s="89" t="s">
        <v>11</v>
      </c>
      <c r="D308" s="89" t="s">
        <v>75</v>
      </c>
      <c r="E308" s="89" t="s">
        <v>260</v>
      </c>
      <c r="F308" s="166"/>
      <c r="G308" s="59"/>
      <c r="H308" s="59"/>
      <c r="I308" s="59"/>
      <c r="J308" s="266">
        <f>J309</f>
        <v>20.7</v>
      </c>
      <c r="K308" s="266">
        <f t="shared" ref="K308:L312" si="90">K309</f>
        <v>82</v>
      </c>
      <c r="L308" s="266">
        <f t="shared" si="90"/>
        <v>142.80000000000001</v>
      </c>
    </row>
    <row r="309" spans="1:12" ht="22.5">
      <c r="A309" s="141" t="s">
        <v>112</v>
      </c>
      <c r="B309" s="89" t="s">
        <v>116</v>
      </c>
      <c r="C309" s="89" t="s">
        <v>11</v>
      </c>
      <c r="D309" s="89" t="s">
        <v>75</v>
      </c>
      <c r="E309" s="89" t="s">
        <v>260</v>
      </c>
      <c r="F309" s="166" t="s">
        <v>232</v>
      </c>
      <c r="G309" s="59"/>
      <c r="H309" s="59"/>
      <c r="I309" s="59"/>
      <c r="J309" s="266">
        <f>J310</f>
        <v>20.7</v>
      </c>
      <c r="K309" s="266">
        <f t="shared" si="90"/>
        <v>82</v>
      </c>
      <c r="L309" s="266">
        <f t="shared" si="90"/>
        <v>142.80000000000001</v>
      </c>
    </row>
    <row r="310" spans="1:12">
      <c r="A310" s="141" t="s">
        <v>113</v>
      </c>
      <c r="B310" s="89" t="s">
        <v>116</v>
      </c>
      <c r="C310" s="89" t="s">
        <v>11</v>
      </c>
      <c r="D310" s="89" t="s">
        <v>75</v>
      </c>
      <c r="E310" s="89" t="s">
        <v>260</v>
      </c>
      <c r="F310" s="166" t="s">
        <v>233</v>
      </c>
      <c r="G310" s="59"/>
      <c r="H310" s="59"/>
      <c r="I310" s="59"/>
      <c r="J310" s="266">
        <f>J311</f>
        <v>20.7</v>
      </c>
      <c r="K310" s="266">
        <f t="shared" si="90"/>
        <v>82</v>
      </c>
      <c r="L310" s="266">
        <f t="shared" si="90"/>
        <v>142.80000000000001</v>
      </c>
    </row>
    <row r="311" spans="1:12">
      <c r="A311" s="141" t="s">
        <v>108</v>
      </c>
      <c r="B311" s="89" t="s">
        <v>116</v>
      </c>
      <c r="C311" s="89" t="s">
        <v>11</v>
      </c>
      <c r="D311" s="89" t="s">
        <v>75</v>
      </c>
      <c r="E311" s="89" t="s">
        <v>260</v>
      </c>
      <c r="F311" s="166" t="s">
        <v>233</v>
      </c>
      <c r="G311" s="59" t="s">
        <v>82</v>
      </c>
      <c r="H311" s="59"/>
      <c r="I311" s="59"/>
      <c r="J311" s="266">
        <f>J312</f>
        <v>20.7</v>
      </c>
      <c r="K311" s="266">
        <f t="shared" si="90"/>
        <v>82</v>
      </c>
      <c r="L311" s="266">
        <f t="shared" si="90"/>
        <v>142.80000000000001</v>
      </c>
    </row>
    <row r="312" spans="1:12">
      <c r="A312" s="141" t="s">
        <v>109</v>
      </c>
      <c r="B312" s="89" t="s">
        <v>116</v>
      </c>
      <c r="C312" s="89" t="s">
        <v>11</v>
      </c>
      <c r="D312" s="89" t="s">
        <v>75</v>
      </c>
      <c r="E312" s="89" t="s">
        <v>260</v>
      </c>
      <c r="F312" s="166" t="s">
        <v>233</v>
      </c>
      <c r="G312" s="59" t="s">
        <v>82</v>
      </c>
      <c r="H312" s="59" t="s">
        <v>98</v>
      </c>
      <c r="I312" s="59"/>
      <c r="J312" s="266">
        <f>J313</f>
        <v>20.7</v>
      </c>
      <c r="K312" s="266">
        <f t="shared" si="90"/>
        <v>82</v>
      </c>
      <c r="L312" s="266">
        <f t="shared" si="90"/>
        <v>142.80000000000001</v>
      </c>
    </row>
    <row r="313" spans="1:12" ht="33.75">
      <c r="A313" s="141" t="s">
        <v>312</v>
      </c>
      <c r="B313" s="89" t="s">
        <v>116</v>
      </c>
      <c r="C313" s="89" t="s">
        <v>11</v>
      </c>
      <c r="D313" s="89" t="s">
        <v>75</v>
      </c>
      <c r="E313" s="89" t="s">
        <v>260</v>
      </c>
      <c r="F313" s="166" t="s">
        <v>233</v>
      </c>
      <c r="G313" s="59" t="s">
        <v>82</v>
      </c>
      <c r="H313" s="59" t="s">
        <v>98</v>
      </c>
      <c r="I313" s="59" t="s">
        <v>73</v>
      </c>
      <c r="J313" s="266">
        <f>'Приложение 3'!J128</f>
        <v>20.7</v>
      </c>
      <c r="K313" s="266">
        <f>'Приложение 3'!K128</f>
        <v>82</v>
      </c>
      <c r="L313" s="266">
        <f>'Приложение 3'!L128</f>
        <v>142.80000000000001</v>
      </c>
    </row>
    <row r="314" spans="1:12" ht="195.75" customHeight="1">
      <c r="A314" s="141" t="s">
        <v>394</v>
      </c>
      <c r="B314" s="89" t="s">
        <v>116</v>
      </c>
      <c r="C314" s="89" t="s">
        <v>11</v>
      </c>
      <c r="D314" s="89" t="s">
        <v>75</v>
      </c>
      <c r="E314" s="89" t="s">
        <v>261</v>
      </c>
      <c r="F314" s="166"/>
      <c r="G314" s="59"/>
      <c r="H314" s="59"/>
      <c r="I314" s="59"/>
      <c r="J314" s="61">
        <f>J315</f>
        <v>449.8</v>
      </c>
      <c r="K314" s="61">
        <f t="shared" ref="K314:L318" si="91">K315</f>
        <v>346</v>
      </c>
      <c r="L314" s="61">
        <f t="shared" si="91"/>
        <v>517.20000000000005</v>
      </c>
    </row>
    <row r="315" spans="1:12" ht="22.5">
      <c r="A315" s="141" t="s">
        <v>112</v>
      </c>
      <c r="B315" s="89" t="s">
        <v>116</v>
      </c>
      <c r="C315" s="89" t="s">
        <v>11</v>
      </c>
      <c r="D315" s="89" t="s">
        <v>75</v>
      </c>
      <c r="E315" s="89" t="s">
        <v>261</v>
      </c>
      <c r="F315" s="166" t="s">
        <v>232</v>
      </c>
      <c r="G315" s="59"/>
      <c r="H315" s="59"/>
      <c r="I315" s="59"/>
      <c r="J315" s="61">
        <f>J316</f>
        <v>449.8</v>
      </c>
      <c r="K315" s="61">
        <f t="shared" si="91"/>
        <v>346</v>
      </c>
      <c r="L315" s="61">
        <f t="shared" si="91"/>
        <v>517.20000000000005</v>
      </c>
    </row>
    <row r="316" spans="1:12" ht="22.5">
      <c r="A316" s="141" t="s">
        <v>132</v>
      </c>
      <c r="B316" s="89" t="s">
        <v>116</v>
      </c>
      <c r="C316" s="89" t="s">
        <v>11</v>
      </c>
      <c r="D316" s="89" t="s">
        <v>75</v>
      </c>
      <c r="E316" s="89" t="s">
        <v>261</v>
      </c>
      <c r="F316" s="166" t="s">
        <v>236</v>
      </c>
      <c r="G316" s="59"/>
      <c r="H316" s="59"/>
      <c r="I316" s="59"/>
      <c r="J316" s="61">
        <f>J317</f>
        <v>449.8</v>
      </c>
      <c r="K316" s="61">
        <f t="shared" si="91"/>
        <v>346</v>
      </c>
      <c r="L316" s="61">
        <f t="shared" si="91"/>
        <v>517.20000000000005</v>
      </c>
    </row>
    <row r="317" spans="1:12">
      <c r="A317" s="141" t="s">
        <v>129</v>
      </c>
      <c r="B317" s="89" t="s">
        <v>116</v>
      </c>
      <c r="C317" s="89" t="s">
        <v>11</v>
      </c>
      <c r="D317" s="89" t="s">
        <v>75</v>
      </c>
      <c r="E317" s="89" t="s">
        <v>261</v>
      </c>
      <c r="F317" s="166" t="s">
        <v>236</v>
      </c>
      <c r="G317" s="59" t="s">
        <v>17</v>
      </c>
      <c r="H317" s="59"/>
      <c r="I317" s="59"/>
      <c r="J317" s="61">
        <f>J318</f>
        <v>449.8</v>
      </c>
      <c r="K317" s="61">
        <f t="shared" si="91"/>
        <v>346</v>
      </c>
      <c r="L317" s="61">
        <f t="shared" si="91"/>
        <v>517.20000000000005</v>
      </c>
    </row>
    <row r="318" spans="1:12">
      <c r="A318" s="141" t="s">
        <v>133</v>
      </c>
      <c r="B318" s="89" t="s">
        <v>116</v>
      </c>
      <c r="C318" s="89" t="s">
        <v>11</v>
      </c>
      <c r="D318" s="89" t="s">
        <v>75</v>
      </c>
      <c r="E318" s="89" t="s">
        <v>261</v>
      </c>
      <c r="F318" s="166" t="s">
        <v>236</v>
      </c>
      <c r="G318" s="59" t="s">
        <v>17</v>
      </c>
      <c r="H318" s="59" t="s">
        <v>106</v>
      </c>
      <c r="I318" s="59"/>
      <c r="J318" s="61">
        <f>J319</f>
        <v>449.8</v>
      </c>
      <c r="K318" s="61">
        <f t="shared" si="91"/>
        <v>346</v>
      </c>
      <c r="L318" s="61">
        <f t="shared" si="91"/>
        <v>517.20000000000005</v>
      </c>
    </row>
    <row r="319" spans="1:12" ht="33.75">
      <c r="A319" s="141" t="s">
        <v>312</v>
      </c>
      <c r="B319" s="89" t="s">
        <v>116</v>
      </c>
      <c r="C319" s="89" t="s">
        <v>11</v>
      </c>
      <c r="D319" s="89" t="s">
        <v>75</v>
      </c>
      <c r="E319" s="89" t="s">
        <v>261</v>
      </c>
      <c r="F319" s="166" t="s">
        <v>236</v>
      </c>
      <c r="G319" s="59" t="s">
        <v>17</v>
      </c>
      <c r="H319" s="59" t="s">
        <v>106</v>
      </c>
      <c r="I319" s="59" t="s">
        <v>73</v>
      </c>
      <c r="J319" s="266">
        <f>'Приложение 3'!J221</f>
        <v>449.8</v>
      </c>
      <c r="K319" s="266">
        <f>'Приложение 3'!K221</f>
        <v>346</v>
      </c>
      <c r="L319" s="266">
        <f>'Приложение 3'!L221</f>
        <v>517.20000000000005</v>
      </c>
    </row>
    <row r="320" spans="1:12" ht="210.75" customHeight="1">
      <c r="A320" s="141" t="s">
        <v>395</v>
      </c>
      <c r="B320" s="89" t="s">
        <v>116</v>
      </c>
      <c r="C320" s="89" t="s">
        <v>11</v>
      </c>
      <c r="D320" s="89" t="s">
        <v>75</v>
      </c>
      <c r="E320" s="89" t="s">
        <v>262</v>
      </c>
      <c r="F320" s="166"/>
      <c r="G320" s="59"/>
      <c r="H320" s="59"/>
      <c r="I320" s="59"/>
      <c r="J320" s="61">
        <f>J321</f>
        <v>588.4</v>
      </c>
      <c r="K320" s="61">
        <f t="shared" ref="K320:L324" si="92">K321</f>
        <v>377.3</v>
      </c>
      <c r="L320" s="61">
        <f t="shared" si="92"/>
        <v>475.5</v>
      </c>
    </row>
    <row r="321" spans="1:12" ht="22.5">
      <c r="A321" s="141" t="s">
        <v>112</v>
      </c>
      <c r="B321" s="89" t="s">
        <v>116</v>
      </c>
      <c r="C321" s="89" t="s">
        <v>11</v>
      </c>
      <c r="D321" s="89" t="s">
        <v>75</v>
      </c>
      <c r="E321" s="89" t="s">
        <v>262</v>
      </c>
      <c r="F321" s="166" t="s">
        <v>232</v>
      </c>
      <c r="G321" s="59"/>
      <c r="H321" s="59"/>
      <c r="I321" s="59"/>
      <c r="J321" s="61">
        <f>J322</f>
        <v>588.4</v>
      </c>
      <c r="K321" s="61">
        <f t="shared" si="92"/>
        <v>377.3</v>
      </c>
      <c r="L321" s="61">
        <f t="shared" si="92"/>
        <v>475.5</v>
      </c>
    </row>
    <row r="322" spans="1:12">
      <c r="A322" s="141" t="s">
        <v>113</v>
      </c>
      <c r="B322" s="89" t="s">
        <v>116</v>
      </c>
      <c r="C322" s="89" t="s">
        <v>11</v>
      </c>
      <c r="D322" s="89" t="s">
        <v>75</v>
      </c>
      <c r="E322" s="89" t="s">
        <v>262</v>
      </c>
      <c r="F322" s="166" t="s">
        <v>233</v>
      </c>
      <c r="G322" s="59"/>
      <c r="H322" s="59"/>
      <c r="I322" s="59"/>
      <c r="J322" s="61">
        <f>J323</f>
        <v>588.4</v>
      </c>
      <c r="K322" s="61">
        <f t="shared" si="92"/>
        <v>377.3</v>
      </c>
      <c r="L322" s="61">
        <f t="shared" si="92"/>
        <v>475.5</v>
      </c>
    </row>
    <row r="323" spans="1:12">
      <c r="A323" s="141" t="s">
        <v>108</v>
      </c>
      <c r="B323" s="89" t="s">
        <v>116</v>
      </c>
      <c r="C323" s="89" t="s">
        <v>11</v>
      </c>
      <c r="D323" s="89" t="s">
        <v>75</v>
      </c>
      <c r="E323" s="89" t="s">
        <v>262</v>
      </c>
      <c r="F323" s="166" t="s">
        <v>233</v>
      </c>
      <c r="G323" s="59" t="s">
        <v>82</v>
      </c>
      <c r="H323" s="59"/>
      <c r="I323" s="59"/>
      <c r="J323" s="61">
        <f>J324</f>
        <v>588.4</v>
      </c>
      <c r="K323" s="61">
        <f t="shared" si="92"/>
        <v>377.3</v>
      </c>
      <c r="L323" s="61">
        <f t="shared" si="92"/>
        <v>475.5</v>
      </c>
    </row>
    <row r="324" spans="1:12">
      <c r="A324" s="141" t="s">
        <v>109</v>
      </c>
      <c r="B324" s="89" t="s">
        <v>116</v>
      </c>
      <c r="C324" s="89" t="s">
        <v>11</v>
      </c>
      <c r="D324" s="89" t="s">
        <v>75</v>
      </c>
      <c r="E324" s="89" t="s">
        <v>262</v>
      </c>
      <c r="F324" s="166" t="s">
        <v>233</v>
      </c>
      <c r="G324" s="59" t="s">
        <v>82</v>
      </c>
      <c r="H324" s="59" t="s">
        <v>98</v>
      </c>
      <c r="I324" s="59"/>
      <c r="J324" s="61">
        <f>J325</f>
        <v>588.4</v>
      </c>
      <c r="K324" s="61">
        <f t="shared" si="92"/>
        <v>377.3</v>
      </c>
      <c r="L324" s="61">
        <f t="shared" si="92"/>
        <v>475.5</v>
      </c>
    </row>
    <row r="325" spans="1:12" ht="33.75">
      <c r="A325" s="141" t="s">
        <v>312</v>
      </c>
      <c r="B325" s="89" t="s">
        <v>116</v>
      </c>
      <c r="C325" s="89" t="s">
        <v>11</v>
      </c>
      <c r="D325" s="89" t="s">
        <v>75</v>
      </c>
      <c r="E325" s="89" t="s">
        <v>262</v>
      </c>
      <c r="F325" s="166" t="s">
        <v>233</v>
      </c>
      <c r="G325" s="59" t="s">
        <v>82</v>
      </c>
      <c r="H325" s="59" t="s">
        <v>98</v>
      </c>
      <c r="I325" s="59" t="s">
        <v>73</v>
      </c>
      <c r="J325" s="266">
        <f>'Приложение 3'!J131</f>
        <v>588.4</v>
      </c>
      <c r="K325" s="266">
        <f>'Приложение 3'!K131</f>
        <v>377.3</v>
      </c>
      <c r="L325" s="266">
        <f>'Приложение 3'!L131</f>
        <v>475.5</v>
      </c>
    </row>
    <row r="326" spans="1:12" ht="45">
      <c r="A326" s="141" t="s">
        <v>121</v>
      </c>
      <c r="B326" s="90" t="s">
        <v>104</v>
      </c>
      <c r="C326" s="90" t="s">
        <v>258</v>
      </c>
      <c r="D326" s="90"/>
      <c r="E326" s="90"/>
      <c r="F326" s="91"/>
      <c r="G326" s="59"/>
      <c r="H326" s="59"/>
      <c r="I326" s="59"/>
      <c r="J326" s="266">
        <f>J334+J327</f>
        <v>25887.100000000006</v>
      </c>
      <c r="K326" s="266">
        <f t="shared" ref="K326:L326" si="93">K334+K327</f>
        <v>16108.7</v>
      </c>
      <c r="L326" s="266">
        <f t="shared" si="93"/>
        <v>16593.400000000001</v>
      </c>
    </row>
    <row r="327" spans="1:12" ht="63.75">
      <c r="A327" s="394" t="s">
        <v>546</v>
      </c>
      <c r="B327" s="395" t="s">
        <v>104</v>
      </c>
      <c r="C327" s="395" t="s">
        <v>258</v>
      </c>
      <c r="D327" s="395" t="s">
        <v>77</v>
      </c>
      <c r="E327" s="395"/>
      <c r="F327" s="396"/>
      <c r="G327" s="287"/>
      <c r="H327" s="287"/>
      <c r="I327" s="287"/>
      <c r="J327" s="301">
        <f t="shared" ref="J327:L332" si="94">J328</f>
        <v>960</v>
      </c>
      <c r="K327" s="301">
        <f t="shared" si="94"/>
        <v>0</v>
      </c>
      <c r="L327" s="301">
        <f t="shared" si="94"/>
        <v>0</v>
      </c>
    </row>
    <row r="328" spans="1:12" ht="25.5">
      <c r="A328" s="394" t="s">
        <v>544</v>
      </c>
      <c r="B328" s="395" t="s">
        <v>104</v>
      </c>
      <c r="C328" s="395" t="s">
        <v>258</v>
      </c>
      <c r="D328" s="395" t="s">
        <v>77</v>
      </c>
      <c r="E328" s="283" t="s">
        <v>545</v>
      </c>
      <c r="F328" s="396"/>
      <c r="G328" s="287"/>
      <c r="H328" s="287"/>
      <c r="I328" s="287"/>
      <c r="J328" s="301">
        <f t="shared" si="94"/>
        <v>960</v>
      </c>
      <c r="K328" s="301">
        <f t="shared" si="94"/>
        <v>0</v>
      </c>
      <c r="L328" s="301">
        <f t="shared" si="94"/>
        <v>0</v>
      </c>
    </row>
    <row r="329" spans="1:12" ht="33.75">
      <c r="A329" s="286" t="s">
        <v>86</v>
      </c>
      <c r="B329" s="395" t="s">
        <v>104</v>
      </c>
      <c r="C329" s="395" t="s">
        <v>258</v>
      </c>
      <c r="D329" s="395" t="s">
        <v>77</v>
      </c>
      <c r="E329" s="283" t="s">
        <v>545</v>
      </c>
      <c r="F329" s="396" t="s">
        <v>227</v>
      </c>
      <c r="G329" s="287"/>
      <c r="H329" s="287"/>
      <c r="I329" s="287"/>
      <c r="J329" s="301">
        <f t="shared" si="94"/>
        <v>960</v>
      </c>
      <c r="K329" s="301">
        <f t="shared" si="94"/>
        <v>0</v>
      </c>
      <c r="L329" s="301">
        <f t="shared" si="94"/>
        <v>0</v>
      </c>
    </row>
    <row r="330" spans="1:12" ht="33.75">
      <c r="A330" s="286" t="s">
        <v>87</v>
      </c>
      <c r="B330" s="395" t="s">
        <v>104</v>
      </c>
      <c r="C330" s="395" t="s">
        <v>258</v>
      </c>
      <c r="D330" s="395" t="s">
        <v>77</v>
      </c>
      <c r="E330" s="283" t="s">
        <v>545</v>
      </c>
      <c r="F330" s="396" t="s">
        <v>228</v>
      </c>
      <c r="G330" s="287"/>
      <c r="H330" s="287"/>
      <c r="I330" s="287"/>
      <c r="J330" s="301">
        <f t="shared" si="94"/>
        <v>960</v>
      </c>
      <c r="K330" s="301">
        <f t="shared" si="94"/>
        <v>0</v>
      </c>
      <c r="L330" s="301">
        <f t="shared" si="94"/>
        <v>0</v>
      </c>
    </row>
    <row r="331" spans="1:12">
      <c r="A331" s="286" t="s">
        <v>108</v>
      </c>
      <c r="B331" s="395" t="s">
        <v>104</v>
      </c>
      <c r="C331" s="395" t="s">
        <v>258</v>
      </c>
      <c r="D331" s="395" t="s">
        <v>77</v>
      </c>
      <c r="E331" s="283" t="s">
        <v>545</v>
      </c>
      <c r="F331" s="396" t="s">
        <v>228</v>
      </c>
      <c r="G331" s="287" t="s">
        <v>82</v>
      </c>
      <c r="H331" s="287"/>
      <c r="I331" s="287"/>
      <c r="J331" s="301">
        <f t="shared" si="94"/>
        <v>960</v>
      </c>
      <c r="K331" s="301">
        <f t="shared" si="94"/>
        <v>0</v>
      </c>
      <c r="L331" s="301">
        <f t="shared" si="94"/>
        <v>0</v>
      </c>
    </row>
    <row r="332" spans="1:12">
      <c r="A332" s="286" t="s">
        <v>115</v>
      </c>
      <c r="B332" s="395" t="s">
        <v>104</v>
      </c>
      <c r="C332" s="395" t="s">
        <v>258</v>
      </c>
      <c r="D332" s="395" t="s">
        <v>77</v>
      </c>
      <c r="E332" s="283" t="s">
        <v>545</v>
      </c>
      <c r="F332" s="396" t="s">
        <v>228</v>
      </c>
      <c r="G332" s="287" t="s">
        <v>82</v>
      </c>
      <c r="H332" s="287" t="s">
        <v>116</v>
      </c>
      <c r="I332" s="287"/>
      <c r="J332" s="301">
        <f t="shared" si="94"/>
        <v>960</v>
      </c>
      <c r="K332" s="301">
        <f t="shared" si="94"/>
        <v>0</v>
      </c>
      <c r="L332" s="301">
        <f t="shared" si="94"/>
        <v>0</v>
      </c>
    </row>
    <row r="333" spans="1:12" ht="33.75">
      <c r="A333" s="286" t="s">
        <v>312</v>
      </c>
      <c r="B333" s="395" t="s">
        <v>104</v>
      </c>
      <c r="C333" s="395" t="s">
        <v>258</v>
      </c>
      <c r="D333" s="395" t="s">
        <v>77</v>
      </c>
      <c r="E333" s="283" t="s">
        <v>545</v>
      </c>
      <c r="F333" s="396" t="s">
        <v>228</v>
      </c>
      <c r="G333" s="287" t="s">
        <v>82</v>
      </c>
      <c r="H333" s="287" t="s">
        <v>116</v>
      </c>
      <c r="I333" s="287" t="s">
        <v>73</v>
      </c>
      <c r="J333" s="301">
        <f>'Приложение 3'!J154</f>
        <v>960</v>
      </c>
      <c r="K333" s="301">
        <f>'Приложение 3'!K154</f>
        <v>0</v>
      </c>
      <c r="L333" s="301">
        <f>'Приложение 3'!L154</f>
        <v>0</v>
      </c>
    </row>
    <row r="334" spans="1:12" ht="33" customHeight="1">
      <c r="A334" s="141" t="s">
        <v>122</v>
      </c>
      <c r="B334" s="90" t="s">
        <v>104</v>
      </c>
      <c r="C334" s="90" t="s">
        <v>258</v>
      </c>
      <c r="D334" s="90" t="s">
        <v>106</v>
      </c>
      <c r="E334" s="90"/>
      <c r="F334" s="91"/>
      <c r="G334" s="59"/>
      <c r="H334" s="59"/>
      <c r="I334" s="59"/>
      <c r="J334" s="266">
        <f>J335+J353+J347+J341</f>
        <v>24927.100000000006</v>
      </c>
      <c r="K334" s="266">
        <f t="shared" ref="K334:L334" si="95">K335+K353+K347+K341</f>
        <v>16108.7</v>
      </c>
      <c r="L334" s="266">
        <f t="shared" si="95"/>
        <v>16593.400000000001</v>
      </c>
    </row>
    <row r="335" spans="1:12" ht="45">
      <c r="A335" s="141" t="s">
        <v>123</v>
      </c>
      <c r="B335" s="90" t="s">
        <v>104</v>
      </c>
      <c r="C335" s="90" t="s">
        <v>258</v>
      </c>
      <c r="D335" s="90" t="s">
        <v>106</v>
      </c>
      <c r="E335" s="90" t="s">
        <v>266</v>
      </c>
      <c r="F335" s="91"/>
      <c r="G335" s="59"/>
      <c r="H335" s="59"/>
      <c r="I335" s="59"/>
      <c r="J335" s="61">
        <f>J336</f>
        <v>8950.6</v>
      </c>
      <c r="K335" s="61">
        <f t="shared" ref="K335:L339" si="96">K336</f>
        <v>10179</v>
      </c>
      <c r="L335" s="61">
        <f t="shared" si="96"/>
        <v>10663.7</v>
      </c>
    </row>
    <row r="336" spans="1:12" ht="33.75">
      <c r="A336" s="141" t="s">
        <v>86</v>
      </c>
      <c r="B336" s="90" t="s">
        <v>104</v>
      </c>
      <c r="C336" s="90" t="s">
        <v>258</v>
      </c>
      <c r="D336" s="90" t="s">
        <v>106</v>
      </c>
      <c r="E336" s="90" t="s">
        <v>266</v>
      </c>
      <c r="F336" s="91" t="s">
        <v>227</v>
      </c>
      <c r="G336" s="59"/>
      <c r="H336" s="59"/>
      <c r="I336" s="59"/>
      <c r="J336" s="61">
        <f>J337</f>
        <v>8950.6</v>
      </c>
      <c r="K336" s="61">
        <f t="shared" si="96"/>
        <v>10179</v>
      </c>
      <c r="L336" s="61">
        <f t="shared" si="96"/>
        <v>10663.7</v>
      </c>
    </row>
    <row r="337" spans="1:12" ht="33.75">
      <c r="A337" s="141" t="s">
        <v>87</v>
      </c>
      <c r="B337" s="90" t="s">
        <v>104</v>
      </c>
      <c r="C337" s="90" t="s">
        <v>258</v>
      </c>
      <c r="D337" s="90" t="s">
        <v>106</v>
      </c>
      <c r="E337" s="90" t="s">
        <v>266</v>
      </c>
      <c r="F337" s="91" t="s">
        <v>228</v>
      </c>
      <c r="G337" s="59"/>
      <c r="H337" s="59"/>
      <c r="I337" s="59"/>
      <c r="J337" s="61">
        <f>J338</f>
        <v>8950.6</v>
      </c>
      <c r="K337" s="61">
        <f t="shared" si="96"/>
        <v>10179</v>
      </c>
      <c r="L337" s="61">
        <f t="shared" si="96"/>
        <v>10663.7</v>
      </c>
    </row>
    <row r="338" spans="1:12">
      <c r="A338" s="141" t="s">
        <v>108</v>
      </c>
      <c r="B338" s="90" t="s">
        <v>104</v>
      </c>
      <c r="C338" s="90" t="s">
        <v>258</v>
      </c>
      <c r="D338" s="90" t="s">
        <v>106</v>
      </c>
      <c r="E338" s="90" t="s">
        <v>266</v>
      </c>
      <c r="F338" s="91" t="s">
        <v>228</v>
      </c>
      <c r="G338" s="59" t="s">
        <v>82</v>
      </c>
      <c r="H338" s="59"/>
      <c r="I338" s="59"/>
      <c r="J338" s="61">
        <f>J339</f>
        <v>8950.6</v>
      </c>
      <c r="K338" s="61">
        <f t="shared" si="96"/>
        <v>10179</v>
      </c>
      <c r="L338" s="61">
        <f t="shared" si="96"/>
        <v>10663.7</v>
      </c>
    </row>
    <row r="339" spans="1:12">
      <c r="A339" s="141" t="s">
        <v>115</v>
      </c>
      <c r="B339" s="90" t="s">
        <v>104</v>
      </c>
      <c r="C339" s="90" t="s">
        <v>258</v>
      </c>
      <c r="D339" s="90" t="s">
        <v>106</v>
      </c>
      <c r="E339" s="90" t="s">
        <v>266</v>
      </c>
      <c r="F339" s="91" t="s">
        <v>228</v>
      </c>
      <c r="G339" s="59" t="s">
        <v>82</v>
      </c>
      <c r="H339" s="59" t="s">
        <v>116</v>
      </c>
      <c r="I339" s="59"/>
      <c r="J339" s="61">
        <f>J340</f>
        <v>8950.6</v>
      </c>
      <c r="K339" s="61">
        <f t="shared" si="96"/>
        <v>10179</v>
      </c>
      <c r="L339" s="61">
        <f t="shared" si="96"/>
        <v>10663.7</v>
      </c>
    </row>
    <row r="340" spans="1:12" ht="33.75">
      <c r="A340" s="141" t="s">
        <v>312</v>
      </c>
      <c r="B340" s="90" t="s">
        <v>104</v>
      </c>
      <c r="C340" s="90" t="s">
        <v>258</v>
      </c>
      <c r="D340" s="90" t="s">
        <v>106</v>
      </c>
      <c r="E340" s="90" t="s">
        <v>266</v>
      </c>
      <c r="F340" s="91" t="s">
        <v>228</v>
      </c>
      <c r="G340" s="59" t="s">
        <v>82</v>
      </c>
      <c r="H340" s="59" t="s">
        <v>116</v>
      </c>
      <c r="I340" s="59" t="s">
        <v>73</v>
      </c>
      <c r="J340" s="266">
        <f>'Приложение 3'!J158</f>
        <v>8950.6</v>
      </c>
      <c r="K340" s="266">
        <f>'Приложение 3'!K158</f>
        <v>10179</v>
      </c>
      <c r="L340" s="266">
        <f>'Приложение 3'!L158</f>
        <v>10663.7</v>
      </c>
    </row>
    <row r="341" spans="1:12" ht="51">
      <c r="A341" s="281" t="s">
        <v>547</v>
      </c>
      <c r="B341" s="395" t="s">
        <v>104</v>
      </c>
      <c r="C341" s="395" t="s">
        <v>258</v>
      </c>
      <c r="D341" s="395" t="s">
        <v>106</v>
      </c>
      <c r="E341" s="283" t="s">
        <v>548</v>
      </c>
      <c r="F341" s="396"/>
      <c r="G341" s="287"/>
      <c r="H341" s="287"/>
      <c r="I341" s="287"/>
      <c r="J341" s="301">
        <f t="shared" ref="J341:L345" si="97">J342</f>
        <v>371.4</v>
      </c>
      <c r="K341" s="301">
        <f t="shared" si="97"/>
        <v>0</v>
      </c>
      <c r="L341" s="301">
        <f t="shared" si="97"/>
        <v>0</v>
      </c>
    </row>
    <row r="342" spans="1:12" ht="33.75">
      <c r="A342" s="286" t="s">
        <v>119</v>
      </c>
      <c r="B342" s="395" t="s">
        <v>104</v>
      </c>
      <c r="C342" s="395" t="s">
        <v>258</v>
      </c>
      <c r="D342" s="395" t="s">
        <v>106</v>
      </c>
      <c r="E342" s="283" t="s">
        <v>548</v>
      </c>
      <c r="F342" s="396" t="s">
        <v>234</v>
      </c>
      <c r="G342" s="287"/>
      <c r="H342" s="287"/>
      <c r="I342" s="287"/>
      <c r="J342" s="301">
        <f t="shared" si="97"/>
        <v>371.4</v>
      </c>
      <c r="K342" s="301">
        <f t="shared" si="97"/>
        <v>0</v>
      </c>
      <c r="L342" s="301">
        <f t="shared" si="97"/>
        <v>0</v>
      </c>
    </row>
    <row r="343" spans="1:12">
      <c r="A343" s="286" t="s">
        <v>120</v>
      </c>
      <c r="B343" s="395" t="s">
        <v>104</v>
      </c>
      <c r="C343" s="395" t="s">
        <v>258</v>
      </c>
      <c r="D343" s="395" t="s">
        <v>106</v>
      </c>
      <c r="E343" s="283" t="s">
        <v>548</v>
      </c>
      <c r="F343" s="396" t="s">
        <v>235</v>
      </c>
      <c r="G343" s="287"/>
      <c r="H343" s="287"/>
      <c r="I343" s="287"/>
      <c r="J343" s="301">
        <f t="shared" si="97"/>
        <v>371.4</v>
      </c>
      <c r="K343" s="301">
        <f t="shared" si="97"/>
        <v>0</v>
      </c>
      <c r="L343" s="301">
        <f t="shared" si="97"/>
        <v>0</v>
      </c>
    </row>
    <row r="344" spans="1:12">
      <c r="A344" s="286" t="s">
        <v>108</v>
      </c>
      <c r="B344" s="395" t="s">
        <v>104</v>
      </c>
      <c r="C344" s="395" t="s">
        <v>258</v>
      </c>
      <c r="D344" s="395" t="s">
        <v>106</v>
      </c>
      <c r="E344" s="283" t="s">
        <v>548</v>
      </c>
      <c r="F344" s="396" t="s">
        <v>235</v>
      </c>
      <c r="G344" s="287" t="s">
        <v>82</v>
      </c>
      <c r="H344" s="287"/>
      <c r="I344" s="287"/>
      <c r="J344" s="301">
        <f t="shared" si="97"/>
        <v>371.4</v>
      </c>
      <c r="K344" s="301">
        <f t="shared" si="97"/>
        <v>0</v>
      </c>
      <c r="L344" s="301">
        <f t="shared" si="97"/>
        <v>0</v>
      </c>
    </row>
    <row r="345" spans="1:12">
      <c r="A345" s="286" t="s">
        <v>115</v>
      </c>
      <c r="B345" s="395" t="s">
        <v>104</v>
      </c>
      <c r="C345" s="395" t="s">
        <v>258</v>
      </c>
      <c r="D345" s="395" t="s">
        <v>106</v>
      </c>
      <c r="E345" s="283" t="s">
        <v>548</v>
      </c>
      <c r="F345" s="396" t="s">
        <v>235</v>
      </c>
      <c r="G345" s="287" t="s">
        <v>82</v>
      </c>
      <c r="H345" s="287" t="s">
        <v>116</v>
      </c>
      <c r="I345" s="287"/>
      <c r="J345" s="301">
        <f t="shared" si="97"/>
        <v>371.4</v>
      </c>
      <c r="K345" s="301">
        <f t="shared" si="97"/>
        <v>0</v>
      </c>
      <c r="L345" s="301">
        <f t="shared" si="97"/>
        <v>0</v>
      </c>
    </row>
    <row r="346" spans="1:12" ht="33.75">
      <c r="A346" s="286" t="s">
        <v>312</v>
      </c>
      <c r="B346" s="395" t="s">
        <v>104</v>
      </c>
      <c r="C346" s="395" t="s">
        <v>258</v>
      </c>
      <c r="D346" s="395" t="s">
        <v>106</v>
      </c>
      <c r="E346" s="283" t="s">
        <v>548</v>
      </c>
      <c r="F346" s="396" t="s">
        <v>235</v>
      </c>
      <c r="G346" s="287" t="s">
        <v>82</v>
      </c>
      <c r="H346" s="287" t="s">
        <v>116</v>
      </c>
      <c r="I346" s="287" t="s">
        <v>73</v>
      </c>
      <c r="J346" s="301">
        <f>'Приложение 3'!J161</f>
        <v>371.4</v>
      </c>
      <c r="K346" s="301">
        <f>'Приложение 3'!K161</f>
        <v>0</v>
      </c>
      <c r="L346" s="301">
        <f>'Приложение 3'!L161</f>
        <v>0</v>
      </c>
    </row>
    <row r="347" spans="1:12" ht="37.5" customHeight="1">
      <c r="A347" s="175" t="s">
        <v>418</v>
      </c>
      <c r="B347" s="90" t="s">
        <v>104</v>
      </c>
      <c r="C347" s="90" t="s">
        <v>258</v>
      </c>
      <c r="D347" s="90" t="s">
        <v>106</v>
      </c>
      <c r="E347" s="90" t="s">
        <v>417</v>
      </c>
      <c r="F347" s="91"/>
      <c r="G347" s="59"/>
      <c r="H347" s="59"/>
      <c r="I347" s="59"/>
      <c r="J347" s="266">
        <f>J348</f>
        <v>6475.4</v>
      </c>
      <c r="K347" s="266">
        <f t="shared" ref="K347:L351" si="98">K348</f>
        <v>0</v>
      </c>
      <c r="L347" s="266">
        <f t="shared" si="98"/>
        <v>0</v>
      </c>
    </row>
    <row r="348" spans="1:12" ht="33.75">
      <c r="A348" s="141" t="s">
        <v>86</v>
      </c>
      <c r="B348" s="90" t="s">
        <v>104</v>
      </c>
      <c r="C348" s="90" t="s">
        <v>258</v>
      </c>
      <c r="D348" s="90" t="s">
        <v>106</v>
      </c>
      <c r="E348" s="90" t="s">
        <v>417</v>
      </c>
      <c r="F348" s="91" t="s">
        <v>227</v>
      </c>
      <c r="G348" s="59"/>
      <c r="H348" s="59"/>
      <c r="I348" s="59"/>
      <c r="J348" s="266">
        <f>J349</f>
        <v>6475.4</v>
      </c>
      <c r="K348" s="266">
        <f t="shared" si="98"/>
        <v>0</v>
      </c>
      <c r="L348" s="266">
        <f t="shared" si="98"/>
        <v>0</v>
      </c>
    </row>
    <row r="349" spans="1:12" ht="33.75">
      <c r="A349" s="141" t="s">
        <v>87</v>
      </c>
      <c r="B349" s="90" t="s">
        <v>104</v>
      </c>
      <c r="C349" s="90" t="s">
        <v>258</v>
      </c>
      <c r="D349" s="90" t="s">
        <v>106</v>
      </c>
      <c r="E349" s="90" t="s">
        <v>417</v>
      </c>
      <c r="F349" s="91" t="s">
        <v>228</v>
      </c>
      <c r="G349" s="59"/>
      <c r="H349" s="59"/>
      <c r="I349" s="59"/>
      <c r="J349" s="266">
        <f>J350</f>
        <v>6475.4</v>
      </c>
      <c r="K349" s="266">
        <f t="shared" si="98"/>
        <v>0</v>
      </c>
      <c r="L349" s="266">
        <f t="shared" si="98"/>
        <v>0</v>
      </c>
    </row>
    <row r="350" spans="1:12">
      <c r="A350" s="141" t="s">
        <v>108</v>
      </c>
      <c r="B350" s="90" t="s">
        <v>104</v>
      </c>
      <c r="C350" s="90" t="s">
        <v>258</v>
      </c>
      <c r="D350" s="90" t="s">
        <v>106</v>
      </c>
      <c r="E350" s="90" t="s">
        <v>417</v>
      </c>
      <c r="F350" s="91" t="s">
        <v>228</v>
      </c>
      <c r="G350" s="59" t="s">
        <v>82</v>
      </c>
      <c r="H350" s="59"/>
      <c r="I350" s="59"/>
      <c r="J350" s="266">
        <f>J351</f>
        <v>6475.4</v>
      </c>
      <c r="K350" s="266">
        <f t="shared" si="98"/>
        <v>0</v>
      </c>
      <c r="L350" s="266">
        <f t="shared" si="98"/>
        <v>0</v>
      </c>
    </row>
    <row r="351" spans="1:12">
      <c r="A351" s="141" t="s">
        <v>115</v>
      </c>
      <c r="B351" s="90" t="s">
        <v>104</v>
      </c>
      <c r="C351" s="90" t="s">
        <v>258</v>
      </c>
      <c r="D351" s="90" t="s">
        <v>106</v>
      </c>
      <c r="E351" s="90" t="s">
        <v>417</v>
      </c>
      <c r="F351" s="91" t="s">
        <v>228</v>
      </c>
      <c r="G351" s="59" t="s">
        <v>82</v>
      </c>
      <c r="H351" s="59" t="s">
        <v>116</v>
      </c>
      <c r="I351" s="59"/>
      <c r="J351" s="266">
        <f>J352</f>
        <v>6475.4</v>
      </c>
      <c r="K351" s="266">
        <f t="shared" si="98"/>
        <v>0</v>
      </c>
      <c r="L351" s="266">
        <f t="shared" si="98"/>
        <v>0</v>
      </c>
    </row>
    <row r="352" spans="1:12" ht="33.75">
      <c r="A352" s="141" t="s">
        <v>312</v>
      </c>
      <c r="B352" s="90" t="s">
        <v>104</v>
      </c>
      <c r="C352" s="90" t="s">
        <v>258</v>
      </c>
      <c r="D352" s="90" t="s">
        <v>106</v>
      </c>
      <c r="E352" s="90" t="s">
        <v>417</v>
      </c>
      <c r="F352" s="91" t="s">
        <v>228</v>
      </c>
      <c r="G352" s="59" t="s">
        <v>82</v>
      </c>
      <c r="H352" s="59" t="s">
        <v>116</v>
      </c>
      <c r="I352" s="59" t="s">
        <v>73</v>
      </c>
      <c r="J352" s="266">
        <f>'Приложение 3'!J164</f>
        <v>6475.4</v>
      </c>
      <c r="K352" s="266">
        <f>'Приложение 3'!K164</f>
        <v>0</v>
      </c>
      <c r="L352" s="266">
        <f>'Приложение 3'!L164</f>
        <v>0</v>
      </c>
    </row>
    <row r="353" spans="1:12" ht="225">
      <c r="A353" s="141" t="s">
        <v>462</v>
      </c>
      <c r="B353" s="90" t="s">
        <v>104</v>
      </c>
      <c r="C353" s="90" t="s">
        <v>258</v>
      </c>
      <c r="D353" s="90" t="s">
        <v>106</v>
      </c>
      <c r="E353" s="90" t="s">
        <v>275</v>
      </c>
      <c r="F353" s="91"/>
      <c r="G353" s="59"/>
      <c r="H353" s="59"/>
      <c r="I353" s="59"/>
      <c r="J353" s="61">
        <f>J354</f>
        <v>9129.7000000000007</v>
      </c>
      <c r="K353" s="61">
        <f t="shared" ref="K353:L357" si="99">K354</f>
        <v>5929.7</v>
      </c>
      <c r="L353" s="61">
        <f t="shared" si="99"/>
        <v>5929.7</v>
      </c>
    </row>
    <row r="354" spans="1:12">
      <c r="A354" s="141" t="s">
        <v>154</v>
      </c>
      <c r="B354" s="90" t="s">
        <v>104</v>
      </c>
      <c r="C354" s="90" t="s">
        <v>258</v>
      </c>
      <c r="D354" s="90" t="s">
        <v>106</v>
      </c>
      <c r="E354" s="90" t="s">
        <v>275</v>
      </c>
      <c r="F354" s="91" t="s">
        <v>240</v>
      </c>
      <c r="G354" s="59"/>
      <c r="H354" s="59"/>
      <c r="I354" s="59"/>
      <c r="J354" s="61">
        <f>J355</f>
        <v>9129.7000000000007</v>
      </c>
      <c r="K354" s="61">
        <f t="shared" si="99"/>
        <v>5929.7</v>
      </c>
      <c r="L354" s="61">
        <f t="shared" si="99"/>
        <v>5929.7</v>
      </c>
    </row>
    <row r="355" spans="1:12">
      <c r="A355" s="141" t="s">
        <v>72</v>
      </c>
      <c r="B355" s="90" t="s">
        <v>104</v>
      </c>
      <c r="C355" s="90" t="s">
        <v>258</v>
      </c>
      <c r="D355" s="90" t="s">
        <v>106</v>
      </c>
      <c r="E355" s="90" t="s">
        <v>275</v>
      </c>
      <c r="F355" s="91" t="s">
        <v>241</v>
      </c>
      <c r="G355" s="59"/>
      <c r="H355" s="59"/>
      <c r="I355" s="59"/>
      <c r="J355" s="61">
        <f>J356</f>
        <v>9129.7000000000007</v>
      </c>
      <c r="K355" s="61">
        <f t="shared" si="99"/>
        <v>5929.7</v>
      </c>
      <c r="L355" s="61">
        <f t="shared" si="99"/>
        <v>5929.7</v>
      </c>
    </row>
    <row r="356" spans="1:12">
      <c r="A356" s="141" t="s">
        <v>108</v>
      </c>
      <c r="B356" s="90" t="s">
        <v>104</v>
      </c>
      <c r="C356" s="90" t="s">
        <v>258</v>
      </c>
      <c r="D356" s="90" t="s">
        <v>106</v>
      </c>
      <c r="E356" s="90" t="s">
        <v>275</v>
      </c>
      <c r="F356" s="91" t="s">
        <v>241</v>
      </c>
      <c r="G356" s="59" t="s">
        <v>82</v>
      </c>
      <c r="H356" s="59"/>
      <c r="I356" s="59"/>
      <c r="J356" s="61">
        <f>J357</f>
        <v>9129.7000000000007</v>
      </c>
      <c r="K356" s="61">
        <f t="shared" si="99"/>
        <v>5929.7</v>
      </c>
      <c r="L356" s="61">
        <f t="shared" si="99"/>
        <v>5929.7</v>
      </c>
    </row>
    <row r="357" spans="1:12">
      <c r="A357" s="141" t="s">
        <v>115</v>
      </c>
      <c r="B357" s="90" t="s">
        <v>104</v>
      </c>
      <c r="C357" s="90" t="s">
        <v>258</v>
      </c>
      <c r="D357" s="90" t="s">
        <v>106</v>
      </c>
      <c r="E357" s="90" t="s">
        <v>275</v>
      </c>
      <c r="F357" s="91" t="s">
        <v>241</v>
      </c>
      <c r="G357" s="59" t="s">
        <v>82</v>
      </c>
      <c r="H357" s="59" t="s">
        <v>116</v>
      </c>
      <c r="I357" s="59"/>
      <c r="J357" s="61">
        <f>J358</f>
        <v>9129.7000000000007</v>
      </c>
      <c r="K357" s="61">
        <f t="shared" si="99"/>
        <v>5929.7</v>
      </c>
      <c r="L357" s="61">
        <f t="shared" si="99"/>
        <v>5929.7</v>
      </c>
    </row>
    <row r="358" spans="1:12" ht="45">
      <c r="A358" s="141" t="s">
        <v>336</v>
      </c>
      <c r="B358" s="90" t="s">
        <v>104</v>
      </c>
      <c r="C358" s="90" t="s">
        <v>258</v>
      </c>
      <c r="D358" s="90" t="s">
        <v>106</v>
      </c>
      <c r="E358" s="90" t="s">
        <v>275</v>
      </c>
      <c r="F358" s="91" t="s">
        <v>241</v>
      </c>
      <c r="G358" s="59" t="s">
        <v>82</v>
      </c>
      <c r="H358" s="59" t="s">
        <v>116</v>
      </c>
      <c r="I358" s="59" t="s">
        <v>146</v>
      </c>
      <c r="J358" s="300">
        <f>'Приложение 3'!J271</f>
        <v>9129.7000000000007</v>
      </c>
      <c r="K358" s="300">
        <f>'Приложение 3'!K271</f>
        <v>5929.7</v>
      </c>
      <c r="L358" s="300">
        <f>'Приложение 3'!L271</f>
        <v>5929.7</v>
      </c>
    </row>
    <row r="359" spans="1:12" ht="49.5" customHeight="1">
      <c r="A359" s="141" t="s">
        <v>149</v>
      </c>
      <c r="B359" s="92" t="s">
        <v>274</v>
      </c>
      <c r="C359" s="92" t="s">
        <v>258</v>
      </c>
      <c r="D359" s="92"/>
      <c r="E359" s="92"/>
      <c r="F359" s="167"/>
      <c r="G359" s="59"/>
      <c r="H359" s="59"/>
      <c r="I359" s="59"/>
      <c r="J359" s="266">
        <f>J360+J379+J387</f>
        <v>7023.5</v>
      </c>
      <c r="K359" s="266">
        <f>K360+K379+K387</f>
        <v>6415.5</v>
      </c>
      <c r="L359" s="266">
        <f>L360+L379+L387</f>
        <v>5822.8</v>
      </c>
    </row>
    <row r="360" spans="1:12" ht="22.5">
      <c r="A360" s="141" t="s">
        <v>150</v>
      </c>
      <c r="B360" s="92" t="s">
        <v>274</v>
      </c>
      <c r="C360" s="92" t="s">
        <v>8</v>
      </c>
      <c r="D360" s="92"/>
      <c r="E360" s="92"/>
      <c r="F360" s="167"/>
      <c r="G360" s="59"/>
      <c r="H360" s="59"/>
      <c r="I360" s="59"/>
      <c r="J360" s="266">
        <f>J361</f>
        <v>6974.5</v>
      </c>
      <c r="K360" s="266">
        <f t="shared" ref="K360:L360" si="100">K361</f>
        <v>6366.5</v>
      </c>
      <c r="L360" s="266">
        <f t="shared" si="100"/>
        <v>5773.8</v>
      </c>
    </row>
    <row r="361" spans="1:12" ht="67.5">
      <c r="A361" s="141" t="s">
        <v>151</v>
      </c>
      <c r="B361" s="92" t="s">
        <v>274</v>
      </c>
      <c r="C361" s="92" t="s">
        <v>8</v>
      </c>
      <c r="D361" s="92" t="s">
        <v>75</v>
      </c>
      <c r="E361" s="92"/>
      <c r="F361" s="167"/>
      <c r="G361" s="59"/>
      <c r="H361" s="59"/>
      <c r="I361" s="59"/>
      <c r="J361" s="266">
        <f>J362+J368</f>
        <v>6974.5</v>
      </c>
      <c r="K361" s="266">
        <f>K362+K368</f>
        <v>6366.5</v>
      </c>
      <c r="L361" s="266">
        <f>L362+L368</f>
        <v>5773.8</v>
      </c>
    </row>
    <row r="362" spans="1:12" ht="33.75">
      <c r="A362" s="141" t="s">
        <v>152</v>
      </c>
      <c r="B362" s="92" t="s">
        <v>274</v>
      </c>
      <c r="C362" s="92" t="s">
        <v>8</v>
      </c>
      <c r="D362" s="92" t="s">
        <v>75</v>
      </c>
      <c r="E362" s="92" t="s">
        <v>249</v>
      </c>
      <c r="F362" s="167"/>
      <c r="G362" s="59"/>
      <c r="H362" s="59"/>
      <c r="I362" s="59"/>
      <c r="J362" s="61">
        <f>J363</f>
        <v>6443.5</v>
      </c>
      <c r="K362" s="61">
        <f t="shared" ref="K362:L366" si="101">K363</f>
        <v>5899.2</v>
      </c>
      <c r="L362" s="61">
        <f t="shared" si="101"/>
        <v>5449.2</v>
      </c>
    </row>
    <row r="363" spans="1:12" ht="67.5">
      <c r="A363" s="141" t="s">
        <v>80</v>
      </c>
      <c r="B363" s="92" t="s">
        <v>274</v>
      </c>
      <c r="C363" s="92" t="s">
        <v>8</v>
      </c>
      <c r="D363" s="92" t="s">
        <v>75</v>
      </c>
      <c r="E363" s="92" t="s">
        <v>249</v>
      </c>
      <c r="F363" s="167" t="s">
        <v>225</v>
      </c>
      <c r="G363" s="59"/>
      <c r="H363" s="59"/>
      <c r="I363" s="59"/>
      <c r="J363" s="61">
        <f>J364</f>
        <v>6443.5</v>
      </c>
      <c r="K363" s="61">
        <f t="shared" si="101"/>
        <v>5899.2</v>
      </c>
      <c r="L363" s="61">
        <f t="shared" si="101"/>
        <v>5449.2</v>
      </c>
    </row>
    <row r="364" spans="1:12" ht="26.25" customHeight="1">
      <c r="A364" s="141" t="s">
        <v>81</v>
      </c>
      <c r="B364" s="92" t="s">
        <v>274</v>
      </c>
      <c r="C364" s="92" t="s">
        <v>8</v>
      </c>
      <c r="D364" s="92" t="s">
        <v>75</v>
      </c>
      <c r="E364" s="92" t="s">
        <v>249</v>
      </c>
      <c r="F364" s="167" t="s">
        <v>226</v>
      </c>
      <c r="G364" s="59"/>
      <c r="H364" s="59"/>
      <c r="I364" s="59"/>
      <c r="J364" s="61">
        <f>J365</f>
        <v>6443.5</v>
      </c>
      <c r="K364" s="61">
        <f t="shared" si="101"/>
        <v>5899.2</v>
      </c>
      <c r="L364" s="61">
        <f t="shared" si="101"/>
        <v>5449.2</v>
      </c>
    </row>
    <row r="365" spans="1:12">
      <c r="A365" s="141" t="s">
        <v>74</v>
      </c>
      <c r="B365" s="92" t="s">
        <v>274</v>
      </c>
      <c r="C365" s="92" t="s">
        <v>8</v>
      </c>
      <c r="D365" s="92" t="s">
        <v>75</v>
      </c>
      <c r="E365" s="92" t="s">
        <v>249</v>
      </c>
      <c r="F365" s="167" t="s">
        <v>226</v>
      </c>
      <c r="G365" s="59" t="s">
        <v>75</v>
      </c>
      <c r="H365" s="59"/>
      <c r="I365" s="59"/>
      <c r="J365" s="61">
        <f>J366</f>
        <v>6443.5</v>
      </c>
      <c r="K365" s="61">
        <f t="shared" si="101"/>
        <v>5899.2</v>
      </c>
      <c r="L365" s="61">
        <f t="shared" si="101"/>
        <v>5449.2</v>
      </c>
    </row>
    <row r="366" spans="1:12" ht="45">
      <c r="A366" s="141" t="s">
        <v>147</v>
      </c>
      <c r="B366" s="92" t="s">
        <v>274</v>
      </c>
      <c r="C366" s="92" t="s">
        <v>8</v>
      </c>
      <c r="D366" s="92" t="s">
        <v>75</v>
      </c>
      <c r="E366" s="92" t="s">
        <v>249</v>
      </c>
      <c r="F366" s="167" t="s">
        <v>226</v>
      </c>
      <c r="G366" s="59" t="s">
        <v>75</v>
      </c>
      <c r="H366" s="59" t="s">
        <v>148</v>
      </c>
      <c r="I366" s="59"/>
      <c r="J366" s="61">
        <f>J367</f>
        <v>6443.5</v>
      </c>
      <c r="K366" s="61">
        <f t="shared" si="101"/>
        <v>5899.2</v>
      </c>
      <c r="L366" s="61">
        <f t="shared" si="101"/>
        <v>5449.2</v>
      </c>
    </row>
    <row r="367" spans="1:12" ht="45">
      <c r="A367" s="141" t="s">
        <v>336</v>
      </c>
      <c r="B367" s="92" t="s">
        <v>274</v>
      </c>
      <c r="C367" s="92" t="s">
        <v>8</v>
      </c>
      <c r="D367" s="92" t="s">
        <v>75</v>
      </c>
      <c r="E367" s="92" t="s">
        <v>249</v>
      </c>
      <c r="F367" s="167" t="s">
        <v>226</v>
      </c>
      <c r="G367" s="59" t="s">
        <v>75</v>
      </c>
      <c r="H367" s="59" t="s">
        <v>148</v>
      </c>
      <c r="I367" s="59" t="s">
        <v>146</v>
      </c>
      <c r="J367" s="300">
        <f>'Приложение 3'!J259</f>
        <v>6443.5</v>
      </c>
      <c r="K367" s="300">
        <f>'Приложение 3'!K259</f>
        <v>5899.2</v>
      </c>
      <c r="L367" s="300">
        <f>'Приложение 3'!L259</f>
        <v>5449.2</v>
      </c>
    </row>
    <row r="368" spans="1:12" ht="22.5">
      <c r="A368" s="141" t="s">
        <v>92</v>
      </c>
      <c r="B368" s="92" t="s">
        <v>274</v>
      </c>
      <c r="C368" s="92" t="s">
        <v>8</v>
      </c>
      <c r="D368" s="92" t="s">
        <v>75</v>
      </c>
      <c r="E368" s="92" t="s">
        <v>250</v>
      </c>
      <c r="F368" s="167"/>
      <c r="G368" s="59"/>
      <c r="H368" s="59"/>
      <c r="I368" s="59"/>
      <c r="J368" s="266">
        <f>J374+J369</f>
        <v>531</v>
      </c>
      <c r="K368" s="266">
        <f t="shared" ref="K368:L368" si="102">K374+K369</f>
        <v>467.3</v>
      </c>
      <c r="L368" s="266">
        <f t="shared" si="102"/>
        <v>324.60000000000002</v>
      </c>
    </row>
    <row r="369" spans="1:12" ht="67.5">
      <c r="A369" s="141" t="s">
        <v>80</v>
      </c>
      <c r="B369" s="92" t="s">
        <v>274</v>
      </c>
      <c r="C369" s="92" t="s">
        <v>8</v>
      </c>
      <c r="D369" s="92" t="s">
        <v>75</v>
      </c>
      <c r="E369" s="92" t="s">
        <v>250</v>
      </c>
      <c r="F369" s="167" t="s">
        <v>225</v>
      </c>
      <c r="G369" s="59"/>
      <c r="H369" s="59"/>
      <c r="I369" s="59"/>
      <c r="J369" s="61">
        <f t="shared" ref="J369:J372" si="103">J370</f>
        <v>1.5</v>
      </c>
      <c r="K369" s="61">
        <f t="shared" ref="K369:K372" si="104">K370</f>
        <v>0</v>
      </c>
      <c r="L369" s="61">
        <f t="shared" ref="L369:L372" si="105">L370</f>
        <v>0</v>
      </c>
    </row>
    <row r="370" spans="1:12" ht="33.75">
      <c r="A370" s="141" t="s">
        <v>81</v>
      </c>
      <c r="B370" s="92" t="s">
        <v>274</v>
      </c>
      <c r="C370" s="92" t="s">
        <v>8</v>
      </c>
      <c r="D370" s="92" t="s">
        <v>75</v>
      </c>
      <c r="E370" s="92" t="s">
        <v>250</v>
      </c>
      <c r="F370" s="167" t="s">
        <v>226</v>
      </c>
      <c r="G370" s="59"/>
      <c r="H370" s="59"/>
      <c r="I370" s="59"/>
      <c r="J370" s="61">
        <f t="shared" si="103"/>
        <v>1.5</v>
      </c>
      <c r="K370" s="61">
        <f t="shared" si="104"/>
        <v>0</v>
      </c>
      <c r="L370" s="61">
        <f t="shared" si="105"/>
        <v>0</v>
      </c>
    </row>
    <row r="371" spans="1:12">
      <c r="A371" s="141" t="s">
        <v>74</v>
      </c>
      <c r="B371" s="92" t="s">
        <v>274</v>
      </c>
      <c r="C371" s="92" t="s">
        <v>8</v>
      </c>
      <c r="D371" s="92" t="s">
        <v>75</v>
      </c>
      <c r="E371" s="92" t="s">
        <v>250</v>
      </c>
      <c r="F371" s="167" t="s">
        <v>226</v>
      </c>
      <c r="G371" s="59" t="s">
        <v>75</v>
      </c>
      <c r="H371" s="59"/>
      <c r="I371" s="59"/>
      <c r="J371" s="61">
        <f t="shared" si="103"/>
        <v>1.5</v>
      </c>
      <c r="K371" s="61">
        <f t="shared" si="104"/>
        <v>0</v>
      </c>
      <c r="L371" s="61">
        <f t="shared" si="105"/>
        <v>0</v>
      </c>
    </row>
    <row r="372" spans="1:12" ht="45">
      <c r="A372" s="141" t="s">
        <v>147</v>
      </c>
      <c r="B372" s="92" t="s">
        <v>274</v>
      </c>
      <c r="C372" s="92" t="s">
        <v>8</v>
      </c>
      <c r="D372" s="92" t="s">
        <v>75</v>
      </c>
      <c r="E372" s="92" t="s">
        <v>250</v>
      </c>
      <c r="F372" s="167" t="s">
        <v>226</v>
      </c>
      <c r="G372" s="59" t="s">
        <v>75</v>
      </c>
      <c r="H372" s="59" t="s">
        <v>148</v>
      </c>
      <c r="I372" s="59"/>
      <c r="J372" s="61">
        <f t="shared" si="103"/>
        <v>1.5</v>
      </c>
      <c r="K372" s="61">
        <f t="shared" si="104"/>
        <v>0</v>
      </c>
      <c r="L372" s="61">
        <f t="shared" si="105"/>
        <v>0</v>
      </c>
    </row>
    <row r="373" spans="1:12" ht="45">
      <c r="A373" s="141" t="s">
        <v>336</v>
      </c>
      <c r="B373" s="92" t="s">
        <v>274</v>
      </c>
      <c r="C373" s="92" t="s">
        <v>8</v>
      </c>
      <c r="D373" s="92" t="s">
        <v>75</v>
      </c>
      <c r="E373" s="92" t="s">
        <v>250</v>
      </c>
      <c r="F373" s="167" t="s">
        <v>226</v>
      </c>
      <c r="G373" s="59" t="s">
        <v>75</v>
      </c>
      <c r="H373" s="59" t="s">
        <v>148</v>
      </c>
      <c r="I373" s="59" t="s">
        <v>146</v>
      </c>
      <c r="J373" s="266">
        <f>'Приложение 3'!J262</f>
        <v>1.5</v>
      </c>
      <c r="K373" s="266">
        <f>'Приложение 3'!K262</f>
        <v>0</v>
      </c>
      <c r="L373" s="266">
        <f>'Приложение 3'!L262</f>
        <v>0</v>
      </c>
    </row>
    <row r="374" spans="1:12" ht="33.75">
      <c r="A374" s="141" t="s">
        <v>86</v>
      </c>
      <c r="B374" s="92" t="s">
        <v>274</v>
      </c>
      <c r="C374" s="92" t="s">
        <v>8</v>
      </c>
      <c r="D374" s="92" t="s">
        <v>75</v>
      </c>
      <c r="E374" s="92" t="s">
        <v>250</v>
      </c>
      <c r="F374" s="167" t="s">
        <v>227</v>
      </c>
      <c r="G374" s="59"/>
      <c r="H374" s="59"/>
      <c r="I374" s="59"/>
      <c r="J374" s="61">
        <f>J375</f>
        <v>529.5</v>
      </c>
      <c r="K374" s="61">
        <f t="shared" ref="K374:L377" si="106">K375</f>
        <v>467.3</v>
      </c>
      <c r="L374" s="61">
        <f t="shared" si="106"/>
        <v>324.60000000000002</v>
      </c>
    </row>
    <row r="375" spans="1:12" ht="33.75">
      <c r="A375" s="141" t="s">
        <v>87</v>
      </c>
      <c r="B375" s="92" t="s">
        <v>274</v>
      </c>
      <c r="C375" s="92" t="s">
        <v>8</v>
      </c>
      <c r="D375" s="92" t="s">
        <v>75</v>
      </c>
      <c r="E375" s="92" t="s">
        <v>250</v>
      </c>
      <c r="F375" s="167" t="s">
        <v>228</v>
      </c>
      <c r="G375" s="59"/>
      <c r="H375" s="59"/>
      <c r="I375" s="59"/>
      <c r="J375" s="61">
        <f>J376</f>
        <v>529.5</v>
      </c>
      <c r="K375" s="61">
        <f t="shared" si="106"/>
        <v>467.3</v>
      </c>
      <c r="L375" s="61">
        <f t="shared" si="106"/>
        <v>324.60000000000002</v>
      </c>
    </row>
    <row r="376" spans="1:12">
      <c r="A376" s="141" t="s">
        <v>74</v>
      </c>
      <c r="B376" s="92" t="s">
        <v>274</v>
      </c>
      <c r="C376" s="92" t="s">
        <v>8</v>
      </c>
      <c r="D376" s="92" t="s">
        <v>75</v>
      </c>
      <c r="E376" s="92" t="s">
        <v>250</v>
      </c>
      <c r="F376" s="167" t="s">
        <v>228</v>
      </c>
      <c r="G376" s="59" t="s">
        <v>75</v>
      </c>
      <c r="H376" s="59"/>
      <c r="I376" s="59"/>
      <c r="J376" s="61">
        <f>J377</f>
        <v>529.5</v>
      </c>
      <c r="K376" s="61">
        <f t="shared" si="106"/>
        <v>467.3</v>
      </c>
      <c r="L376" s="61">
        <f t="shared" si="106"/>
        <v>324.60000000000002</v>
      </c>
    </row>
    <row r="377" spans="1:12" ht="45">
      <c r="A377" s="141" t="s">
        <v>147</v>
      </c>
      <c r="B377" s="92" t="s">
        <v>274</v>
      </c>
      <c r="C377" s="92" t="s">
        <v>8</v>
      </c>
      <c r="D377" s="92" t="s">
        <v>75</v>
      </c>
      <c r="E377" s="92" t="s">
        <v>250</v>
      </c>
      <c r="F377" s="167" t="s">
        <v>228</v>
      </c>
      <c r="G377" s="59" t="s">
        <v>75</v>
      </c>
      <c r="H377" s="59" t="s">
        <v>148</v>
      </c>
      <c r="I377" s="59"/>
      <c r="J377" s="61">
        <f>J378</f>
        <v>529.5</v>
      </c>
      <c r="K377" s="61">
        <f t="shared" si="106"/>
        <v>467.3</v>
      </c>
      <c r="L377" s="61">
        <f t="shared" si="106"/>
        <v>324.60000000000002</v>
      </c>
    </row>
    <row r="378" spans="1:12" ht="45">
      <c r="A378" s="141" t="s">
        <v>336</v>
      </c>
      <c r="B378" s="92" t="s">
        <v>274</v>
      </c>
      <c r="C378" s="92" t="s">
        <v>8</v>
      </c>
      <c r="D378" s="92" t="s">
        <v>75</v>
      </c>
      <c r="E378" s="92" t="s">
        <v>250</v>
      </c>
      <c r="F378" s="167" t="s">
        <v>228</v>
      </c>
      <c r="G378" s="59" t="s">
        <v>75</v>
      </c>
      <c r="H378" s="59" t="s">
        <v>148</v>
      </c>
      <c r="I378" s="59" t="s">
        <v>146</v>
      </c>
      <c r="J378" s="300">
        <f>'Приложение 3'!J264</f>
        <v>529.5</v>
      </c>
      <c r="K378" s="300">
        <f>'Приложение 3'!K264</f>
        <v>467.3</v>
      </c>
      <c r="L378" s="300">
        <f>'Приложение 3'!L264</f>
        <v>324.60000000000002</v>
      </c>
    </row>
    <row r="379" spans="1:12" ht="33.75">
      <c r="A379" s="141" t="s">
        <v>160</v>
      </c>
      <c r="B379" s="93" t="s">
        <v>274</v>
      </c>
      <c r="C379" s="93" t="s">
        <v>9</v>
      </c>
      <c r="D379" s="93"/>
      <c r="E379" s="93"/>
      <c r="F379" s="168"/>
      <c r="G379" s="59"/>
      <c r="H379" s="59"/>
      <c r="I379" s="59"/>
      <c r="J379" s="266">
        <f t="shared" ref="J379:J385" si="107">J380</f>
        <v>43.3</v>
      </c>
      <c r="K379" s="266">
        <f t="shared" ref="K379:L385" si="108">K380</f>
        <v>43.3</v>
      </c>
      <c r="L379" s="266">
        <f t="shared" si="108"/>
        <v>43.3</v>
      </c>
    </row>
    <row r="380" spans="1:12" ht="45">
      <c r="A380" s="141" t="s">
        <v>161</v>
      </c>
      <c r="B380" s="93" t="s">
        <v>274</v>
      </c>
      <c r="C380" s="93" t="s">
        <v>9</v>
      </c>
      <c r="D380" s="93" t="s">
        <v>77</v>
      </c>
      <c r="E380" s="93"/>
      <c r="F380" s="168"/>
      <c r="G380" s="59"/>
      <c r="H380" s="59"/>
      <c r="I380" s="59"/>
      <c r="J380" s="266">
        <f t="shared" si="107"/>
        <v>43.3</v>
      </c>
      <c r="K380" s="266">
        <f t="shared" si="108"/>
        <v>43.3</v>
      </c>
      <c r="L380" s="266">
        <f t="shared" si="108"/>
        <v>43.3</v>
      </c>
    </row>
    <row r="381" spans="1:12" ht="22.5">
      <c r="A381" s="141" t="s">
        <v>162</v>
      </c>
      <c r="B381" s="93" t="s">
        <v>274</v>
      </c>
      <c r="C381" s="93" t="s">
        <v>9</v>
      </c>
      <c r="D381" s="93" t="s">
        <v>77</v>
      </c>
      <c r="E381" s="93" t="s">
        <v>276</v>
      </c>
      <c r="F381" s="168"/>
      <c r="G381" s="59"/>
      <c r="H381" s="59"/>
      <c r="I381" s="59"/>
      <c r="J381" s="61">
        <f t="shared" si="107"/>
        <v>43.3</v>
      </c>
      <c r="K381" s="61">
        <f t="shared" si="108"/>
        <v>43.3</v>
      </c>
      <c r="L381" s="61">
        <f t="shared" si="108"/>
        <v>43.3</v>
      </c>
    </row>
    <row r="382" spans="1:12" ht="22.5">
      <c r="A382" s="141" t="s">
        <v>158</v>
      </c>
      <c r="B382" s="93" t="s">
        <v>274</v>
      </c>
      <c r="C382" s="93" t="s">
        <v>9</v>
      </c>
      <c r="D382" s="93" t="s">
        <v>77</v>
      </c>
      <c r="E382" s="93" t="s">
        <v>276</v>
      </c>
      <c r="F382" s="168" t="s">
        <v>242</v>
      </c>
      <c r="G382" s="59"/>
      <c r="H382" s="59"/>
      <c r="I382" s="59"/>
      <c r="J382" s="61">
        <f t="shared" si="107"/>
        <v>43.3</v>
      </c>
      <c r="K382" s="61">
        <f t="shared" si="108"/>
        <v>43.3</v>
      </c>
      <c r="L382" s="61">
        <f t="shared" si="108"/>
        <v>43.3</v>
      </c>
    </row>
    <row r="383" spans="1:12">
      <c r="A383" s="141" t="s">
        <v>163</v>
      </c>
      <c r="B383" s="93" t="s">
        <v>274</v>
      </c>
      <c r="C383" s="93" t="s">
        <v>9</v>
      </c>
      <c r="D383" s="93" t="s">
        <v>77</v>
      </c>
      <c r="E383" s="93" t="s">
        <v>276</v>
      </c>
      <c r="F383" s="168" t="s">
        <v>243</v>
      </c>
      <c r="G383" s="59"/>
      <c r="H383" s="59"/>
      <c r="I383" s="59"/>
      <c r="J383" s="61">
        <f t="shared" si="107"/>
        <v>43.3</v>
      </c>
      <c r="K383" s="61">
        <f t="shared" si="108"/>
        <v>43.3</v>
      </c>
      <c r="L383" s="61">
        <f t="shared" si="108"/>
        <v>43.3</v>
      </c>
    </row>
    <row r="384" spans="1:12" ht="22.5">
      <c r="A384" s="141" t="s">
        <v>158</v>
      </c>
      <c r="B384" s="93" t="s">
        <v>274</v>
      </c>
      <c r="C384" s="93" t="s">
        <v>9</v>
      </c>
      <c r="D384" s="93" t="s">
        <v>77</v>
      </c>
      <c r="E384" s="93" t="s">
        <v>276</v>
      </c>
      <c r="F384" s="168" t="s">
        <v>243</v>
      </c>
      <c r="G384" s="59" t="s">
        <v>104</v>
      </c>
      <c r="H384" s="59"/>
      <c r="I384" s="59"/>
      <c r="J384" s="61">
        <f t="shared" si="107"/>
        <v>43.3</v>
      </c>
      <c r="K384" s="61">
        <f t="shared" si="108"/>
        <v>43.3</v>
      </c>
      <c r="L384" s="61">
        <f t="shared" si="108"/>
        <v>43.3</v>
      </c>
    </row>
    <row r="385" spans="1:12" ht="22.5">
      <c r="A385" s="141" t="s">
        <v>310</v>
      </c>
      <c r="B385" s="93" t="s">
        <v>274</v>
      </c>
      <c r="C385" s="93" t="s">
        <v>9</v>
      </c>
      <c r="D385" s="93" t="s">
        <v>77</v>
      </c>
      <c r="E385" s="93" t="s">
        <v>276</v>
      </c>
      <c r="F385" s="168" t="s">
        <v>243</v>
      </c>
      <c r="G385" s="59" t="s">
        <v>104</v>
      </c>
      <c r="H385" s="59" t="s">
        <v>75</v>
      </c>
      <c r="I385" s="59"/>
      <c r="J385" s="61">
        <f t="shared" si="107"/>
        <v>43.3</v>
      </c>
      <c r="K385" s="61">
        <f t="shared" si="108"/>
        <v>43.3</v>
      </c>
      <c r="L385" s="61">
        <f t="shared" si="108"/>
        <v>43.3</v>
      </c>
    </row>
    <row r="386" spans="1:12" ht="45">
      <c r="A386" s="141" t="s">
        <v>336</v>
      </c>
      <c r="B386" s="93" t="s">
        <v>274</v>
      </c>
      <c r="C386" s="93" t="s">
        <v>9</v>
      </c>
      <c r="D386" s="93" t="s">
        <v>77</v>
      </c>
      <c r="E386" s="93" t="s">
        <v>276</v>
      </c>
      <c r="F386" s="168" t="s">
        <v>243</v>
      </c>
      <c r="G386" s="59" t="s">
        <v>104</v>
      </c>
      <c r="H386" s="59" t="s">
        <v>75</v>
      </c>
      <c r="I386" s="59" t="s">
        <v>146</v>
      </c>
      <c r="J386" s="300">
        <f>'Приложение 3'!J279</f>
        <v>43.3</v>
      </c>
      <c r="K386" s="300">
        <f>'Приложение 3'!K279</f>
        <v>43.3</v>
      </c>
      <c r="L386" s="300">
        <f>'Приложение 3'!L279</f>
        <v>43.3</v>
      </c>
    </row>
    <row r="387" spans="1:12" ht="33.75">
      <c r="A387" s="141" t="s">
        <v>166</v>
      </c>
      <c r="B387" s="93" t="s">
        <v>274</v>
      </c>
      <c r="C387" s="93" t="s">
        <v>10</v>
      </c>
      <c r="D387" s="93"/>
      <c r="E387" s="93"/>
      <c r="F387" s="168"/>
      <c r="G387" s="59"/>
      <c r="H387" s="59"/>
      <c r="I387" s="59"/>
      <c r="J387" s="266">
        <f>J388</f>
        <v>5.7</v>
      </c>
      <c r="K387" s="266">
        <f>K388</f>
        <v>5.7</v>
      </c>
      <c r="L387" s="266">
        <f>L388</f>
        <v>5.7</v>
      </c>
    </row>
    <row r="388" spans="1:12" ht="45">
      <c r="A388" s="141" t="s">
        <v>167</v>
      </c>
      <c r="B388" s="94" t="s">
        <v>274</v>
      </c>
      <c r="C388" s="94" t="s">
        <v>10</v>
      </c>
      <c r="D388" s="94" t="s">
        <v>75</v>
      </c>
      <c r="E388" s="94"/>
      <c r="F388" s="169"/>
      <c r="G388" s="59"/>
      <c r="H388" s="59"/>
      <c r="I388" s="59"/>
      <c r="J388" s="266">
        <f t="shared" ref="J388:J393" si="109">J389</f>
        <v>5.7</v>
      </c>
      <c r="K388" s="266">
        <f t="shared" ref="K388:L393" si="110">K389</f>
        <v>5.7</v>
      </c>
      <c r="L388" s="266">
        <f t="shared" si="110"/>
        <v>5.7</v>
      </c>
    </row>
    <row r="389" spans="1:12" ht="22.5">
      <c r="A389" s="141" t="s">
        <v>168</v>
      </c>
      <c r="B389" s="94" t="s">
        <v>274</v>
      </c>
      <c r="C389" s="94" t="s">
        <v>10</v>
      </c>
      <c r="D389" s="94" t="s">
        <v>75</v>
      </c>
      <c r="E389" s="94" t="s">
        <v>277</v>
      </c>
      <c r="F389" s="169"/>
      <c r="G389" s="59"/>
      <c r="H389" s="59"/>
      <c r="I389" s="59"/>
      <c r="J389" s="61">
        <f t="shared" si="109"/>
        <v>5.7</v>
      </c>
      <c r="K389" s="61">
        <f t="shared" si="110"/>
        <v>5.7</v>
      </c>
      <c r="L389" s="61">
        <f t="shared" si="110"/>
        <v>5.7</v>
      </c>
    </row>
    <row r="390" spans="1:12">
      <c r="A390" s="141" t="s">
        <v>154</v>
      </c>
      <c r="B390" s="94" t="s">
        <v>274</v>
      </c>
      <c r="C390" s="94" t="s">
        <v>10</v>
      </c>
      <c r="D390" s="94" t="s">
        <v>75</v>
      </c>
      <c r="E390" s="94" t="s">
        <v>277</v>
      </c>
      <c r="F390" s="169" t="s">
        <v>240</v>
      </c>
      <c r="G390" s="59"/>
      <c r="H390" s="59"/>
      <c r="I390" s="59"/>
      <c r="J390" s="61">
        <f t="shared" si="109"/>
        <v>5.7</v>
      </c>
      <c r="K390" s="61">
        <f t="shared" si="110"/>
        <v>5.7</v>
      </c>
      <c r="L390" s="61">
        <f t="shared" si="110"/>
        <v>5.7</v>
      </c>
    </row>
    <row r="391" spans="1:12">
      <c r="A391" s="141" t="s">
        <v>169</v>
      </c>
      <c r="B391" s="94" t="s">
        <v>274</v>
      </c>
      <c r="C391" s="94" t="s">
        <v>10</v>
      </c>
      <c r="D391" s="94" t="s">
        <v>75</v>
      </c>
      <c r="E391" s="94" t="s">
        <v>277</v>
      </c>
      <c r="F391" s="169" t="s">
        <v>244</v>
      </c>
      <c r="G391" s="59"/>
      <c r="H391" s="59"/>
      <c r="I391" s="59"/>
      <c r="J391" s="61">
        <f t="shared" si="109"/>
        <v>5.7</v>
      </c>
      <c r="K391" s="61">
        <f t="shared" si="110"/>
        <v>5.7</v>
      </c>
      <c r="L391" s="61">
        <f t="shared" si="110"/>
        <v>5.7</v>
      </c>
    </row>
    <row r="392" spans="1:12" ht="45">
      <c r="A392" s="141" t="s">
        <v>308</v>
      </c>
      <c r="B392" s="94" t="s">
        <v>274</v>
      </c>
      <c r="C392" s="94" t="s">
        <v>10</v>
      </c>
      <c r="D392" s="94" t="s">
        <v>75</v>
      </c>
      <c r="E392" s="94" t="s">
        <v>277</v>
      </c>
      <c r="F392" s="169" t="s">
        <v>244</v>
      </c>
      <c r="G392" s="59" t="s">
        <v>165</v>
      </c>
      <c r="H392" s="59"/>
      <c r="I392" s="59"/>
      <c r="J392" s="61">
        <f t="shared" si="109"/>
        <v>5.7</v>
      </c>
      <c r="K392" s="61">
        <f t="shared" si="110"/>
        <v>5.7</v>
      </c>
      <c r="L392" s="61">
        <f t="shared" si="110"/>
        <v>5.7</v>
      </c>
    </row>
    <row r="393" spans="1:12" ht="45">
      <c r="A393" s="141" t="s">
        <v>309</v>
      </c>
      <c r="B393" s="94" t="s">
        <v>274</v>
      </c>
      <c r="C393" s="94" t="s">
        <v>10</v>
      </c>
      <c r="D393" s="94" t="s">
        <v>75</v>
      </c>
      <c r="E393" s="94" t="s">
        <v>277</v>
      </c>
      <c r="F393" s="169" t="s">
        <v>244</v>
      </c>
      <c r="G393" s="59" t="s">
        <v>165</v>
      </c>
      <c r="H393" s="59" t="s">
        <v>75</v>
      </c>
      <c r="I393" s="59"/>
      <c r="J393" s="61">
        <f t="shared" si="109"/>
        <v>5.7</v>
      </c>
      <c r="K393" s="61">
        <f t="shared" si="110"/>
        <v>5.7</v>
      </c>
      <c r="L393" s="61">
        <f t="shared" si="110"/>
        <v>5.7</v>
      </c>
    </row>
    <row r="394" spans="1:12" ht="45">
      <c r="A394" s="141" t="s">
        <v>336</v>
      </c>
      <c r="B394" s="94" t="s">
        <v>274</v>
      </c>
      <c r="C394" s="94" t="s">
        <v>10</v>
      </c>
      <c r="D394" s="94" t="s">
        <v>75</v>
      </c>
      <c r="E394" s="94" t="s">
        <v>277</v>
      </c>
      <c r="F394" s="169" t="s">
        <v>244</v>
      </c>
      <c r="G394" s="59" t="s">
        <v>165</v>
      </c>
      <c r="H394" s="59" t="s">
        <v>75</v>
      </c>
      <c r="I394" s="59" t="s">
        <v>146</v>
      </c>
      <c r="J394" s="300">
        <f>'Приложение 3'!J287</f>
        <v>5.7</v>
      </c>
      <c r="K394" s="300">
        <f>'Приложение 3'!K287</f>
        <v>5.7</v>
      </c>
      <c r="L394" s="300">
        <f>'Приложение 3'!L287</f>
        <v>5.7</v>
      </c>
    </row>
    <row r="395" spans="1:12" ht="51" customHeight="1">
      <c r="A395" s="141" t="s">
        <v>83</v>
      </c>
      <c r="B395" s="81" t="s">
        <v>499</v>
      </c>
      <c r="C395" s="81" t="s">
        <v>258</v>
      </c>
      <c r="D395" s="81"/>
      <c r="E395" s="81"/>
      <c r="F395" s="82"/>
      <c r="G395" s="59"/>
      <c r="H395" s="59"/>
      <c r="I395" s="59"/>
      <c r="J395" s="266">
        <f>J403+J410+J428+J435+J396+J442</f>
        <v>790.4</v>
      </c>
      <c r="K395" s="266">
        <f t="shared" ref="K395:L395" si="111">K403+K410+K428+K435+K396+K442</f>
        <v>675.5</v>
      </c>
      <c r="L395" s="266">
        <f t="shared" si="111"/>
        <v>738.2</v>
      </c>
    </row>
    <row r="396" spans="1:12" ht="30" customHeight="1">
      <c r="A396" s="180" t="s">
        <v>443</v>
      </c>
      <c r="B396" s="81" t="s">
        <v>499</v>
      </c>
      <c r="C396" s="81" t="s">
        <v>258</v>
      </c>
      <c r="D396" s="81" t="s">
        <v>75</v>
      </c>
      <c r="E396" s="81"/>
      <c r="F396" s="82"/>
      <c r="G396" s="59"/>
      <c r="H396" s="59"/>
      <c r="I396" s="59"/>
      <c r="J396" s="266">
        <f t="shared" ref="J396:L401" si="112">J397</f>
        <v>0</v>
      </c>
      <c r="K396" s="266">
        <f t="shared" si="112"/>
        <v>0</v>
      </c>
      <c r="L396" s="266">
        <f t="shared" si="112"/>
        <v>36</v>
      </c>
    </row>
    <row r="397" spans="1:12" ht="89.25">
      <c r="A397" s="180" t="s">
        <v>444</v>
      </c>
      <c r="B397" s="81" t="s">
        <v>499</v>
      </c>
      <c r="C397" s="81" t="s">
        <v>258</v>
      </c>
      <c r="D397" s="81" t="s">
        <v>75</v>
      </c>
      <c r="E397" s="32" t="s">
        <v>445</v>
      </c>
      <c r="F397" s="82"/>
      <c r="G397" s="59"/>
      <c r="H397" s="59"/>
      <c r="I397" s="59"/>
      <c r="J397" s="266">
        <f t="shared" si="112"/>
        <v>0</v>
      </c>
      <c r="K397" s="266">
        <f t="shared" si="112"/>
        <v>0</v>
      </c>
      <c r="L397" s="266">
        <f t="shared" si="112"/>
        <v>36</v>
      </c>
    </row>
    <row r="398" spans="1:12" ht="38.25">
      <c r="A398" s="175" t="s">
        <v>86</v>
      </c>
      <c r="B398" s="81" t="s">
        <v>499</v>
      </c>
      <c r="C398" s="81" t="s">
        <v>258</v>
      </c>
      <c r="D398" s="81" t="s">
        <v>75</v>
      </c>
      <c r="E398" s="81" t="s">
        <v>445</v>
      </c>
      <c r="F398" s="29" t="s">
        <v>227</v>
      </c>
      <c r="G398" s="59"/>
      <c r="H398" s="59"/>
      <c r="I398" s="59"/>
      <c r="J398" s="266">
        <f t="shared" si="112"/>
        <v>0</v>
      </c>
      <c r="K398" s="266">
        <f t="shared" si="112"/>
        <v>0</v>
      </c>
      <c r="L398" s="266">
        <f t="shared" si="112"/>
        <v>36</v>
      </c>
    </row>
    <row r="399" spans="1:12" ht="38.25">
      <c r="A399" s="175" t="s">
        <v>87</v>
      </c>
      <c r="B399" s="81" t="s">
        <v>499</v>
      </c>
      <c r="C399" s="81" t="s">
        <v>258</v>
      </c>
      <c r="D399" s="81" t="s">
        <v>75</v>
      </c>
      <c r="E399" s="81" t="s">
        <v>445</v>
      </c>
      <c r="F399" s="29" t="s">
        <v>228</v>
      </c>
      <c r="G399" s="59"/>
      <c r="H399" s="59"/>
      <c r="I399" s="59"/>
      <c r="J399" s="266">
        <f t="shared" si="112"/>
        <v>0</v>
      </c>
      <c r="K399" s="266">
        <f t="shared" si="112"/>
        <v>0</v>
      </c>
      <c r="L399" s="266">
        <f t="shared" si="112"/>
        <v>36</v>
      </c>
    </row>
    <row r="400" spans="1:12">
      <c r="A400" s="141" t="s">
        <v>74</v>
      </c>
      <c r="B400" s="81" t="s">
        <v>499</v>
      </c>
      <c r="C400" s="81" t="s">
        <v>258</v>
      </c>
      <c r="D400" s="81" t="s">
        <v>75</v>
      </c>
      <c r="E400" s="81" t="s">
        <v>445</v>
      </c>
      <c r="F400" s="82" t="s">
        <v>228</v>
      </c>
      <c r="G400" s="59" t="s">
        <v>75</v>
      </c>
      <c r="H400" s="59"/>
      <c r="I400" s="59"/>
      <c r="J400" s="266">
        <f t="shared" si="112"/>
        <v>0</v>
      </c>
      <c r="K400" s="266">
        <f t="shared" si="112"/>
        <v>0</v>
      </c>
      <c r="L400" s="266">
        <f t="shared" si="112"/>
        <v>36</v>
      </c>
    </row>
    <row r="401" spans="1:12">
      <c r="A401" s="180" t="s">
        <v>442</v>
      </c>
      <c r="B401" s="81" t="s">
        <v>499</v>
      </c>
      <c r="C401" s="81" t="s">
        <v>258</v>
      </c>
      <c r="D401" s="81" t="s">
        <v>75</v>
      </c>
      <c r="E401" s="81" t="s">
        <v>445</v>
      </c>
      <c r="F401" s="82" t="s">
        <v>228</v>
      </c>
      <c r="G401" s="59" t="s">
        <v>75</v>
      </c>
      <c r="H401" s="59" t="s">
        <v>98</v>
      </c>
      <c r="I401" s="59"/>
      <c r="J401" s="266">
        <f t="shared" si="112"/>
        <v>0</v>
      </c>
      <c r="K401" s="266">
        <f t="shared" si="112"/>
        <v>0</v>
      </c>
      <c r="L401" s="266">
        <f t="shared" si="112"/>
        <v>36</v>
      </c>
    </row>
    <row r="402" spans="1:12" ht="33.75">
      <c r="A402" s="141" t="s">
        <v>312</v>
      </c>
      <c r="B402" s="81" t="s">
        <v>499</v>
      </c>
      <c r="C402" s="81" t="s">
        <v>258</v>
      </c>
      <c r="D402" s="81" t="s">
        <v>75</v>
      </c>
      <c r="E402" s="81" t="s">
        <v>445</v>
      </c>
      <c r="F402" s="82" t="s">
        <v>228</v>
      </c>
      <c r="G402" s="59" t="s">
        <v>75</v>
      </c>
      <c r="H402" s="59" t="s">
        <v>98</v>
      </c>
      <c r="I402" s="59" t="s">
        <v>73</v>
      </c>
      <c r="J402" s="266">
        <f>'Приложение 3'!J68</f>
        <v>0</v>
      </c>
      <c r="K402" s="266">
        <f>'Приложение 3'!K68</f>
        <v>0</v>
      </c>
      <c r="L402" s="266">
        <f>'Приложение 3'!L68</f>
        <v>36</v>
      </c>
    </row>
    <row r="403" spans="1:12" ht="56.25">
      <c r="A403" s="141" t="s">
        <v>181</v>
      </c>
      <c r="B403" s="84" t="s">
        <v>499</v>
      </c>
      <c r="C403" s="84" t="s">
        <v>258</v>
      </c>
      <c r="D403" s="84" t="s">
        <v>77</v>
      </c>
      <c r="E403" s="84"/>
      <c r="F403" s="162"/>
      <c r="G403" s="59"/>
      <c r="H403" s="59"/>
      <c r="I403" s="59"/>
      <c r="J403" s="266">
        <f>J404</f>
        <v>147</v>
      </c>
      <c r="K403" s="266">
        <f t="shared" ref="K403:L403" si="113">K404</f>
        <v>0</v>
      </c>
      <c r="L403" s="266">
        <f t="shared" si="113"/>
        <v>0</v>
      </c>
    </row>
    <row r="404" spans="1:12" ht="33.75">
      <c r="A404" s="141" t="s">
        <v>85</v>
      </c>
      <c r="B404" s="84" t="s">
        <v>499</v>
      </c>
      <c r="C404" s="84" t="s">
        <v>258</v>
      </c>
      <c r="D404" s="84" t="s">
        <v>77</v>
      </c>
      <c r="E404" s="84" t="s">
        <v>248</v>
      </c>
      <c r="F404" s="162"/>
      <c r="G404" s="59"/>
      <c r="H404" s="59"/>
      <c r="I404" s="59"/>
      <c r="J404" s="61">
        <f t="shared" ref="J404:L408" si="114">J405</f>
        <v>147</v>
      </c>
      <c r="K404" s="61">
        <f t="shared" si="114"/>
        <v>0</v>
      </c>
      <c r="L404" s="61">
        <f t="shared" si="114"/>
        <v>0</v>
      </c>
    </row>
    <row r="405" spans="1:12" ht="33.75">
      <c r="A405" s="141" t="s">
        <v>86</v>
      </c>
      <c r="B405" s="85" t="s">
        <v>499</v>
      </c>
      <c r="C405" s="85">
        <v>0</v>
      </c>
      <c r="D405" s="85" t="s">
        <v>77</v>
      </c>
      <c r="E405" s="85" t="s">
        <v>248</v>
      </c>
      <c r="F405" s="163" t="s">
        <v>227</v>
      </c>
      <c r="G405" s="59"/>
      <c r="H405" s="59"/>
      <c r="I405" s="59"/>
      <c r="J405" s="61">
        <f t="shared" si="114"/>
        <v>147</v>
      </c>
      <c r="K405" s="61">
        <f t="shared" si="114"/>
        <v>0</v>
      </c>
      <c r="L405" s="61">
        <f t="shared" si="114"/>
        <v>0</v>
      </c>
    </row>
    <row r="406" spans="1:12" ht="33.75">
      <c r="A406" s="141" t="s">
        <v>87</v>
      </c>
      <c r="B406" s="85" t="s">
        <v>499</v>
      </c>
      <c r="C406" s="85">
        <v>0</v>
      </c>
      <c r="D406" s="85" t="s">
        <v>77</v>
      </c>
      <c r="E406" s="85" t="s">
        <v>248</v>
      </c>
      <c r="F406" s="163" t="s">
        <v>228</v>
      </c>
      <c r="G406" s="59"/>
      <c r="H406" s="59"/>
      <c r="I406" s="59"/>
      <c r="J406" s="61">
        <f t="shared" si="114"/>
        <v>147</v>
      </c>
      <c r="K406" s="61">
        <f t="shared" si="114"/>
        <v>0</v>
      </c>
      <c r="L406" s="61">
        <f t="shared" si="114"/>
        <v>0</v>
      </c>
    </row>
    <row r="407" spans="1:12">
      <c r="A407" s="141" t="s">
        <v>74</v>
      </c>
      <c r="B407" s="85" t="s">
        <v>499</v>
      </c>
      <c r="C407" s="85">
        <v>0</v>
      </c>
      <c r="D407" s="85" t="s">
        <v>77</v>
      </c>
      <c r="E407" s="85" t="s">
        <v>248</v>
      </c>
      <c r="F407" s="163" t="s">
        <v>228</v>
      </c>
      <c r="G407" s="59" t="s">
        <v>75</v>
      </c>
      <c r="H407" s="59"/>
      <c r="I407" s="59"/>
      <c r="J407" s="61">
        <f t="shared" si="114"/>
        <v>147</v>
      </c>
      <c r="K407" s="61">
        <f t="shared" si="114"/>
        <v>0</v>
      </c>
      <c r="L407" s="61">
        <f t="shared" si="114"/>
        <v>0</v>
      </c>
    </row>
    <row r="408" spans="1:12">
      <c r="A408" s="141" t="s">
        <v>103</v>
      </c>
      <c r="B408" s="85" t="s">
        <v>499</v>
      </c>
      <c r="C408" s="85">
        <v>0</v>
      </c>
      <c r="D408" s="85" t="s">
        <v>77</v>
      </c>
      <c r="E408" s="85" t="s">
        <v>248</v>
      </c>
      <c r="F408" s="163" t="s">
        <v>228</v>
      </c>
      <c r="G408" s="59" t="s">
        <v>75</v>
      </c>
      <c r="H408" s="59" t="s">
        <v>104</v>
      </c>
      <c r="I408" s="59"/>
      <c r="J408" s="61">
        <f t="shared" si="114"/>
        <v>147</v>
      </c>
      <c r="K408" s="61">
        <f t="shared" si="114"/>
        <v>0</v>
      </c>
      <c r="L408" s="61">
        <f t="shared" si="114"/>
        <v>0</v>
      </c>
    </row>
    <row r="409" spans="1:12" ht="33.75">
      <c r="A409" s="141" t="s">
        <v>312</v>
      </c>
      <c r="B409" s="85" t="s">
        <v>499</v>
      </c>
      <c r="C409" s="85">
        <v>0</v>
      </c>
      <c r="D409" s="85" t="s">
        <v>77</v>
      </c>
      <c r="E409" s="85" t="s">
        <v>248</v>
      </c>
      <c r="F409" s="163" t="s">
        <v>228</v>
      </c>
      <c r="G409" s="59" t="s">
        <v>75</v>
      </c>
      <c r="H409" s="59" t="s">
        <v>104</v>
      </c>
      <c r="I409" s="59" t="s">
        <v>73</v>
      </c>
      <c r="J409" s="266">
        <f>'Приложение 3'!J80</f>
        <v>147</v>
      </c>
      <c r="K409" s="266">
        <f>'Приложение 3'!K80</f>
        <v>0</v>
      </c>
      <c r="L409" s="266">
        <f>'Приложение 3'!L80</f>
        <v>0</v>
      </c>
    </row>
    <row r="410" spans="1:12" ht="78.75">
      <c r="A410" s="141" t="s">
        <v>84</v>
      </c>
      <c r="B410" s="85" t="s">
        <v>499</v>
      </c>
      <c r="C410" s="85">
        <v>0</v>
      </c>
      <c r="D410" s="85" t="s">
        <v>98</v>
      </c>
      <c r="E410" s="85"/>
      <c r="F410" s="163"/>
      <c r="G410" s="59"/>
      <c r="H410" s="59"/>
      <c r="I410" s="59"/>
      <c r="J410" s="266">
        <f>J411+J417</f>
        <v>405.9</v>
      </c>
      <c r="K410" s="266">
        <f t="shared" ref="K410:L410" si="115">K411+K417</f>
        <v>428.3</v>
      </c>
      <c r="L410" s="266">
        <f t="shared" si="115"/>
        <v>445.40000000000003</v>
      </c>
    </row>
    <row r="411" spans="1:12" ht="33.75">
      <c r="A411" s="141" t="s">
        <v>85</v>
      </c>
      <c r="B411" s="85" t="s">
        <v>499</v>
      </c>
      <c r="C411" s="85">
        <v>0</v>
      </c>
      <c r="D411" s="85" t="s">
        <v>98</v>
      </c>
      <c r="E411" s="85" t="s">
        <v>248</v>
      </c>
      <c r="F411" s="163"/>
      <c r="G411" s="59"/>
      <c r="H411" s="59"/>
      <c r="I411" s="59"/>
      <c r="J411" s="61">
        <f t="shared" ref="J411:L415" si="116">J412</f>
        <v>2</v>
      </c>
      <c r="K411" s="61">
        <f t="shared" si="116"/>
        <v>2</v>
      </c>
      <c r="L411" s="61">
        <f t="shared" si="116"/>
        <v>2</v>
      </c>
    </row>
    <row r="412" spans="1:12" ht="33.75">
      <c r="A412" s="141" t="s">
        <v>86</v>
      </c>
      <c r="B412" s="85" t="s">
        <v>499</v>
      </c>
      <c r="C412" s="85">
        <v>0</v>
      </c>
      <c r="D412" s="85" t="s">
        <v>98</v>
      </c>
      <c r="E412" s="85" t="s">
        <v>248</v>
      </c>
      <c r="F412" s="163" t="s">
        <v>227</v>
      </c>
      <c r="G412" s="59"/>
      <c r="H412" s="59"/>
      <c r="I412" s="59"/>
      <c r="J412" s="61">
        <f t="shared" si="116"/>
        <v>2</v>
      </c>
      <c r="K412" s="61">
        <f t="shared" si="116"/>
        <v>2</v>
      </c>
      <c r="L412" s="61">
        <f t="shared" si="116"/>
        <v>2</v>
      </c>
    </row>
    <row r="413" spans="1:12" ht="33.75">
      <c r="A413" s="141" t="s">
        <v>87</v>
      </c>
      <c r="B413" s="85" t="s">
        <v>499</v>
      </c>
      <c r="C413" s="85">
        <v>0</v>
      </c>
      <c r="D413" s="85" t="s">
        <v>98</v>
      </c>
      <c r="E413" s="85" t="s">
        <v>248</v>
      </c>
      <c r="F413" s="163" t="s">
        <v>228</v>
      </c>
      <c r="G413" s="59"/>
      <c r="H413" s="59"/>
      <c r="I413" s="59"/>
      <c r="J413" s="61">
        <f t="shared" si="116"/>
        <v>2</v>
      </c>
      <c r="K413" s="61">
        <f t="shared" si="116"/>
        <v>2</v>
      </c>
      <c r="L413" s="61">
        <f t="shared" si="116"/>
        <v>2</v>
      </c>
    </row>
    <row r="414" spans="1:12">
      <c r="A414" s="141" t="s">
        <v>74</v>
      </c>
      <c r="B414" s="85" t="s">
        <v>499</v>
      </c>
      <c r="C414" s="85">
        <v>0</v>
      </c>
      <c r="D414" s="85" t="s">
        <v>98</v>
      </c>
      <c r="E414" s="85" t="s">
        <v>248</v>
      </c>
      <c r="F414" s="163" t="s">
        <v>228</v>
      </c>
      <c r="G414" s="59" t="s">
        <v>75</v>
      </c>
      <c r="H414" s="59"/>
      <c r="I414" s="59"/>
      <c r="J414" s="61">
        <f t="shared" si="116"/>
        <v>2</v>
      </c>
      <c r="K414" s="61">
        <f t="shared" si="116"/>
        <v>2</v>
      </c>
      <c r="L414" s="61">
        <f t="shared" si="116"/>
        <v>2</v>
      </c>
    </row>
    <row r="415" spans="1:12">
      <c r="A415" s="141" t="s">
        <v>103</v>
      </c>
      <c r="B415" s="85" t="s">
        <v>499</v>
      </c>
      <c r="C415" s="85">
        <v>0</v>
      </c>
      <c r="D415" s="85" t="s">
        <v>98</v>
      </c>
      <c r="E415" s="85" t="s">
        <v>248</v>
      </c>
      <c r="F415" s="163" t="s">
        <v>228</v>
      </c>
      <c r="G415" s="59" t="s">
        <v>75</v>
      </c>
      <c r="H415" s="59" t="s">
        <v>104</v>
      </c>
      <c r="I415" s="59"/>
      <c r="J415" s="61">
        <f t="shared" si="116"/>
        <v>2</v>
      </c>
      <c r="K415" s="61">
        <f t="shared" si="116"/>
        <v>2</v>
      </c>
      <c r="L415" s="61">
        <f t="shared" si="116"/>
        <v>2</v>
      </c>
    </row>
    <row r="416" spans="1:12" ht="33.75">
      <c r="A416" s="141" t="s">
        <v>312</v>
      </c>
      <c r="B416" s="85" t="s">
        <v>499</v>
      </c>
      <c r="C416" s="85">
        <v>0</v>
      </c>
      <c r="D416" s="85" t="s">
        <v>98</v>
      </c>
      <c r="E416" s="85" t="s">
        <v>248</v>
      </c>
      <c r="F416" s="163" t="s">
        <v>228</v>
      </c>
      <c r="G416" s="59" t="s">
        <v>75</v>
      </c>
      <c r="H416" s="59" t="s">
        <v>104</v>
      </c>
      <c r="I416" s="59" t="s">
        <v>73</v>
      </c>
      <c r="J416" s="300">
        <f>'Приложение 3'!J84</f>
        <v>2</v>
      </c>
      <c r="K416" s="300">
        <f>'Приложение 3'!K84</f>
        <v>2</v>
      </c>
      <c r="L416" s="300">
        <f>'Приложение 3'!L84</f>
        <v>2</v>
      </c>
    </row>
    <row r="417" spans="1:12" ht="165.75">
      <c r="A417" s="281" t="s">
        <v>59</v>
      </c>
      <c r="B417" s="283" t="s">
        <v>499</v>
      </c>
      <c r="C417" s="283" t="s">
        <v>258</v>
      </c>
      <c r="D417" s="283" t="s">
        <v>98</v>
      </c>
      <c r="E417" s="283" t="s">
        <v>252</v>
      </c>
      <c r="F417" s="377"/>
      <c r="G417" s="287"/>
      <c r="H417" s="287"/>
      <c r="I417" s="287"/>
      <c r="J417" s="378">
        <f>J418+J423</f>
        <v>403.9</v>
      </c>
      <c r="K417" s="378">
        <f t="shared" ref="K417:L417" si="117">K418+K423</f>
        <v>426.3</v>
      </c>
      <c r="L417" s="378">
        <f t="shared" si="117"/>
        <v>443.40000000000003</v>
      </c>
    </row>
    <row r="418" spans="1:12" ht="102">
      <c r="A418" s="281" t="s">
        <v>80</v>
      </c>
      <c r="B418" s="283" t="s">
        <v>499</v>
      </c>
      <c r="C418" s="283" t="s">
        <v>258</v>
      </c>
      <c r="D418" s="283" t="s">
        <v>98</v>
      </c>
      <c r="E418" s="283" t="s">
        <v>252</v>
      </c>
      <c r="F418" s="377" t="s">
        <v>225</v>
      </c>
      <c r="G418" s="287"/>
      <c r="H418" s="287"/>
      <c r="I418" s="287"/>
      <c r="J418" s="378">
        <f t="shared" ref="J418:L421" si="118">J419</f>
        <v>399.7</v>
      </c>
      <c r="K418" s="378">
        <f t="shared" si="118"/>
        <v>368.1</v>
      </c>
      <c r="L418" s="378">
        <f t="shared" si="118"/>
        <v>382.8</v>
      </c>
    </row>
    <row r="419" spans="1:12" ht="38.25">
      <c r="A419" s="281" t="s">
        <v>81</v>
      </c>
      <c r="B419" s="283" t="s">
        <v>499</v>
      </c>
      <c r="C419" s="283" t="s">
        <v>258</v>
      </c>
      <c r="D419" s="283" t="s">
        <v>98</v>
      </c>
      <c r="E419" s="283" t="s">
        <v>252</v>
      </c>
      <c r="F419" s="377" t="s">
        <v>226</v>
      </c>
      <c r="G419" s="287"/>
      <c r="H419" s="287"/>
      <c r="I419" s="287"/>
      <c r="J419" s="378">
        <f t="shared" si="118"/>
        <v>399.7</v>
      </c>
      <c r="K419" s="378">
        <f t="shared" si="118"/>
        <v>368.1</v>
      </c>
      <c r="L419" s="378">
        <f t="shared" si="118"/>
        <v>382.8</v>
      </c>
    </row>
    <row r="420" spans="1:12">
      <c r="A420" s="286" t="s">
        <v>74</v>
      </c>
      <c r="B420" s="283" t="s">
        <v>499</v>
      </c>
      <c r="C420" s="283" t="s">
        <v>258</v>
      </c>
      <c r="D420" s="283" t="s">
        <v>98</v>
      </c>
      <c r="E420" s="283" t="s">
        <v>252</v>
      </c>
      <c r="F420" s="377" t="s">
        <v>226</v>
      </c>
      <c r="G420" s="287" t="s">
        <v>75</v>
      </c>
      <c r="H420" s="287"/>
      <c r="I420" s="287"/>
      <c r="J420" s="378">
        <f t="shared" si="118"/>
        <v>399.7</v>
      </c>
      <c r="K420" s="378">
        <f t="shared" si="118"/>
        <v>368.1</v>
      </c>
      <c r="L420" s="378">
        <f t="shared" si="118"/>
        <v>382.8</v>
      </c>
    </row>
    <row r="421" spans="1:12" ht="56.25">
      <c r="A421" s="286" t="s">
        <v>468</v>
      </c>
      <c r="B421" s="283" t="s">
        <v>499</v>
      </c>
      <c r="C421" s="283" t="s">
        <v>258</v>
      </c>
      <c r="D421" s="283" t="s">
        <v>98</v>
      </c>
      <c r="E421" s="283" t="s">
        <v>252</v>
      </c>
      <c r="F421" s="377" t="s">
        <v>226</v>
      </c>
      <c r="G421" s="287" t="s">
        <v>75</v>
      </c>
      <c r="H421" s="287" t="s">
        <v>82</v>
      </c>
      <c r="I421" s="287"/>
      <c r="J421" s="378">
        <f t="shared" si="118"/>
        <v>399.7</v>
      </c>
      <c r="K421" s="378">
        <f t="shared" si="118"/>
        <v>368.1</v>
      </c>
      <c r="L421" s="378">
        <f t="shared" si="118"/>
        <v>382.8</v>
      </c>
    </row>
    <row r="422" spans="1:12" ht="33.75">
      <c r="A422" s="286" t="s">
        <v>312</v>
      </c>
      <c r="B422" s="379" t="s">
        <v>499</v>
      </c>
      <c r="C422" s="379">
        <v>0</v>
      </c>
      <c r="D422" s="379" t="s">
        <v>98</v>
      </c>
      <c r="E422" s="283" t="s">
        <v>252</v>
      </c>
      <c r="F422" s="377" t="s">
        <v>226</v>
      </c>
      <c r="G422" s="287" t="s">
        <v>75</v>
      </c>
      <c r="H422" s="287" t="s">
        <v>82</v>
      </c>
      <c r="I422" s="287" t="s">
        <v>73</v>
      </c>
      <c r="J422" s="378">
        <f>'Приложение 3'!J22</f>
        <v>399.7</v>
      </c>
      <c r="K422" s="378">
        <f>'Приложение 3'!K22</f>
        <v>368.1</v>
      </c>
      <c r="L422" s="378">
        <f>'Приложение 3'!L22</f>
        <v>382.8</v>
      </c>
    </row>
    <row r="423" spans="1:12" ht="33.75">
      <c r="A423" s="286" t="s">
        <v>86</v>
      </c>
      <c r="B423" s="379" t="s">
        <v>499</v>
      </c>
      <c r="C423" s="379">
        <v>0</v>
      </c>
      <c r="D423" s="379" t="s">
        <v>98</v>
      </c>
      <c r="E423" s="283" t="s">
        <v>252</v>
      </c>
      <c r="F423" s="377" t="s">
        <v>227</v>
      </c>
      <c r="G423" s="287"/>
      <c r="H423" s="287"/>
      <c r="I423" s="287"/>
      <c r="J423" s="378">
        <f t="shared" ref="J423:L426" si="119">J424</f>
        <v>4.2</v>
      </c>
      <c r="K423" s="378">
        <f t="shared" si="119"/>
        <v>58.2</v>
      </c>
      <c r="L423" s="378">
        <f t="shared" si="119"/>
        <v>60.6</v>
      </c>
    </row>
    <row r="424" spans="1:12" ht="33.75">
      <c r="A424" s="286" t="s">
        <v>87</v>
      </c>
      <c r="B424" s="379" t="s">
        <v>499</v>
      </c>
      <c r="C424" s="379">
        <v>0</v>
      </c>
      <c r="D424" s="379" t="s">
        <v>98</v>
      </c>
      <c r="E424" s="283" t="s">
        <v>252</v>
      </c>
      <c r="F424" s="377" t="s">
        <v>228</v>
      </c>
      <c r="G424" s="287"/>
      <c r="H424" s="287"/>
      <c r="I424" s="287"/>
      <c r="J424" s="378">
        <f t="shared" si="119"/>
        <v>4.2</v>
      </c>
      <c r="K424" s="378">
        <f t="shared" si="119"/>
        <v>58.2</v>
      </c>
      <c r="L424" s="378">
        <f t="shared" si="119"/>
        <v>60.6</v>
      </c>
    </row>
    <row r="425" spans="1:12">
      <c r="A425" s="286" t="s">
        <v>74</v>
      </c>
      <c r="B425" s="379" t="s">
        <v>499</v>
      </c>
      <c r="C425" s="379">
        <v>0</v>
      </c>
      <c r="D425" s="379" t="s">
        <v>98</v>
      </c>
      <c r="E425" s="283" t="s">
        <v>252</v>
      </c>
      <c r="F425" s="377" t="s">
        <v>228</v>
      </c>
      <c r="G425" s="287" t="s">
        <v>75</v>
      </c>
      <c r="H425" s="287"/>
      <c r="I425" s="287"/>
      <c r="J425" s="378">
        <f t="shared" si="119"/>
        <v>4.2</v>
      </c>
      <c r="K425" s="378">
        <f t="shared" si="119"/>
        <v>58.2</v>
      </c>
      <c r="L425" s="378">
        <f t="shared" si="119"/>
        <v>60.6</v>
      </c>
    </row>
    <row r="426" spans="1:12" ht="56.25">
      <c r="A426" s="286" t="s">
        <v>468</v>
      </c>
      <c r="B426" s="379" t="s">
        <v>499</v>
      </c>
      <c r="C426" s="379">
        <v>0</v>
      </c>
      <c r="D426" s="379" t="s">
        <v>98</v>
      </c>
      <c r="E426" s="283" t="s">
        <v>252</v>
      </c>
      <c r="F426" s="377" t="s">
        <v>228</v>
      </c>
      <c r="G426" s="287" t="s">
        <v>75</v>
      </c>
      <c r="H426" s="287" t="s">
        <v>82</v>
      </c>
      <c r="I426" s="287"/>
      <c r="J426" s="378">
        <f t="shared" si="119"/>
        <v>4.2</v>
      </c>
      <c r="K426" s="378">
        <f t="shared" si="119"/>
        <v>58.2</v>
      </c>
      <c r="L426" s="378">
        <f t="shared" si="119"/>
        <v>60.6</v>
      </c>
    </row>
    <row r="427" spans="1:12" ht="33.75">
      <c r="A427" s="286" t="s">
        <v>312</v>
      </c>
      <c r="B427" s="379" t="s">
        <v>499</v>
      </c>
      <c r="C427" s="379">
        <v>0</v>
      </c>
      <c r="D427" s="379" t="s">
        <v>98</v>
      </c>
      <c r="E427" s="283" t="s">
        <v>252</v>
      </c>
      <c r="F427" s="377" t="s">
        <v>228</v>
      </c>
      <c r="G427" s="287" t="s">
        <v>75</v>
      </c>
      <c r="H427" s="287" t="s">
        <v>82</v>
      </c>
      <c r="I427" s="287" t="s">
        <v>73</v>
      </c>
      <c r="J427" s="378">
        <f>'Приложение 3'!J24</f>
        <v>4.2</v>
      </c>
      <c r="K427" s="378">
        <f>'Приложение 3'!K24</f>
        <v>58.2</v>
      </c>
      <c r="L427" s="378">
        <f>'Приложение 3'!L24</f>
        <v>60.6</v>
      </c>
    </row>
    <row r="428" spans="1:12" ht="56.25">
      <c r="A428" s="141" t="s">
        <v>88</v>
      </c>
      <c r="B428" s="86" t="s">
        <v>499</v>
      </c>
      <c r="C428" s="86">
        <v>0</v>
      </c>
      <c r="D428" s="86" t="s">
        <v>99</v>
      </c>
      <c r="E428" s="86"/>
      <c r="F428" s="164"/>
      <c r="G428" s="59"/>
      <c r="H428" s="59"/>
      <c r="I428" s="59"/>
      <c r="J428" s="266">
        <f t="shared" ref="J428:L433" si="120">J429</f>
        <v>5</v>
      </c>
      <c r="K428" s="266">
        <f t="shared" si="120"/>
        <v>2</v>
      </c>
      <c r="L428" s="266">
        <f t="shared" si="120"/>
        <v>2</v>
      </c>
    </row>
    <row r="429" spans="1:12" ht="33.75">
      <c r="A429" s="141" t="s">
        <v>85</v>
      </c>
      <c r="B429" s="86" t="s">
        <v>499</v>
      </c>
      <c r="C429" s="86">
        <v>0</v>
      </c>
      <c r="D429" s="86" t="s">
        <v>99</v>
      </c>
      <c r="E429" s="86" t="s">
        <v>248</v>
      </c>
      <c r="F429" s="164"/>
      <c r="G429" s="59"/>
      <c r="H429" s="59"/>
      <c r="I429" s="59"/>
      <c r="J429" s="61">
        <f t="shared" si="120"/>
        <v>5</v>
      </c>
      <c r="K429" s="61">
        <f t="shared" si="120"/>
        <v>2</v>
      </c>
      <c r="L429" s="61">
        <f t="shared" si="120"/>
        <v>2</v>
      </c>
    </row>
    <row r="430" spans="1:12" ht="33.75">
      <c r="A430" s="141" t="s">
        <v>86</v>
      </c>
      <c r="B430" s="86" t="s">
        <v>499</v>
      </c>
      <c r="C430" s="86">
        <v>0</v>
      </c>
      <c r="D430" s="86" t="s">
        <v>99</v>
      </c>
      <c r="E430" s="86" t="s">
        <v>248</v>
      </c>
      <c r="F430" s="164" t="s">
        <v>227</v>
      </c>
      <c r="G430" s="59"/>
      <c r="H430" s="59"/>
      <c r="I430" s="59"/>
      <c r="J430" s="61">
        <f t="shared" si="120"/>
        <v>5</v>
      </c>
      <c r="K430" s="61">
        <f t="shared" si="120"/>
        <v>2</v>
      </c>
      <c r="L430" s="61">
        <f t="shared" si="120"/>
        <v>2</v>
      </c>
    </row>
    <row r="431" spans="1:12" ht="33.75">
      <c r="A431" s="141" t="s">
        <v>87</v>
      </c>
      <c r="B431" s="86" t="s">
        <v>499</v>
      </c>
      <c r="C431" s="86">
        <v>0</v>
      </c>
      <c r="D431" s="86" t="s">
        <v>99</v>
      </c>
      <c r="E431" s="86" t="s">
        <v>248</v>
      </c>
      <c r="F431" s="164" t="s">
        <v>228</v>
      </c>
      <c r="G431" s="59"/>
      <c r="H431" s="59"/>
      <c r="I431" s="59"/>
      <c r="J431" s="61">
        <f t="shared" si="120"/>
        <v>5</v>
      </c>
      <c r="K431" s="61">
        <f t="shared" si="120"/>
        <v>2</v>
      </c>
      <c r="L431" s="61">
        <f t="shared" si="120"/>
        <v>2</v>
      </c>
    </row>
    <row r="432" spans="1:12">
      <c r="A432" s="141" t="s">
        <v>74</v>
      </c>
      <c r="B432" s="86" t="s">
        <v>499</v>
      </c>
      <c r="C432" s="86">
        <v>0</v>
      </c>
      <c r="D432" s="86" t="s">
        <v>99</v>
      </c>
      <c r="E432" s="86" t="s">
        <v>248</v>
      </c>
      <c r="F432" s="164" t="s">
        <v>228</v>
      </c>
      <c r="G432" s="59" t="s">
        <v>75</v>
      </c>
      <c r="H432" s="59"/>
      <c r="I432" s="59"/>
      <c r="J432" s="61">
        <f t="shared" si="120"/>
        <v>5</v>
      </c>
      <c r="K432" s="61">
        <f t="shared" si="120"/>
        <v>2</v>
      </c>
      <c r="L432" s="61">
        <f t="shared" si="120"/>
        <v>2</v>
      </c>
    </row>
    <row r="433" spans="1:12">
      <c r="A433" s="141" t="s">
        <v>103</v>
      </c>
      <c r="B433" s="86" t="s">
        <v>499</v>
      </c>
      <c r="C433" s="86">
        <v>0</v>
      </c>
      <c r="D433" s="86" t="s">
        <v>99</v>
      </c>
      <c r="E433" s="86" t="s">
        <v>248</v>
      </c>
      <c r="F433" s="164" t="s">
        <v>228</v>
      </c>
      <c r="G433" s="59" t="s">
        <v>75</v>
      </c>
      <c r="H433" s="59" t="s">
        <v>104</v>
      </c>
      <c r="I433" s="59"/>
      <c r="J433" s="61">
        <f t="shared" si="120"/>
        <v>5</v>
      </c>
      <c r="K433" s="61">
        <f t="shared" si="120"/>
        <v>2</v>
      </c>
      <c r="L433" s="61">
        <f t="shared" si="120"/>
        <v>2</v>
      </c>
    </row>
    <row r="434" spans="1:12" ht="33.75">
      <c r="A434" s="141" t="s">
        <v>312</v>
      </c>
      <c r="B434" s="86" t="s">
        <v>499</v>
      </c>
      <c r="C434" s="86">
        <v>0</v>
      </c>
      <c r="D434" s="86" t="s">
        <v>99</v>
      </c>
      <c r="E434" s="86" t="s">
        <v>248</v>
      </c>
      <c r="F434" s="164" t="s">
        <v>228</v>
      </c>
      <c r="G434" s="59" t="s">
        <v>75</v>
      </c>
      <c r="H434" s="59" t="s">
        <v>104</v>
      </c>
      <c r="I434" s="59" t="s">
        <v>73</v>
      </c>
      <c r="J434" s="300">
        <f>'Приложение 3'!J88</f>
        <v>5</v>
      </c>
      <c r="K434" s="300">
        <f>'Приложение 3'!K88</f>
        <v>2</v>
      </c>
      <c r="L434" s="300">
        <f>'Приложение 3'!L88</f>
        <v>2</v>
      </c>
    </row>
    <row r="435" spans="1:12" ht="56.25">
      <c r="A435" s="141" t="s">
        <v>89</v>
      </c>
      <c r="B435" s="87" t="s">
        <v>499</v>
      </c>
      <c r="C435" s="87">
        <v>0</v>
      </c>
      <c r="D435" s="87" t="s">
        <v>114</v>
      </c>
      <c r="E435" s="87"/>
      <c r="F435" s="165"/>
      <c r="G435" s="59"/>
      <c r="H435" s="59"/>
      <c r="I435" s="59"/>
      <c r="J435" s="266">
        <f t="shared" ref="J435:L440" si="121">J436</f>
        <v>2</v>
      </c>
      <c r="K435" s="266">
        <f t="shared" si="121"/>
        <v>2</v>
      </c>
      <c r="L435" s="266">
        <f t="shared" si="121"/>
        <v>2</v>
      </c>
    </row>
    <row r="436" spans="1:12" ht="33.75">
      <c r="A436" s="141" t="s">
        <v>85</v>
      </c>
      <c r="B436" s="87" t="s">
        <v>499</v>
      </c>
      <c r="C436" s="88">
        <v>0</v>
      </c>
      <c r="D436" s="88" t="s">
        <v>114</v>
      </c>
      <c r="E436" s="87" t="s">
        <v>248</v>
      </c>
      <c r="F436" s="165"/>
      <c r="G436" s="59"/>
      <c r="H436" s="59"/>
      <c r="I436" s="59"/>
      <c r="J436" s="61">
        <f t="shared" si="121"/>
        <v>2</v>
      </c>
      <c r="K436" s="61">
        <f t="shared" si="121"/>
        <v>2</v>
      </c>
      <c r="L436" s="61">
        <f t="shared" si="121"/>
        <v>2</v>
      </c>
    </row>
    <row r="437" spans="1:12" ht="33.75">
      <c r="A437" s="141" t="s">
        <v>86</v>
      </c>
      <c r="B437" s="87" t="s">
        <v>499</v>
      </c>
      <c r="C437" s="88">
        <v>0</v>
      </c>
      <c r="D437" s="88" t="s">
        <v>114</v>
      </c>
      <c r="E437" s="87" t="s">
        <v>248</v>
      </c>
      <c r="F437" s="165" t="s">
        <v>227</v>
      </c>
      <c r="G437" s="59"/>
      <c r="H437" s="59"/>
      <c r="I437" s="59"/>
      <c r="J437" s="61">
        <f t="shared" si="121"/>
        <v>2</v>
      </c>
      <c r="K437" s="61">
        <f t="shared" si="121"/>
        <v>2</v>
      </c>
      <c r="L437" s="61">
        <f t="shared" si="121"/>
        <v>2</v>
      </c>
    </row>
    <row r="438" spans="1:12" ht="33.75">
      <c r="A438" s="141" t="s">
        <v>87</v>
      </c>
      <c r="B438" s="87" t="s">
        <v>499</v>
      </c>
      <c r="C438" s="88">
        <v>0</v>
      </c>
      <c r="D438" s="88" t="s">
        <v>114</v>
      </c>
      <c r="E438" s="87" t="s">
        <v>248</v>
      </c>
      <c r="F438" s="165" t="s">
        <v>228</v>
      </c>
      <c r="G438" s="59"/>
      <c r="H438" s="59"/>
      <c r="I438" s="59"/>
      <c r="J438" s="61">
        <f t="shared" si="121"/>
        <v>2</v>
      </c>
      <c r="K438" s="61">
        <f t="shared" si="121"/>
        <v>2</v>
      </c>
      <c r="L438" s="61">
        <f t="shared" si="121"/>
        <v>2</v>
      </c>
    </row>
    <row r="439" spans="1:12">
      <c r="A439" s="141" t="s">
        <v>74</v>
      </c>
      <c r="B439" s="87" t="s">
        <v>499</v>
      </c>
      <c r="C439" s="88">
        <v>0</v>
      </c>
      <c r="D439" s="88" t="s">
        <v>114</v>
      </c>
      <c r="E439" s="87" t="s">
        <v>248</v>
      </c>
      <c r="F439" s="165" t="s">
        <v>228</v>
      </c>
      <c r="G439" s="59" t="s">
        <v>75</v>
      </c>
      <c r="H439" s="59"/>
      <c r="I439" s="59"/>
      <c r="J439" s="61">
        <f t="shared" si="121"/>
        <v>2</v>
      </c>
      <c r="K439" s="61">
        <f t="shared" si="121"/>
        <v>2</v>
      </c>
      <c r="L439" s="61">
        <f t="shared" si="121"/>
        <v>2</v>
      </c>
    </row>
    <row r="440" spans="1:12">
      <c r="A440" s="141" t="s">
        <v>103</v>
      </c>
      <c r="B440" s="87" t="s">
        <v>499</v>
      </c>
      <c r="C440" s="88">
        <v>0</v>
      </c>
      <c r="D440" s="88" t="s">
        <v>114</v>
      </c>
      <c r="E440" s="87" t="s">
        <v>248</v>
      </c>
      <c r="F440" s="165" t="s">
        <v>228</v>
      </c>
      <c r="G440" s="59" t="s">
        <v>75</v>
      </c>
      <c r="H440" s="59" t="s">
        <v>104</v>
      </c>
      <c r="I440" s="59"/>
      <c r="J440" s="61">
        <f t="shared" si="121"/>
        <v>2</v>
      </c>
      <c r="K440" s="61">
        <f t="shared" si="121"/>
        <v>2</v>
      </c>
      <c r="L440" s="61">
        <f t="shared" si="121"/>
        <v>2</v>
      </c>
    </row>
    <row r="441" spans="1:12" ht="33.75">
      <c r="A441" s="141" t="s">
        <v>312</v>
      </c>
      <c r="B441" s="87" t="s">
        <v>499</v>
      </c>
      <c r="C441" s="88">
        <v>0</v>
      </c>
      <c r="D441" s="88" t="s">
        <v>114</v>
      </c>
      <c r="E441" s="87" t="s">
        <v>248</v>
      </c>
      <c r="F441" s="165" t="s">
        <v>228</v>
      </c>
      <c r="G441" s="59" t="s">
        <v>75</v>
      </c>
      <c r="H441" s="59" t="s">
        <v>104</v>
      </c>
      <c r="I441" s="59" t="s">
        <v>73</v>
      </c>
      <c r="J441" s="300">
        <f>'Приложение 3'!J92</f>
        <v>2</v>
      </c>
      <c r="K441" s="300">
        <f>'Приложение 3'!K92</f>
        <v>2</v>
      </c>
      <c r="L441" s="300">
        <f>'Приложение 3'!L92</f>
        <v>2</v>
      </c>
    </row>
    <row r="442" spans="1:12" ht="38.25">
      <c r="A442" s="281" t="s">
        <v>500</v>
      </c>
      <c r="B442" s="283" t="s">
        <v>499</v>
      </c>
      <c r="C442" s="283" t="s">
        <v>258</v>
      </c>
      <c r="D442" s="283" t="s">
        <v>116</v>
      </c>
      <c r="E442" s="380"/>
      <c r="F442" s="381"/>
      <c r="G442" s="287"/>
      <c r="H442" s="287"/>
      <c r="I442" s="287"/>
      <c r="J442" s="378">
        <f>J443+J449</f>
        <v>230.5</v>
      </c>
      <c r="K442" s="378">
        <f t="shared" ref="K442:L442" si="122">K443+K449</f>
        <v>243.2</v>
      </c>
      <c r="L442" s="378">
        <f t="shared" si="122"/>
        <v>252.79999999999998</v>
      </c>
    </row>
    <row r="443" spans="1:12" ht="76.5">
      <c r="A443" s="281" t="s">
        <v>58</v>
      </c>
      <c r="B443" s="283" t="s">
        <v>499</v>
      </c>
      <c r="C443" s="283" t="s">
        <v>258</v>
      </c>
      <c r="D443" s="283" t="s">
        <v>116</v>
      </c>
      <c r="E443" s="283" t="s">
        <v>251</v>
      </c>
      <c r="F443" s="283"/>
      <c r="G443" s="283"/>
      <c r="H443" s="283"/>
      <c r="I443" s="287"/>
      <c r="J443" s="378">
        <f>J444</f>
        <v>226.2</v>
      </c>
      <c r="K443" s="378">
        <f t="shared" ref="K443:L443" si="123">K444</f>
        <v>238.6</v>
      </c>
      <c r="L443" s="378">
        <f t="shared" si="123"/>
        <v>248.1</v>
      </c>
    </row>
    <row r="444" spans="1:12" ht="102">
      <c r="A444" s="281" t="s">
        <v>80</v>
      </c>
      <c r="B444" s="283" t="s">
        <v>499</v>
      </c>
      <c r="C444" s="283" t="s">
        <v>258</v>
      </c>
      <c r="D444" s="283" t="s">
        <v>116</v>
      </c>
      <c r="E444" s="283" t="s">
        <v>251</v>
      </c>
      <c r="F444" s="377" t="s">
        <v>225</v>
      </c>
      <c r="G444" s="287"/>
      <c r="H444" s="287"/>
      <c r="I444" s="287"/>
      <c r="J444" s="378">
        <f>J445</f>
        <v>226.2</v>
      </c>
      <c r="K444" s="378">
        <f t="shared" ref="K444:L447" si="124">K445</f>
        <v>238.6</v>
      </c>
      <c r="L444" s="378">
        <f t="shared" si="124"/>
        <v>248.1</v>
      </c>
    </row>
    <row r="445" spans="1:12" ht="38.25">
      <c r="A445" s="281" t="s">
        <v>81</v>
      </c>
      <c r="B445" s="283" t="s">
        <v>499</v>
      </c>
      <c r="C445" s="283" t="s">
        <v>258</v>
      </c>
      <c r="D445" s="283" t="s">
        <v>116</v>
      </c>
      <c r="E445" s="283" t="s">
        <v>251</v>
      </c>
      <c r="F445" s="377" t="s">
        <v>226</v>
      </c>
      <c r="G445" s="287"/>
      <c r="H445" s="287"/>
      <c r="I445" s="287"/>
      <c r="J445" s="378">
        <f>J446</f>
        <v>226.2</v>
      </c>
      <c r="K445" s="378">
        <f t="shared" si="124"/>
        <v>238.6</v>
      </c>
      <c r="L445" s="378">
        <f t="shared" si="124"/>
        <v>248.1</v>
      </c>
    </row>
    <row r="446" spans="1:12">
      <c r="A446" s="286" t="s">
        <v>74</v>
      </c>
      <c r="B446" s="283" t="s">
        <v>499</v>
      </c>
      <c r="C446" s="283" t="s">
        <v>258</v>
      </c>
      <c r="D446" s="283" t="s">
        <v>116</v>
      </c>
      <c r="E446" s="283" t="s">
        <v>251</v>
      </c>
      <c r="F446" s="377" t="s">
        <v>226</v>
      </c>
      <c r="G446" s="287" t="s">
        <v>75</v>
      </c>
      <c r="H446" s="287"/>
      <c r="I446" s="287"/>
      <c r="J446" s="378">
        <f>J447</f>
        <v>226.2</v>
      </c>
      <c r="K446" s="378">
        <f t="shared" si="124"/>
        <v>238.6</v>
      </c>
      <c r="L446" s="378">
        <f t="shared" si="124"/>
        <v>248.1</v>
      </c>
    </row>
    <row r="447" spans="1:12" ht="56.25">
      <c r="A447" s="286" t="s">
        <v>468</v>
      </c>
      <c r="B447" s="283" t="s">
        <v>499</v>
      </c>
      <c r="C447" s="283" t="s">
        <v>258</v>
      </c>
      <c r="D447" s="283" t="s">
        <v>116</v>
      </c>
      <c r="E447" s="283" t="s">
        <v>251</v>
      </c>
      <c r="F447" s="377" t="s">
        <v>226</v>
      </c>
      <c r="G447" s="287" t="s">
        <v>75</v>
      </c>
      <c r="H447" s="287" t="s">
        <v>82</v>
      </c>
      <c r="I447" s="287"/>
      <c r="J447" s="378">
        <f>J448</f>
        <v>226.2</v>
      </c>
      <c r="K447" s="378">
        <f t="shared" si="124"/>
        <v>238.6</v>
      </c>
      <c r="L447" s="378">
        <f t="shared" si="124"/>
        <v>248.1</v>
      </c>
    </row>
    <row r="448" spans="1:12" ht="33.75">
      <c r="A448" s="286" t="s">
        <v>312</v>
      </c>
      <c r="B448" s="283" t="s">
        <v>499</v>
      </c>
      <c r="C448" s="283" t="s">
        <v>258</v>
      </c>
      <c r="D448" s="283" t="s">
        <v>116</v>
      </c>
      <c r="E448" s="283" t="s">
        <v>251</v>
      </c>
      <c r="F448" s="377" t="s">
        <v>226</v>
      </c>
      <c r="G448" s="287" t="s">
        <v>75</v>
      </c>
      <c r="H448" s="287" t="s">
        <v>82</v>
      </c>
      <c r="I448" s="287" t="s">
        <v>73</v>
      </c>
      <c r="J448" s="378">
        <f>'Приложение 3'!J28</f>
        <v>226.2</v>
      </c>
      <c r="K448" s="378">
        <f>'Приложение 3'!K28</f>
        <v>238.6</v>
      </c>
      <c r="L448" s="378">
        <f>'Приложение 3'!L28</f>
        <v>248.1</v>
      </c>
    </row>
    <row r="449" spans="1:12" ht="153">
      <c r="A449" s="281" t="s">
        <v>52</v>
      </c>
      <c r="B449" s="283" t="s">
        <v>499</v>
      </c>
      <c r="C449" s="283" t="s">
        <v>258</v>
      </c>
      <c r="D449" s="283" t="s">
        <v>116</v>
      </c>
      <c r="E449" s="283" t="s">
        <v>253</v>
      </c>
      <c r="F449" s="381"/>
      <c r="G449" s="287"/>
      <c r="H449" s="287"/>
      <c r="I449" s="287"/>
      <c r="J449" s="378">
        <f t="shared" ref="J449:L453" si="125">J450</f>
        <v>4.3</v>
      </c>
      <c r="K449" s="378">
        <f t="shared" si="125"/>
        <v>4.5999999999999996</v>
      </c>
      <c r="L449" s="378">
        <f t="shared" si="125"/>
        <v>4.7</v>
      </c>
    </row>
    <row r="450" spans="1:12" ht="33.75">
      <c r="A450" s="286" t="s">
        <v>86</v>
      </c>
      <c r="B450" s="283" t="s">
        <v>499</v>
      </c>
      <c r="C450" s="283" t="s">
        <v>258</v>
      </c>
      <c r="D450" s="283" t="s">
        <v>116</v>
      </c>
      <c r="E450" s="283" t="s">
        <v>253</v>
      </c>
      <c r="F450" s="377" t="s">
        <v>227</v>
      </c>
      <c r="G450" s="287"/>
      <c r="H450" s="287"/>
      <c r="I450" s="287"/>
      <c r="J450" s="378">
        <f t="shared" si="125"/>
        <v>4.3</v>
      </c>
      <c r="K450" s="378">
        <f t="shared" si="125"/>
        <v>4.5999999999999996</v>
      </c>
      <c r="L450" s="378">
        <f t="shared" si="125"/>
        <v>4.7</v>
      </c>
    </row>
    <row r="451" spans="1:12" ht="33.75">
      <c r="A451" s="286" t="s">
        <v>87</v>
      </c>
      <c r="B451" s="283" t="s">
        <v>499</v>
      </c>
      <c r="C451" s="283" t="s">
        <v>258</v>
      </c>
      <c r="D451" s="283" t="s">
        <v>116</v>
      </c>
      <c r="E451" s="283" t="s">
        <v>253</v>
      </c>
      <c r="F451" s="377" t="s">
        <v>228</v>
      </c>
      <c r="G451" s="287"/>
      <c r="H451" s="287"/>
      <c r="I451" s="287"/>
      <c r="J451" s="378">
        <f t="shared" si="125"/>
        <v>4.3</v>
      </c>
      <c r="K451" s="378">
        <f t="shared" si="125"/>
        <v>4.5999999999999996</v>
      </c>
      <c r="L451" s="378">
        <f t="shared" si="125"/>
        <v>4.7</v>
      </c>
    </row>
    <row r="452" spans="1:12">
      <c r="A452" s="286" t="s">
        <v>74</v>
      </c>
      <c r="B452" s="283" t="s">
        <v>499</v>
      </c>
      <c r="C452" s="283" t="s">
        <v>258</v>
      </c>
      <c r="D452" s="283" t="s">
        <v>116</v>
      </c>
      <c r="E452" s="283" t="s">
        <v>253</v>
      </c>
      <c r="F452" s="377" t="s">
        <v>228</v>
      </c>
      <c r="G452" s="287" t="s">
        <v>75</v>
      </c>
      <c r="H452" s="287"/>
      <c r="I452" s="287"/>
      <c r="J452" s="378">
        <f t="shared" si="125"/>
        <v>4.3</v>
      </c>
      <c r="K452" s="378">
        <f t="shared" si="125"/>
        <v>4.5999999999999996</v>
      </c>
      <c r="L452" s="378">
        <f t="shared" si="125"/>
        <v>4.7</v>
      </c>
    </row>
    <row r="453" spans="1:12" ht="56.25">
      <c r="A453" s="286" t="s">
        <v>468</v>
      </c>
      <c r="B453" s="283" t="s">
        <v>499</v>
      </c>
      <c r="C453" s="283" t="s">
        <v>258</v>
      </c>
      <c r="D453" s="283" t="s">
        <v>116</v>
      </c>
      <c r="E453" s="283" t="s">
        <v>253</v>
      </c>
      <c r="F453" s="377" t="s">
        <v>228</v>
      </c>
      <c r="G453" s="287" t="s">
        <v>75</v>
      </c>
      <c r="H453" s="287" t="s">
        <v>82</v>
      </c>
      <c r="I453" s="287"/>
      <c r="J453" s="378">
        <f t="shared" si="125"/>
        <v>4.3</v>
      </c>
      <c r="K453" s="378">
        <f t="shared" si="125"/>
        <v>4.5999999999999996</v>
      </c>
      <c r="L453" s="378">
        <f t="shared" si="125"/>
        <v>4.7</v>
      </c>
    </row>
    <row r="454" spans="1:12" ht="33.75">
      <c r="A454" s="286" t="s">
        <v>312</v>
      </c>
      <c r="B454" s="283" t="s">
        <v>499</v>
      </c>
      <c r="C454" s="283" t="s">
        <v>258</v>
      </c>
      <c r="D454" s="283" t="s">
        <v>116</v>
      </c>
      <c r="E454" s="283" t="s">
        <v>253</v>
      </c>
      <c r="F454" s="377" t="s">
        <v>228</v>
      </c>
      <c r="G454" s="287" t="s">
        <v>75</v>
      </c>
      <c r="H454" s="287" t="s">
        <v>82</v>
      </c>
      <c r="I454" s="287" t="s">
        <v>73</v>
      </c>
      <c r="J454" s="378">
        <f>'Приложение 3'!J31</f>
        <v>4.3</v>
      </c>
      <c r="K454" s="378">
        <f>'Приложение 3'!K31</f>
        <v>4.5999999999999996</v>
      </c>
      <c r="L454" s="378">
        <f>'Приложение 3'!L31</f>
        <v>4.7</v>
      </c>
    </row>
    <row r="455" spans="1:12" ht="45">
      <c r="A455" s="141" t="s">
        <v>126</v>
      </c>
      <c r="B455" s="96" t="s">
        <v>267</v>
      </c>
      <c r="C455" s="96" t="s">
        <v>258</v>
      </c>
      <c r="D455" s="96"/>
      <c r="E455" s="96"/>
      <c r="F455" s="116"/>
      <c r="G455" s="59"/>
      <c r="H455" s="59"/>
      <c r="I455" s="59"/>
      <c r="J455" s="266">
        <f t="shared" ref="J455:L455" si="126">J456</f>
        <v>3861.2999999999997</v>
      </c>
      <c r="K455" s="266">
        <f t="shared" si="126"/>
        <v>30.8</v>
      </c>
      <c r="L455" s="266">
        <f t="shared" si="126"/>
        <v>0</v>
      </c>
    </row>
    <row r="456" spans="1:12" ht="33.75">
      <c r="A456" s="141" t="s">
        <v>332</v>
      </c>
      <c r="B456" s="279" t="s">
        <v>267</v>
      </c>
      <c r="C456" s="96" t="s">
        <v>8</v>
      </c>
      <c r="D456" s="96"/>
      <c r="E456" s="96"/>
      <c r="F456" s="116"/>
      <c r="G456" s="59"/>
      <c r="H456" s="59"/>
      <c r="I456" s="59"/>
      <c r="J456" s="61">
        <f>J457+J464</f>
        <v>3861.2999999999997</v>
      </c>
      <c r="K456" s="61">
        <f t="shared" ref="K456:L456" si="127">K457+K464</f>
        <v>30.8</v>
      </c>
      <c r="L456" s="61">
        <f t="shared" si="127"/>
        <v>0</v>
      </c>
    </row>
    <row r="457" spans="1:12" ht="33.75">
      <c r="A457" s="141" t="s">
        <v>333</v>
      </c>
      <c r="B457" s="279" t="s">
        <v>267</v>
      </c>
      <c r="C457" s="96" t="s">
        <v>8</v>
      </c>
      <c r="D457" s="96" t="s">
        <v>75</v>
      </c>
      <c r="E457" s="96"/>
      <c r="F457" s="116"/>
      <c r="G457" s="59"/>
      <c r="H457" s="59"/>
      <c r="I457" s="59"/>
      <c r="J457" s="61">
        <f t="shared" ref="J457:L462" si="128">J458</f>
        <v>33.1</v>
      </c>
      <c r="K457" s="61">
        <f t="shared" si="128"/>
        <v>30.8</v>
      </c>
      <c r="L457" s="61">
        <f t="shared" si="128"/>
        <v>0</v>
      </c>
    </row>
    <row r="458" spans="1:12" ht="22.5">
      <c r="A458" s="141" t="s">
        <v>331</v>
      </c>
      <c r="B458" s="96" t="s">
        <v>267</v>
      </c>
      <c r="C458" s="96" t="s">
        <v>8</v>
      </c>
      <c r="D458" s="96" t="s">
        <v>75</v>
      </c>
      <c r="E458" s="96" t="s">
        <v>330</v>
      </c>
      <c r="F458" s="116"/>
      <c r="G458" s="59"/>
      <c r="H458" s="59"/>
      <c r="I458" s="59"/>
      <c r="J458" s="61">
        <f t="shared" si="128"/>
        <v>33.1</v>
      </c>
      <c r="K458" s="61">
        <f t="shared" si="128"/>
        <v>30.8</v>
      </c>
      <c r="L458" s="61">
        <f t="shared" si="128"/>
        <v>0</v>
      </c>
    </row>
    <row r="459" spans="1:12" ht="22.5">
      <c r="A459" s="141" t="s">
        <v>112</v>
      </c>
      <c r="B459" s="96" t="s">
        <v>267</v>
      </c>
      <c r="C459" s="96" t="s">
        <v>8</v>
      </c>
      <c r="D459" s="96" t="s">
        <v>75</v>
      </c>
      <c r="E459" s="96" t="s">
        <v>330</v>
      </c>
      <c r="F459" s="116" t="s">
        <v>232</v>
      </c>
      <c r="G459" s="59"/>
      <c r="H459" s="59"/>
      <c r="I459" s="59"/>
      <c r="J459" s="61">
        <f t="shared" si="128"/>
        <v>33.1</v>
      </c>
      <c r="K459" s="61">
        <f t="shared" si="128"/>
        <v>30.8</v>
      </c>
      <c r="L459" s="61">
        <f t="shared" si="128"/>
        <v>0</v>
      </c>
    </row>
    <row r="460" spans="1:12" ht="33.75">
      <c r="A460" s="141" t="s">
        <v>135</v>
      </c>
      <c r="B460" s="96" t="s">
        <v>267</v>
      </c>
      <c r="C460" s="96" t="s">
        <v>8</v>
      </c>
      <c r="D460" s="96" t="s">
        <v>75</v>
      </c>
      <c r="E460" s="96" t="s">
        <v>330</v>
      </c>
      <c r="F460" s="116" t="s">
        <v>237</v>
      </c>
      <c r="G460" s="59"/>
      <c r="H460" s="59"/>
      <c r="I460" s="59"/>
      <c r="J460" s="61">
        <f t="shared" si="128"/>
        <v>33.1</v>
      </c>
      <c r="K460" s="61">
        <f t="shared" si="128"/>
        <v>30.8</v>
      </c>
      <c r="L460" s="61">
        <f t="shared" si="128"/>
        <v>0</v>
      </c>
    </row>
    <row r="461" spans="1:12">
      <c r="A461" s="141" t="s">
        <v>129</v>
      </c>
      <c r="B461" s="96" t="s">
        <v>267</v>
      </c>
      <c r="C461" s="96" t="s">
        <v>8</v>
      </c>
      <c r="D461" s="96" t="s">
        <v>75</v>
      </c>
      <c r="E461" s="96" t="s">
        <v>330</v>
      </c>
      <c r="F461" s="116" t="s">
        <v>237</v>
      </c>
      <c r="G461" s="59" t="s">
        <v>17</v>
      </c>
      <c r="H461" s="59"/>
      <c r="I461" s="59"/>
      <c r="J461" s="61">
        <f t="shared" si="128"/>
        <v>33.1</v>
      </c>
      <c r="K461" s="61">
        <f t="shared" si="128"/>
        <v>30.8</v>
      </c>
      <c r="L461" s="61">
        <f t="shared" si="128"/>
        <v>0</v>
      </c>
    </row>
    <row r="462" spans="1:12">
      <c r="A462" s="141" t="s">
        <v>133</v>
      </c>
      <c r="B462" s="96" t="s">
        <v>267</v>
      </c>
      <c r="C462" s="96" t="s">
        <v>8</v>
      </c>
      <c r="D462" s="96" t="s">
        <v>75</v>
      </c>
      <c r="E462" s="96" t="s">
        <v>330</v>
      </c>
      <c r="F462" s="116" t="s">
        <v>237</v>
      </c>
      <c r="G462" s="59" t="s">
        <v>17</v>
      </c>
      <c r="H462" s="59" t="s">
        <v>106</v>
      </c>
      <c r="I462" s="59"/>
      <c r="J462" s="61">
        <f t="shared" si="128"/>
        <v>33.1</v>
      </c>
      <c r="K462" s="61">
        <f t="shared" si="128"/>
        <v>30.8</v>
      </c>
      <c r="L462" s="61">
        <f t="shared" si="128"/>
        <v>0</v>
      </c>
    </row>
    <row r="463" spans="1:12" ht="33.75">
      <c r="A463" s="141" t="s">
        <v>312</v>
      </c>
      <c r="B463" s="96" t="s">
        <v>267</v>
      </c>
      <c r="C463" s="96" t="s">
        <v>8</v>
      </c>
      <c r="D463" s="96" t="s">
        <v>75</v>
      </c>
      <c r="E463" s="96" t="s">
        <v>330</v>
      </c>
      <c r="F463" s="116" t="s">
        <v>237</v>
      </c>
      <c r="G463" s="59" t="s">
        <v>17</v>
      </c>
      <c r="H463" s="59" t="s">
        <v>106</v>
      </c>
      <c r="I463" s="59" t="s">
        <v>73</v>
      </c>
      <c r="J463" s="266">
        <f>'Приложение 3'!J227</f>
        <v>33.1</v>
      </c>
      <c r="K463" s="266">
        <f>'Приложение 3'!K227</f>
        <v>30.8</v>
      </c>
      <c r="L463" s="266">
        <f>'Приложение 3'!L227</f>
        <v>0</v>
      </c>
    </row>
    <row r="464" spans="1:12" ht="33.75">
      <c r="A464" s="344" t="s">
        <v>486</v>
      </c>
      <c r="B464" s="283" t="s">
        <v>267</v>
      </c>
      <c r="C464" s="283" t="s">
        <v>8</v>
      </c>
      <c r="D464" s="283" t="s">
        <v>77</v>
      </c>
      <c r="E464" s="346"/>
      <c r="F464" s="345"/>
      <c r="G464" s="287"/>
      <c r="H464" s="287"/>
      <c r="I464" s="287"/>
      <c r="J464" s="301">
        <f t="shared" ref="J464:J469" si="129">J465</f>
        <v>3828.2</v>
      </c>
      <c r="K464" s="301">
        <f t="shared" ref="K464:L469" si="130">K465</f>
        <v>0</v>
      </c>
      <c r="L464" s="301">
        <f t="shared" si="130"/>
        <v>0</v>
      </c>
    </row>
    <row r="465" spans="1:12" ht="22.5">
      <c r="A465" s="344" t="s">
        <v>488</v>
      </c>
      <c r="B465" s="283" t="s">
        <v>267</v>
      </c>
      <c r="C465" s="283" t="s">
        <v>8</v>
      </c>
      <c r="D465" s="283" t="s">
        <v>77</v>
      </c>
      <c r="E465" s="283" t="s">
        <v>487</v>
      </c>
      <c r="F465" s="345"/>
      <c r="G465" s="287"/>
      <c r="H465" s="287"/>
      <c r="I465" s="287"/>
      <c r="J465" s="301">
        <f t="shared" si="129"/>
        <v>3828.2</v>
      </c>
      <c r="K465" s="301">
        <f t="shared" si="130"/>
        <v>0</v>
      </c>
      <c r="L465" s="301">
        <f t="shared" si="130"/>
        <v>0</v>
      </c>
    </row>
    <row r="466" spans="1:12" ht="33.75">
      <c r="A466" s="286" t="s">
        <v>119</v>
      </c>
      <c r="B466" s="283" t="s">
        <v>267</v>
      </c>
      <c r="C466" s="283" t="s">
        <v>8</v>
      </c>
      <c r="D466" s="283" t="s">
        <v>77</v>
      </c>
      <c r="E466" s="283" t="s">
        <v>487</v>
      </c>
      <c r="F466" s="345" t="s">
        <v>234</v>
      </c>
      <c r="G466" s="287"/>
      <c r="H466" s="287"/>
      <c r="I466" s="287"/>
      <c r="J466" s="301">
        <f t="shared" si="129"/>
        <v>3828.2</v>
      </c>
      <c r="K466" s="301">
        <f t="shared" si="130"/>
        <v>0</v>
      </c>
      <c r="L466" s="301">
        <f t="shared" si="130"/>
        <v>0</v>
      </c>
    </row>
    <row r="467" spans="1:12">
      <c r="A467" s="286" t="s">
        <v>120</v>
      </c>
      <c r="B467" s="283" t="s">
        <v>267</v>
      </c>
      <c r="C467" s="283" t="s">
        <v>8</v>
      </c>
      <c r="D467" s="283" t="s">
        <v>77</v>
      </c>
      <c r="E467" s="283" t="s">
        <v>487</v>
      </c>
      <c r="F467" s="345" t="s">
        <v>235</v>
      </c>
      <c r="G467" s="287"/>
      <c r="H467" s="287"/>
      <c r="I467" s="287"/>
      <c r="J467" s="301">
        <f t="shared" si="129"/>
        <v>3828.2</v>
      </c>
      <c r="K467" s="301">
        <f t="shared" si="130"/>
        <v>0</v>
      </c>
      <c r="L467" s="301">
        <f t="shared" si="130"/>
        <v>0</v>
      </c>
    </row>
    <row r="468" spans="1:12">
      <c r="A468" s="286" t="s">
        <v>307</v>
      </c>
      <c r="B468" s="283" t="s">
        <v>267</v>
      </c>
      <c r="C468" s="283" t="s">
        <v>8</v>
      </c>
      <c r="D468" s="283" t="s">
        <v>77</v>
      </c>
      <c r="E468" s="283" t="s">
        <v>487</v>
      </c>
      <c r="F468" s="345" t="s">
        <v>235</v>
      </c>
      <c r="G468" s="287" t="s">
        <v>98</v>
      </c>
      <c r="H468" s="287"/>
      <c r="I468" s="287"/>
      <c r="J468" s="301">
        <f t="shared" si="129"/>
        <v>3828.2</v>
      </c>
      <c r="K468" s="301">
        <f t="shared" si="130"/>
        <v>0</v>
      </c>
      <c r="L468" s="301">
        <f t="shared" si="130"/>
        <v>0</v>
      </c>
    </row>
    <row r="469" spans="1:12">
      <c r="A469" s="286" t="s">
        <v>125</v>
      </c>
      <c r="B469" s="283" t="s">
        <v>267</v>
      </c>
      <c r="C469" s="283" t="s">
        <v>8</v>
      </c>
      <c r="D469" s="283" t="s">
        <v>77</v>
      </c>
      <c r="E469" s="283" t="s">
        <v>487</v>
      </c>
      <c r="F469" s="345" t="s">
        <v>235</v>
      </c>
      <c r="G469" s="287" t="s">
        <v>98</v>
      </c>
      <c r="H469" s="287" t="s">
        <v>75</v>
      </c>
      <c r="I469" s="287"/>
      <c r="J469" s="301">
        <f t="shared" si="129"/>
        <v>3828.2</v>
      </c>
      <c r="K469" s="301">
        <f t="shared" si="130"/>
        <v>0</v>
      </c>
      <c r="L469" s="301">
        <f t="shared" si="130"/>
        <v>0</v>
      </c>
    </row>
    <row r="470" spans="1:12" ht="33.75">
      <c r="A470" s="286" t="s">
        <v>312</v>
      </c>
      <c r="B470" s="283" t="s">
        <v>267</v>
      </c>
      <c r="C470" s="283" t="s">
        <v>8</v>
      </c>
      <c r="D470" s="283" t="s">
        <v>77</v>
      </c>
      <c r="E470" s="283" t="s">
        <v>487</v>
      </c>
      <c r="F470" s="345" t="s">
        <v>235</v>
      </c>
      <c r="G470" s="287" t="s">
        <v>98</v>
      </c>
      <c r="H470" s="287" t="s">
        <v>75</v>
      </c>
      <c r="I470" s="287" t="s">
        <v>73</v>
      </c>
      <c r="J470" s="301">
        <f>'Приложение 3'!J189</f>
        <v>3828.2</v>
      </c>
      <c r="K470" s="301">
        <f>'Приложение 3'!K189</f>
        <v>0</v>
      </c>
      <c r="L470" s="301">
        <f>'Приложение 3'!L189</f>
        <v>0</v>
      </c>
    </row>
    <row r="471" spans="1:12" ht="63.75">
      <c r="A471" s="281" t="s">
        <v>541</v>
      </c>
      <c r="B471" s="283" t="s">
        <v>542</v>
      </c>
      <c r="C471" s="283" t="s">
        <v>258</v>
      </c>
      <c r="D471" s="283"/>
      <c r="E471" s="283"/>
      <c r="F471" s="284"/>
      <c r="G471" s="287"/>
      <c r="H471" s="287"/>
      <c r="I471" s="287"/>
      <c r="J471" s="301">
        <f t="shared" ref="J471:L477" si="131">J472</f>
        <v>114.1</v>
      </c>
      <c r="K471" s="301">
        <f t="shared" si="131"/>
        <v>0</v>
      </c>
      <c r="L471" s="301">
        <f t="shared" si="131"/>
        <v>0</v>
      </c>
    </row>
    <row r="472" spans="1:12" ht="63.75">
      <c r="A472" s="281" t="s">
        <v>543</v>
      </c>
      <c r="B472" s="283" t="s">
        <v>542</v>
      </c>
      <c r="C472" s="283" t="s">
        <v>258</v>
      </c>
      <c r="D472" s="283" t="s">
        <v>75</v>
      </c>
      <c r="E472" s="283"/>
      <c r="F472" s="284"/>
      <c r="G472" s="287"/>
      <c r="H472" s="287"/>
      <c r="I472" s="287"/>
      <c r="J472" s="301">
        <f t="shared" si="131"/>
        <v>114.1</v>
      </c>
      <c r="K472" s="301">
        <f t="shared" si="131"/>
        <v>0</v>
      </c>
      <c r="L472" s="301">
        <f t="shared" si="131"/>
        <v>0</v>
      </c>
    </row>
    <row r="473" spans="1:12" ht="25.5">
      <c r="A473" s="281" t="s">
        <v>489</v>
      </c>
      <c r="B473" s="283" t="s">
        <v>542</v>
      </c>
      <c r="C473" s="283" t="s">
        <v>258</v>
      </c>
      <c r="D473" s="283" t="s">
        <v>75</v>
      </c>
      <c r="E473" s="283" t="s">
        <v>490</v>
      </c>
      <c r="F473" s="284"/>
      <c r="G473" s="287"/>
      <c r="H473" s="287"/>
      <c r="I473" s="287"/>
      <c r="J473" s="301">
        <f t="shared" si="131"/>
        <v>114.1</v>
      </c>
      <c r="K473" s="301">
        <f t="shared" si="131"/>
        <v>0</v>
      </c>
      <c r="L473" s="301">
        <f t="shared" si="131"/>
        <v>0</v>
      </c>
    </row>
    <row r="474" spans="1:12" ht="38.25">
      <c r="A474" s="281" t="s">
        <v>86</v>
      </c>
      <c r="B474" s="283" t="s">
        <v>542</v>
      </c>
      <c r="C474" s="283" t="s">
        <v>258</v>
      </c>
      <c r="D474" s="283" t="s">
        <v>75</v>
      </c>
      <c r="E474" s="283" t="s">
        <v>490</v>
      </c>
      <c r="F474" s="284" t="s">
        <v>227</v>
      </c>
      <c r="G474" s="287"/>
      <c r="H474" s="287"/>
      <c r="I474" s="287"/>
      <c r="J474" s="301">
        <f t="shared" si="131"/>
        <v>114.1</v>
      </c>
      <c r="K474" s="301">
        <f t="shared" si="131"/>
        <v>0</v>
      </c>
      <c r="L474" s="301">
        <f t="shared" si="131"/>
        <v>0</v>
      </c>
    </row>
    <row r="475" spans="1:12" ht="38.25">
      <c r="A475" s="281" t="s">
        <v>87</v>
      </c>
      <c r="B475" s="283" t="s">
        <v>542</v>
      </c>
      <c r="C475" s="283" t="s">
        <v>258</v>
      </c>
      <c r="D475" s="283" t="s">
        <v>75</v>
      </c>
      <c r="E475" s="283" t="s">
        <v>490</v>
      </c>
      <c r="F475" s="284" t="s">
        <v>228</v>
      </c>
      <c r="G475" s="287"/>
      <c r="H475" s="287"/>
      <c r="I475" s="287"/>
      <c r="J475" s="301">
        <f t="shared" si="131"/>
        <v>114.1</v>
      </c>
      <c r="K475" s="301">
        <f t="shared" si="131"/>
        <v>0</v>
      </c>
      <c r="L475" s="301">
        <f t="shared" si="131"/>
        <v>0</v>
      </c>
    </row>
    <row r="476" spans="1:12">
      <c r="A476" s="286" t="s">
        <v>74</v>
      </c>
      <c r="B476" s="283" t="s">
        <v>542</v>
      </c>
      <c r="C476" s="283" t="s">
        <v>258</v>
      </c>
      <c r="D476" s="283" t="s">
        <v>75</v>
      </c>
      <c r="E476" s="283" t="s">
        <v>490</v>
      </c>
      <c r="F476" s="384" t="s">
        <v>228</v>
      </c>
      <c r="G476" s="293" t="s">
        <v>82</v>
      </c>
      <c r="H476" s="293"/>
      <c r="I476" s="293"/>
      <c r="J476" s="301">
        <f t="shared" si="131"/>
        <v>114.1</v>
      </c>
      <c r="K476" s="301">
        <f t="shared" si="131"/>
        <v>0</v>
      </c>
      <c r="L476" s="301">
        <f t="shared" si="131"/>
        <v>0</v>
      </c>
    </row>
    <row r="477" spans="1:12">
      <c r="A477" s="286" t="s">
        <v>103</v>
      </c>
      <c r="B477" s="283" t="s">
        <v>542</v>
      </c>
      <c r="C477" s="283" t="s">
        <v>258</v>
      </c>
      <c r="D477" s="283" t="s">
        <v>75</v>
      </c>
      <c r="E477" s="283" t="s">
        <v>490</v>
      </c>
      <c r="F477" s="384" t="s">
        <v>228</v>
      </c>
      <c r="G477" s="293" t="s">
        <v>82</v>
      </c>
      <c r="H477" s="293" t="s">
        <v>20</v>
      </c>
      <c r="I477" s="293"/>
      <c r="J477" s="301">
        <f t="shared" si="131"/>
        <v>114.1</v>
      </c>
      <c r="K477" s="301">
        <f t="shared" si="131"/>
        <v>0</v>
      </c>
      <c r="L477" s="301">
        <f t="shared" si="131"/>
        <v>0</v>
      </c>
    </row>
    <row r="478" spans="1:12" ht="33.75">
      <c r="A478" s="286" t="s">
        <v>312</v>
      </c>
      <c r="B478" s="283" t="s">
        <v>542</v>
      </c>
      <c r="C478" s="283" t="s">
        <v>258</v>
      </c>
      <c r="D478" s="283" t="s">
        <v>75</v>
      </c>
      <c r="E478" s="283" t="s">
        <v>490</v>
      </c>
      <c r="F478" s="384" t="s">
        <v>228</v>
      </c>
      <c r="G478" s="293" t="s">
        <v>82</v>
      </c>
      <c r="H478" s="293" t="s">
        <v>20</v>
      </c>
      <c r="I478" s="293" t="s">
        <v>73</v>
      </c>
      <c r="J478" s="301">
        <f>'Приложение 3'!J176</f>
        <v>114.1</v>
      </c>
      <c r="K478" s="301">
        <f>'Приложение 3'!K176</f>
        <v>0</v>
      </c>
      <c r="L478" s="301">
        <f>'Приложение 3'!L176</f>
        <v>0</v>
      </c>
    </row>
    <row r="479" spans="1:12" ht="67.5">
      <c r="A479" s="141" t="s">
        <v>483</v>
      </c>
      <c r="B479" s="97" t="s">
        <v>268</v>
      </c>
      <c r="C479" s="97" t="s">
        <v>258</v>
      </c>
      <c r="D479" s="97"/>
      <c r="E479" s="97"/>
      <c r="F479" s="98"/>
      <c r="G479" s="59"/>
      <c r="H479" s="59"/>
      <c r="I479" s="59"/>
      <c r="J479" s="300">
        <f t="shared" ref="J479:J485" si="132">J480</f>
        <v>703.9</v>
      </c>
      <c r="K479" s="300">
        <f t="shared" ref="K479:L485" si="133">K480</f>
        <v>703.9</v>
      </c>
      <c r="L479" s="300">
        <f t="shared" si="133"/>
        <v>703.9</v>
      </c>
    </row>
    <row r="480" spans="1:12" ht="45">
      <c r="A480" s="141" t="s">
        <v>127</v>
      </c>
      <c r="B480" s="97" t="s">
        <v>268</v>
      </c>
      <c r="C480" s="97" t="s">
        <v>258</v>
      </c>
      <c r="D480" s="97" t="s">
        <v>106</v>
      </c>
      <c r="E480" s="97"/>
      <c r="F480" s="98"/>
      <c r="G480" s="59"/>
      <c r="H480" s="59"/>
      <c r="I480" s="59"/>
      <c r="J480" s="300">
        <f t="shared" si="132"/>
        <v>703.9</v>
      </c>
      <c r="K480" s="300">
        <f t="shared" si="133"/>
        <v>703.9</v>
      </c>
      <c r="L480" s="300">
        <f t="shared" si="133"/>
        <v>703.9</v>
      </c>
    </row>
    <row r="481" spans="1:12" ht="22.5">
      <c r="A481" s="141" t="s">
        <v>128</v>
      </c>
      <c r="B481" s="97" t="s">
        <v>268</v>
      </c>
      <c r="C481" s="97" t="s">
        <v>258</v>
      </c>
      <c r="D481" s="97" t="s">
        <v>106</v>
      </c>
      <c r="E481" s="97" t="s">
        <v>269</v>
      </c>
      <c r="F481" s="98"/>
      <c r="G481" s="59"/>
      <c r="H481" s="59"/>
      <c r="I481" s="59"/>
      <c r="J481" s="99">
        <f t="shared" si="132"/>
        <v>703.9</v>
      </c>
      <c r="K481" s="99">
        <f t="shared" si="133"/>
        <v>703.9</v>
      </c>
      <c r="L481" s="99">
        <f t="shared" si="133"/>
        <v>703.9</v>
      </c>
    </row>
    <row r="482" spans="1:12" ht="33.75">
      <c r="A482" s="141" t="s">
        <v>86</v>
      </c>
      <c r="B482" s="97" t="s">
        <v>268</v>
      </c>
      <c r="C482" s="97" t="s">
        <v>258</v>
      </c>
      <c r="D482" s="97" t="s">
        <v>106</v>
      </c>
      <c r="E482" s="97" t="s">
        <v>269</v>
      </c>
      <c r="F482" s="98" t="s">
        <v>227</v>
      </c>
      <c r="G482" s="59"/>
      <c r="H482" s="59"/>
      <c r="I482" s="59"/>
      <c r="J482" s="99">
        <f t="shared" si="132"/>
        <v>703.9</v>
      </c>
      <c r="K482" s="99">
        <f t="shared" si="133"/>
        <v>703.9</v>
      </c>
      <c r="L482" s="99">
        <f t="shared" si="133"/>
        <v>703.9</v>
      </c>
    </row>
    <row r="483" spans="1:12" ht="33.75">
      <c r="A483" s="141" t="s">
        <v>87</v>
      </c>
      <c r="B483" s="97" t="s">
        <v>268</v>
      </c>
      <c r="C483" s="97" t="s">
        <v>258</v>
      </c>
      <c r="D483" s="97" t="s">
        <v>106</v>
      </c>
      <c r="E483" s="97" t="s">
        <v>269</v>
      </c>
      <c r="F483" s="98" t="s">
        <v>228</v>
      </c>
      <c r="G483" s="59"/>
      <c r="H483" s="59"/>
      <c r="I483" s="59"/>
      <c r="J483" s="99">
        <f t="shared" si="132"/>
        <v>703.9</v>
      </c>
      <c r="K483" s="99">
        <f t="shared" si="133"/>
        <v>703.9</v>
      </c>
      <c r="L483" s="99">
        <f t="shared" si="133"/>
        <v>703.9</v>
      </c>
    </row>
    <row r="484" spans="1:12">
      <c r="A484" s="141" t="s">
        <v>307</v>
      </c>
      <c r="B484" s="97" t="s">
        <v>268</v>
      </c>
      <c r="C484" s="97" t="s">
        <v>258</v>
      </c>
      <c r="D484" s="97" t="s">
        <v>106</v>
      </c>
      <c r="E484" s="97" t="s">
        <v>269</v>
      </c>
      <c r="F484" s="98" t="s">
        <v>228</v>
      </c>
      <c r="G484" s="59" t="s">
        <v>98</v>
      </c>
      <c r="H484" s="59"/>
      <c r="I484" s="59"/>
      <c r="J484" s="99">
        <f t="shared" si="132"/>
        <v>703.9</v>
      </c>
      <c r="K484" s="99">
        <f t="shared" si="133"/>
        <v>703.9</v>
      </c>
      <c r="L484" s="99">
        <f t="shared" si="133"/>
        <v>703.9</v>
      </c>
    </row>
    <row r="485" spans="1:12">
      <c r="A485" s="141" t="s">
        <v>125</v>
      </c>
      <c r="B485" s="97" t="s">
        <v>268</v>
      </c>
      <c r="C485" s="97" t="s">
        <v>258</v>
      </c>
      <c r="D485" s="97" t="s">
        <v>106</v>
      </c>
      <c r="E485" s="97" t="s">
        <v>269</v>
      </c>
      <c r="F485" s="98" t="s">
        <v>228</v>
      </c>
      <c r="G485" s="59" t="s">
        <v>98</v>
      </c>
      <c r="H485" s="59" t="s">
        <v>75</v>
      </c>
      <c r="I485" s="59"/>
      <c r="J485" s="99">
        <f t="shared" si="132"/>
        <v>703.9</v>
      </c>
      <c r="K485" s="99">
        <f t="shared" si="133"/>
        <v>703.9</v>
      </c>
      <c r="L485" s="99">
        <f t="shared" si="133"/>
        <v>703.9</v>
      </c>
    </row>
    <row r="486" spans="1:12" ht="33.75">
      <c r="A486" s="141" t="s">
        <v>312</v>
      </c>
      <c r="B486" s="97" t="s">
        <v>268</v>
      </c>
      <c r="C486" s="97" t="s">
        <v>258</v>
      </c>
      <c r="D486" s="97" t="s">
        <v>106</v>
      </c>
      <c r="E486" s="97" t="s">
        <v>269</v>
      </c>
      <c r="F486" s="98" t="s">
        <v>228</v>
      </c>
      <c r="G486" s="59" t="s">
        <v>98</v>
      </c>
      <c r="H486" s="59" t="s">
        <v>75</v>
      </c>
      <c r="I486" s="59" t="s">
        <v>73</v>
      </c>
      <c r="J486" s="300">
        <f>'Приложение 3'!J194</f>
        <v>703.9</v>
      </c>
      <c r="K486" s="300">
        <f>'Приложение 3'!K194</f>
        <v>703.9</v>
      </c>
      <c r="L486" s="300">
        <f>'Приложение 3'!L194</f>
        <v>703.9</v>
      </c>
    </row>
    <row r="487" spans="1:12" ht="45">
      <c r="A487" s="141" t="s">
        <v>314</v>
      </c>
      <c r="B487" s="100">
        <v>65</v>
      </c>
      <c r="C487" s="100">
        <v>0</v>
      </c>
      <c r="D487" s="100"/>
      <c r="E487" s="100"/>
      <c r="F487" s="170"/>
      <c r="G487" s="59"/>
      <c r="H487" s="59"/>
      <c r="I487" s="59"/>
      <c r="J487" s="300">
        <f>J488+J495+J524</f>
        <v>34073.5</v>
      </c>
      <c r="K487" s="300">
        <f>K488+K495+K524</f>
        <v>29399</v>
      </c>
      <c r="L487" s="300">
        <f>L488+L495+L524</f>
        <v>25535.499999999996</v>
      </c>
    </row>
    <row r="488" spans="1:12">
      <c r="A488" s="141" t="s">
        <v>78</v>
      </c>
      <c r="B488" s="100">
        <v>65</v>
      </c>
      <c r="C488" s="100">
        <v>1</v>
      </c>
      <c r="D488" s="100"/>
      <c r="E488" s="100"/>
      <c r="F488" s="170"/>
      <c r="G488" s="59"/>
      <c r="H488" s="59"/>
      <c r="I488" s="59"/>
      <c r="J488" s="300">
        <f>J489</f>
        <v>2448</v>
      </c>
      <c r="K488" s="300">
        <f>K489</f>
        <v>2143.9</v>
      </c>
      <c r="L488" s="300">
        <f>L489</f>
        <v>1843.1</v>
      </c>
    </row>
    <row r="489" spans="1:12" ht="22.5">
      <c r="A489" s="141" t="s">
        <v>79</v>
      </c>
      <c r="B489" s="100">
        <v>65</v>
      </c>
      <c r="C489" s="100">
        <v>1</v>
      </c>
      <c r="D489" s="100" t="s">
        <v>153</v>
      </c>
      <c r="E489" s="100" t="s">
        <v>247</v>
      </c>
      <c r="F489" s="170"/>
      <c r="G489" s="59"/>
      <c r="H489" s="59"/>
      <c r="I489" s="59"/>
      <c r="J489" s="99">
        <f t="shared" ref="J489:J493" si="134">J490</f>
        <v>2448</v>
      </c>
      <c r="K489" s="99">
        <f t="shared" ref="K489:L493" si="135">K490</f>
        <v>2143.9</v>
      </c>
      <c r="L489" s="99">
        <f t="shared" si="135"/>
        <v>1843.1</v>
      </c>
    </row>
    <row r="490" spans="1:12" ht="67.5">
      <c r="A490" s="141" t="s">
        <v>80</v>
      </c>
      <c r="B490" s="100">
        <v>65</v>
      </c>
      <c r="C490" s="100">
        <v>1</v>
      </c>
      <c r="D490" s="100" t="s">
        <v>153</v>
      </c>
      <c r="E490" s="100" t="s">
        <v>247</v>
      </c>
      <c r="F490" s="170" t="s">
        <v>225</v>
      </c>
      <c r="G490" s="59"/>
      <c r="H490" s="59"/>
      <c r="I490" s="59"/>
      <c r="J490" s="99">
        <f t="shared" si="134"/>
        <v>2448</v>
      </c>
      <c r="K490" s="99">
        <f t="shared" si="135"/>
        <v>2143.9</v>
      </c>
      <c r="L490" s="99">
        <f t="shared" si="135"/>
        <v>1843.1</v>
      </c>
    </row>
    <row r="491" spans="1:12" ht="33.75">
      <c r="A491" s="141" t="s">
        <v>81</v>
      </c>
      <c r="B491" s="100">
        <v>65</v>
      </c>
      <c r="C491" s="100">
        <v>1</v>
      </c>
      <c r="D491" s="100" t="s">
        <v>153</v>
      </c>
      <c r="E491" s="100" t="s">
        <v>247</v>
      </c>
      <c r="F491" s="170" t="s">
        <v>226</v>
      </c>
      <c r="G491" s="59"/>
      <c r="H491" s="59"/>
      <c r="I491" s="59"/>
      <c r="J491" s="99">
        <f t="shared" si="134"/>
        <v>2448</v>
      </c>
      <c r="K491" s="99">
        <f t="shared" si="135"/>
        <v>2143.9</v>
      </c>
      <c r="L491" s="99">
        <f t="shared" si="135"/>
        <v>1843.1</v>
      </c>
    </row>
    <row r="492" spans="1:12">
      <c r="A492" s="141" t="s">
        <v>74</v>
      </c>
      <c r="B492" s="100">
        <v>65</v>
      </c>
      <c r="C492" s="100">
        <v>1</v>
      </c>
      <c r="D492" s="100" t="s">
        <v>153</v>
      </c>
      <c r="E492" s="100" t="s">
        <v>247</v>
      </c>
      <c r="F492" s="170" t="s">
        <v>226</v>
      </c>
      <c r="G492" s="59" t="s">
        <v>75</v>
      </c>
      <c r="H492" s="59"/>
      <c r="I492" s="59"/>
      <c r="J492" s="99">
        <f t="shared" si="134"/>
        <v>2448</v>
      </c>
      <c r="K492" s="99">
        <f t="shared" si="135"/>
        <v>2143.9</v>
      </c>
      <c r="L492" s="99">
        <f t="shared" si="135"/>
        <v>1843.1</v>
      </c>
    </row>
    <row r="493" spans="1:12" ht="33.75">
      <c r="A493" s="141" t="s">
        <v>76</v>
      </c>
      <c r="B493" s="100">
        <v>65</v>
      </c>
      <c r="C493" s="100">
        <v>1</v>
      </c>
      <c r="D493" s="100" t="s">
        <v>153</v>
      </c>
      <c r="E493" s="100" t="s">
        <v>247</v>
      </c>
      <c r="F493" s="170" t="s">
        <v>226</v>
      </c>
      <c r="G493" s="59" t="s">
        <v>75</v>
      </c>
      <c r="H493" s="59" t="s">
        <v>77</v>
      </c>
      <c r="I493" s="59"/>
      <c r="J493" s="99">
        <f t="shared" si="134"/>
        <v>2448</v>
      </c>
      <c r="K493" s="99">
        <f t="shared" si="135"/>
        <v>2143.9</v>
      </c>
      <c r="L493" s="99">
        <f t="shared" si="135"/>
        <v>1843.1</v>
      </c>
    </row>
    <row r="494" spans="1:12" ht="33.75">
      <c r="A494" s="141" t="s">
        <v>312</v>
      </c>
      <c r="B494" s="100">
        <v>65</v>
      </c>
      <c r="C494" s="100">
        <v>1</v>
      </c>
      <c r="D494" s="100" t="s">
        <v>153</v>
      </c>
      <c r="E494" s="100" t="s">
        <v>247</v>
      </c>
      <c r="F494" s="170" t="s">
        <v>226</v>
      </c>
      <c r="G494" s="59" t="s">
        <v>75</v>
      </c>
      <c r="H494" s="59" t="s">
        <v>77</v>
      </c>
      <c r="I494" s="59" t="s">
        <v>73</v>
      </c>
      <c r="J494" s="300">
        <f>'Приложение 3'!J16</f>
        <v>2448</v>
      </c>
      <c r="K494" s="300">
        <f>'Приложение 3'!K16</f>
        <v>2143.9</v>
      </c>
      <c r="L494" s="300">
        <f>'Приложение 3'!L16</f>
        <v>1843.1</v>
      </c>
    </row>
    <row r="495" spans="1:12" ht="22.5">
      <c r="A495" s="141" t="s">
        <v>90</v>
      </c>
      <c r="B495" s="101">
        <v>65</v>
      </c>
      <c r="C495" s="101">
        <v>2</v>
      </c>
      <c r="D495" s="101"/>
      <c r="E495" s="101"/>
      <c r="F495" s="171"/>
      <c r="G495" s="59"/>
      <c r="H495" s="59"/>
      <c r="I495" s="59"/>
      <c r="J495" s="300">
        <f>J496+J502+J518</f>
        <v>27431.4</v>
      </c>
      <c r="K495" s="300">
        <f t="shared" ref="K495:L495" si="136">K496+K502+K518</f>
        <v>22921</v>
      </c>
      <c r="L495" s="300">
        <f t="shared" si="136"/>
        <v>20358.3</v>
      </c>
    </row>
    <row r="496" spans="1:12" ht="33.75">
      <c r="A496" s="141" t="s">
        <v>91</v>
      </c>
      <c r="B496" s="101">
        <v>65</v>
      </c>
      <c r="C496" s="101">
        <v>2</v>
      </c>
      <c r="D496" s="101" t="s">
        <v>153</v>
      </c>
      <c r="E496" s="101" t="s">
        <v>249</v>
      </c>
      <c r="F496" s="171"/>
      <c r="G496" s="59"/>
      <c r="H496" s="59"/>
      <c r="I496" s="59"/>
      <c r="J496" s="99">
        <f>J497</f>
        <v>21907.9</v>
      </c>
      <c r="K496" s="99">
        <f t="shared" ref="K496:L500" si="137">K497</f>
        <v>20070.3</v>
      </c>
      <c r="L496" s="99">
        <f t="shared" si="137"/>
        <v>18070.3</v>
      </c>
    </row>
    <row r="497" spans="1:12" ht="67.5">
      <c r="A497" s="141" t="s">
        <v>80</v>
      </c>
      <c r="B497" s="101">
        <v>65</v>
      </c>
      <c r="C497" s="101">
        <v>2</v>
      </c>
      <c r="D497" s="101" t="s">
        <v>153</v>
      </c>
      <c r="E497" s="101" t="s">
        <v>249</v>
      </c>
      <c r="F497" s="171" t="s">
        <v>225</v>
      </c>
      <c r="G497" s="59"/>
      <c r="H497" s="59"/>
      <c r="I497" s="59"/>
      <c r="J497" s="99">
        <f>J498</f>
        <v>21907.9</v>
      </c>
      <c r="K497" s="99">
        <f t="shared" si="137"/>
        <v>20070.3</v>
      </c>
      <c r="L497" s="99">
        <f t="shared" si="137"/>
        <v>18070.3</v>
      </c>
    </row>
    <row r="498" spans="1:12" ht="33.75">
      <c r="A498" s="141" t="s">
        <v>81</v>
      </c>
      <c r="B498" s="101">
        <v>65</v>
      </c>
      <c r="C498" s="101">
        <v>2</v>
      </c>
      <c r="D498" s="101" t="s">
        <v>153</v>
      </c>
      <c r="E498" s="101" t="s">
        <v>249</v>
      </c>
      <c r="F498" s="171" t="s">
        <v>226</v>
      </c>
      <c r="G498" s="59"/>
      <c r="H498" s="59"/>
      <c r="I498" s="59"/>
      <c r="J498" s="99">
        <f>J499</f>
        <v>21907.9</v>
      </c>
      <c r="K498" s="99">
        <f t="shared" si="137"/>
        <v>20070.3</v>
      </c>
      <c r="L498" s="99">
        <f t="shared" si="137"/>
        <v>18070.3</v>
      </c>
    </row>
    <row r="499" spans="1:12">
      <c r="A499" s="141" t="s">
        <v>74</v>
      </c>
      <c r="B499" s="101">
        <v>65</v>
      </c>
      <c r="C499" s="101">
        <v>2</v>
      </c>
      <c r="D499" s="101" t="s">
        <v>153</v>
      </c>
      <c r="E499" s="101" t="s">
        <v>249</v>
      </c>
      <c r="F499" s="171" t="s">
        <v>226</v>
      </c>
      <c r="G499" s="59" t="s">
        <v>75</v>
      </c>
      <c r="H499" s="59"/>
      <c r="I499" s="59"/>
      <c r="J499" s="99">
        <f>J500</f>
        <v>21907.9</v>
      </c>
      <c r="K499" s="99">
        <f t="shared" si="137"/>
        <v>20070.3</v>
      </c>
      <c r="L499" s="99">
        <f t="shared" si="137"/>
        <v>18070.3</v>
      </c>
    </row>
    <row r="500" spans="1:12" ht="56.25">
      <c r="A500" s="141" t="s">
        <v>468</v>
      </c>
      <c r="B500" s="101">
        <v>65</v>
      </c>
      <c r="C500" s="101">
        <v>2</v>
      </c>
      <c r="D500" s="101" t="s">
        <v>153</v>
      </c>
      <c r="E500" s="101" t="s">
        <v>249</v>
      </c>
      <c r="F500" s="171" t="s">
        <v>226</v>
      </c>
      <c r="G500" s="59" t="s">
        <v>75</v>
      </c>
      <c r="H500" s="59" t="s">
        <v>82</v>
      </c>
      <c r="I500" s="59"/>
      <c r="J500" s="99">
        <f>J501</f>
        <v>21907.9</v>
      </c>
      <c r="K500" s="99">
        <f t="shared" si="137"/>
        <v>20070.3</v>
      </c>
      <c r="L500" s="99">
        <f t="shared" si="137"/>
        <v>18070.3</v>
      </c>
    </row>
    <row r="501" spans="1:12" ht="33.75">
      <c r="A501" s="141" t="s">
        <v>312</v>
      </c>
      <c r="B501" s="101">
        <v>65</v>
      </c>
      <c r="C501" s="101">
        <v>2</v>
      </c>
      <c r="D501" s="101" t="s">
        <v>153</v>
      </c>
      <c r="E501" s="101" t="s">
        <v>249</v>
      </c>
      <c r="F501" s="171" t="s">
        <v>226</v>
      </c>
      <c r="G501" s="59" t="s">
        <v>75</v>
      </c>
      <c r="H501" s="59" t="s">
        <v>82</v>
      </c>
      <c r="I501" s="59" t="s">
        <v>73</v>
      </c>
      <c r="J501" s="300">
        <f>'Приложение 3'!J36</f>
        <v>21907.9</v>
      </c>
      <c r="K501" s="300">
        <f>'Приложение 3'!K36</f>
        <v>20070.3</v>
      </c>
      <c r="L501" s="300">
        <f>'Приложение 3'!L36</f>
        <v>18070.3</v>
      </c>
    </row>
    <row r="502" spans="1:12" ht="22.5">
      <c r="A502" s="141" t="s">
        <v>92</v>
      </c>
      <c r="B502" s="101">
        <v>65</v>
      </c>
      <c r="C502" s="101">
        <v>2</v>
      </c>
      <c r="D502" s="101" t="s">
        <v>153</v>
      </c>
      <c r="E502" s="101" t="s">
        <v>250</v>
      </c>
      <c r="F502" s="171"/>
      <c r="G502" s="59"/>
      <c r="H502" s="59"/>
      <c r="I502" s="59"/>
      <c r="J502" s="300">
        <f>J503+J513+J508</f>
        <v>2438.1999999999998</v>
      </c>
      <c r="K502" s="300">
        <f t="shared" ref="K502:L502" si="138">K503+K513+K508</f>
        <v>2850.7000000000003</v>
      </c>
      <c r="L502" s="300">
        <f t="shared" si="138"/>
        <v>2288</v>
      </c>
    </row>
    <row r="503" spans="1:12" ht="67.5">
      <c r="A503" s="141" t="s">
        <v>80</v>
      </c>
      <c r="B503" s="101">
        <v>65</v>
      </c>
      <c r="C503" s="101">
        <v>2</v>
      </c>
      <c r="D503" s="101" t="s">
        <v>153</v>
      </c>
      <c r="E503" s="101" t="s">
        <v>250</v>
      </c>
      <c r="F503" s="171" t="s">
        <v>225</v>
      </c>
      <c r="G503" s="59"/>
      <c r="H503" s="59"/>
      <c r="I503" s="59"/>
      <c r="J503" s="99">
        <f>J504</f>
        <v>87</v>
      </c>
      <c r="K503" s="99">
        <f t="shared" ref="K503:L506" si="139">K504</f>
        <v>60.9</v>
      </c>
      <c r="L503" s="99">
        <f t="shared" si="139"/>
        <v>63.7</v>
      </c>
    </row>
    <row r="504" spans="1:12" ht="33.75">
      <c r="A504" s="141" t="s">
        <v>81</v>
      </c>
      <c r="B504" s="101">
        <v>65</v>
      </c>
      <c r="C504" s="101">
        <v>2</v>
      </c>
      <c r="D504" s="101" t="s">
        <v>153</v>
      </c>
      <c r="E504" s="101" t="s">
        <v>250</v>
      </c>
      <c r="F504" s="171" t="s">
        <v>226</v>
      </c>
      <c r="G504" s="59"/>
      <c r="H504" s="59"/>
      <c r="I504" s="59"/>
      <c r="J504" s="99">
        <f>J505</f>
        <v>87</v>
      </c>
      <c r="K504" s="99">
        <f t="shared" si="139"/>
        <v>60.9</v>
      </c>
      <c r="L504" s="99">
        <f t="shared" si="139"/>
        <v>63.7</v>
      </c>
    </row>
    <row r="505" spans="1:12">
      <c r="A505" s="141" t="s">
        <v>74</v>
      </c>
      <c r="B505" s="101">
        <v>65</v>
      </c>
      <c r="C505" s="101">
        <v>2</v>
      </c>
      <c r="D505" s="101" t="s">
        <v>153</v>
      </c>
      <c r="E505" s="101" t="s">
        <v>250</v>
      </c>
      <c r="F505" s="171" t="s">
        <v>226</v>
      </c>
      <c r="G505" s="59" t="s">
        <v>75</v>
      </c>
      <c r="H505" s="59"/>
      <c r="I505" s="59"/>
      <c r="J505" s="99">
        <f>J506</f>
        <v>87</v>
      </c>
      <c r="K505" s="99">
        <f t="shared" si="139"/>
        <v>60.9</v>
      </c>
      <c r="L505" s="99">
        <f t="shared" si="139"/>
        <v>63.7</v>
      </c>
    </row>
    <row r="506" spans="1:12" ht="56.25">
      <c r="A506" s="141" t="s">
        <v>468</v>
      </c>
      <c r="B506" s="101">
        <v>65</v>
      </c>
      <c r="C506" s="101">
        <v>2</v>
      </c>
      <c r="D506" s="101" t="s">
        <v>153</v>
      </c>
      <c r="E506" s="101" t="s">
        <v>250</v>
      </c>
      <c r="F506" s="171" t="s">
        <v>226</v>
      </c>
      <c r="G506" s="59" t="s">
        <v>75</v>
      </c>
      <c r="H506" s="59" t="s">
        <v>82</v>
      </c>
      <c r="I506" s="59"/>
      <c r="J506" s="99">
        <f>J507</f>
        <v>87</v>
      </c>
      <c r="K506" s="99">
        <f t="shared" si="139"/>
        <v>60.9</v>
      </c>
      <c r="L506" s="99">
        <f t="shared" si="139"/>
        <v>63.7</v>
      </c>
    </row>
    <row r="507" spans="1:12" ht="33.75">
      <c r="A507" s="141" t="s">
        <v>312</v>
      </c>
      <c r="B507" s="101">
        <v>65</v>
      </c>
      <c r="C507" s="101">
        <v>2</v>
      </c>
      <c r="D507" s="101" t="s">
        <v>153</v>
      </c>
      <c r="E507" s="101" t="s">
        <v>250</v>
      </c>
      <c r="F507" s="171" t="s">
        <v>226</v>
      </c>
      <c r="G507" s="59" t="s">
        <v>75</v>
      </c>
      <c r="H507" s="59" t="s">
        <v>82</v>
      </c>
      <c r="I507" s="59" t="s">
        <v>73</v>
      </c>
      <c r="J507" s="99">
        <f>'Приложение 3'!J39</f>
        <v>87</v>
      </c>
      <c r="K507" s="99">
        <f>'Приложение 3'!K39</f>
        <v>60.9</v>
      </c>
      <c r="L507" s="99">
        <f>'Приложение 3'!L39</f>
        <v>63.7</v>
      </c>
    </row>
    <row r="508" spans="1:12" ht="33.75">
      <c r="A508" s="141" t="s">
        <v>86</v>
      </c>
      <c r="B508" s="101">
        <v>65</v>
      </c>
      <c r="C508" s="101">
        <v>2</v>
      </c>
      <c r="D508" s="101" t="s">
        <v>153</v>
      </c>
      <c r="E508" s="101" t="s">
        <v>250</v>
      </c>
      <c r="F508" s="171" t="s">
        <v>227</v>
      </c>
      <c r="G508" s="59"/>
      <c r="H508" s="59"/>
      <c r="I508" s="59"/>
      <c r="J508" s="99">
        <f>J509</f>
        <v>2268.1999999999998</v>
      </c>
      <c r="K508" s="99">
        <f t="shared" ref="K508:L511" si="140">K509</f>
        <v>2594.8000000000002</v>
      </c>
      <c r="L508" s="99">
        <f t="shared" si="140"/>
        <v>2224.3000000000002</v>
      </c>
    </row>
    <row r="509" spans="1:12" ht="33.75">
      <c r="A509" s="141" t="s">
        <v>87</v>
      </c>
      <c r="B509" s="101">
        <v>65</v>
      </c>
      <c r="C509" s="101">
        <v>2</v>
      </c>
      <c r="D509" s="101" t="s">
        <v>153</v>
      </c>
      <c r="E509" s="101" t="s">
        <v>250</v>
      </c>
      <c r="F509" s="171" t="s">
        <v>228</v>
      </c>
      <c r="G509" s="59"/>
      <c r="H509" s="59"/>
      <c r="I509" s="59"/>
      <c r="J509" s="99">
        <f>J510</f>
        <v>2268.1999999999998</v>
      </c>
      <c r="K509" s="99">
        <f t="shared" si="140"/>
        <v>2594.8000000000002</v>
      </c>
      <c r="L509" s="99">
        <f t="shared" si="140"/>
        <v>2224.3000000000002</v>
      </c>
    </row>
    <row r="510" spans="1:12">
      <c r="A510" s="141" t="s">
        <v>74</v>
      </c>
      <c r="B510" s="101">
        <v>65</v>
      </c>
      <c r="C510" s="101">
        <v>2</v>
      </c>
      <c r="D510" s="101" t="s">
        <v>153</v>
      </c>
      <c r="E510" s="101" t="s">
        <v>250</v>
      </c>
      <c r="F510" s="171" t="s">
        <v>228</v>
      </c>
      <c r="G510" s="59" t="s">
        <v>75</v>
      </c>
      <c r="H510" s="59"/>
      <c r="I510" s="59"/>
      <c r="J510" s="99">
        <f>J511</f>
        <v>2268.1999999999998</v>
      </c>
      <c r="K510" s="99">
        <f t="shared" si="140"/>
        <v>2594.8000000000002</v>
      </c>
      <c r="L510" s="99">
        <f t="shared" si="140"/>
        <v>2224.3000000000002</v>
      </c>
    </row>
    <row r="511" spans="1:12" ht="56.25">
      <c r="A511" s="141" t="s">
        <v>468</v>
      </c>
      <c r="B511" s="101">
        <v>65</v>
      </c>
      <c r="C511" s="101">
        <v>2</v>
      </c>
      <c r="D511" s="101" t="s">
        <v>153</v>
      </c>
      <c r="E511" s="101" t="s">
        <v>250</v>
      </c>
      <c r="F511" s="171" t="s">
        <v>228</v>
      </c>
      <c r="G511" s="59" t="s">
        <v>75</v>
      </c>
      <c r="H511" s="59" t="s">
        <v>82</v>
      </c>
      <c r="I511" s="59"/>
      <c r="J511" s="99">
        <f>J512</f>
        <v>2268.1999999999998</v>
      </c>
      <c r="K511" s="99">
        <f t="shared" si="140"/>
        <v>2594.8000000000002</v>
      </c>
      <c r="L511" s="99">
        <f t="shared" si="140"/>
        <v>2224.3000000000002</v>
      </c>
    </row>
    <row r="512" spans="1:12" ht="33.75">
      <c r="A512" s="141" t="s">
        <v>312</v>
      </c>
      <c r="B512" s="101">
        <v>65</v>
      </c>
      <c r="C512" s="101">
        <v>2</v>
      </c>
      <c r="D512" s="101" t="s">
        <v>153</v>
      </c>
      <c r="E512" s="101" t="s">
        <v>250</v>
      </c>
      <c r="F512" s="171" t="s">
        <v>228</v>
      </c>
      <c r="G512" s="59" t="s">
        <v>75</v>
      </c>
      <c r="H512" s="59" t="s">
        <v>82</v>
      </c>
      <c r="I512" s="59" t="s">
        <v>73</v>
      </c>
      <c r="J512" s="300">
        <f>'Приложение 3'!J41</f>
        <v>2268.1999999999998</v>
      </c>
      <c r="K512" s="300">
        <f>'Приложение 3'!K41</f>
        <v>2594.8000000000002</v>
      </c>
      <c r="L512" s="300">
        <f>'Приложение 3'!L41</f>
        <v>2224.3000000000002</v>
      </c>
    </row>
    <row r="513" spans="1:12">
      <c r="A513" s="141" t="s">
        <v>93</v>
      </c>
      <c r="B513" s="101">
        <v>65</v>
      </c>
      <c r="C513" s="101">
        <v>2</v>
      </c>
      <c r="D513" s="101" t="s">
        <v>153</v>
      </c>
      <c r="E513" s="101" t="s">
        <v>250</v>
      </c>
      <c r="F513" s="171" t="s">
        <v>229</v>
      </c>
      <c r="G513" s="59"/>
      <c r="H513" s="59"/>
      <c r="I513" s="59"/>
      <c r="J513" s="99">
        <f>J514</f>
        <v>83</v>
      </c>
      <c r="K513" s="99">
        <f t="shared" ref="K513:L516" si="141">K514</f>
        <v>195</v>
      </c>
      <c r="L513" s="99">
        <f t="shared" si="141"/>
        <v>0</v>
      </c>
    </row>
    <row r="514" spans="1:12">
      <c r="A514" s="141" t="s">
        <v>94</v>
      </c>
      <c r="B514" s="101">
        <v>65</v>
      </c>
      <c r="C514" s="101">
        <v>2</v>
      </c>
      <c r="D514" s="101" t="s">
        <v>153</v>
      </c>
      <c r="E514" s="101" t="s">
        <v>250</v>
      </c>
      <c r="F514" s="171" t="s">
        <v>230</v>
      </c>
      <c r="G514" s="59"/>
      <c r="H514" s="59"/>
      <c r="I514" s="59"/>
      <c r="J514" s="99">
        <f>J515</f>
        <v>83</v>
      </c>
      <c r="K514" s="99">
        <f t="shared" si="141"/>
        <v>195</v>
      </c>
      <c r="L514" s="99">
        <f t="shared" si="141"/>
        <v>0</v>
      </c>
    </row>
    <row r="515" spans="1:12">
      <c r="A515" s="141" t="s">
        <v>74</v>
      </c>
      <c r="B515" s="101">
        <v>65</v>
      </c>
      <c r="C515" s="101">
        <v>2</v>
      </c>
      <c r="D515" s="101" t="s">
        <v>153</v>
      </c>
      <c r="E515" s="101" t="s">
        <v>250</v>
      </c>
      <c r="F515" s="171" t="s">
        <v>230</v>
      </c>
      <c r="G515" s="59" t="s">
        <v>75</v>
      </c>
      <c r="H515" s="59"/>
      <c r="I515" s="59"/>
      <c r="J515" s="99">
        <f>J516</f>
        <v>83</v>
      </c>
      <c r="K515" s="99">
        <f t="shared" si="141"/>
        <v>195</v>
      </c>
      <c r="L515" s="99">
        <f t="shared" si="141"/>
        <v>0</v>
      </c>
    </row>
    <row r="516" spans="1:12" ht="56.25">
      <c r="A516" s="141" t="s">
        <v>468</v>
      </c>
      <c r="B516" s="101">
        <v>65</v>
      </c>
      <c r="C516" s="101">
        <v>2</v>
      </c>
      <c r="D516" s="101" t="s">
        <v>153</v>
      </c>
      <c r="E516" s="101" t="s">
        <v>250</v>
      </c>
      <c r="F516" s="171" t="s">
        <v>230</v>
      </c>
      <c r="G516" s="59" t="s">
        <v>75</v>
      </c>
      <c r="H516" s="59" t="s">
        <v>82</v>
      </c>
      <c r="I516" s="59"/>
      <c r="J516" s="99">
        <f>J517</f>
        <v>83</v>
      </c>
      <c r="K516" s="99">
        <f t="shared" si="141"/>
        <v>195</v>
      </c>
      <c r="L516" s="99">
        <f t="shared" si="141"/>
        <v>0</v>
      </c>
    </row>
    <row r="517" spans="1:12" ht="33.75">
      <c r="A517" s="141" t="s">
        <v>312</v>
      </c>
      <c r="B517" s="101">
        <v>65</v>
      </c>
      <c r="C517" s="101">
        <v>2</v>
      </c>
      <c r="D517" s="101" t="s">
        <v>153</v>
      </c>
      <c r="E517" s="101" t="s">
        <v>250</v>
      </c>
      <c r="F517" s="171" t="s">
        <v>230</v>
      </c>
      <c r="G517" s="59" t="s">
        <v>75</v>
      </c>
      <c r="H517" s="59" t="s">
        <v>82</v>
      </c>
      <c r="I517" s="59" t="s">
        <v>73</v>
      </c>
      <c r="J517" s="300">
        <f>'Приложение 3'!J43</f>
        <v>83</v>
      </c>
      <c r="K517" s="300">
        <f>'Приложение 3'!K43</f>
        <v>195</v>
      </c>
      <c r="L517" s="300">
        <f>'Приложение 3'!L43</f>
        <v>0</v>
      </c>
    </row>
    <row r="518" spans="1:12" ht="38.25">
      <c r="A518" s="281" t="s">
        <v>528</v>
      </c>
      <c r="B518" s="283">
        <v>65</v>
      </c>
      <c r="C518" s="283">
        <v>2</v>
      </c>
      <c r="D518" s="283" t="s">
        <v>153</v>
      </c>
      <c r="E518" s="283" t="s">
        <v>529</v>
      </c>
      <c r="F518" s="382"/>
      <c r="G518" s="287"/>
      <c r="H518" s="287"/>
      <c r="I518" s="287"/>
      <c r="J518" s="378">
        <f t="shared" ref="J518:L522" si="142">J519</f>
        <v>3085.3</v>
      </c>
      <c r="K518" s="378">
        <f t="shared" si="142"/>
        <v>0</v>
      </c>
      <c r="L518" s="378">
        <f t="shared" si="142"/>
        <v>0</v>
      </c>
    </row>
    <row r="519" spans="1:12" ht="67.5">
      <c r="A519" s="286" t="s">
        <v>80</v>
      </c>
      <c r="B519" s="283">
        <v>65</v>
      </c>
      <c r="C519" s="283">
        <v>2</v>
      </c>
      <c r="D519" s="283" t="s">
        <v>153</v>
      </c>
      <c r="E519" s="283" t="s">
        <v>529</v>
      </c>
      <c r="F519" s="382" t="s">
        <v>225</v>
      </c>
      <c r="G519" s="287"/>
      <c r="H519" s="287"/>
      <c r="I519" s="287"/>
      <c r="J519" s="378">
        <f t="shared" si="142"/>
        <v>3085.3</v>
      </c>
      <c r="K519" s="378">
        <f t="shared" si="142"/>
        <v>0</v>
      </c>
      <c r="L519" s="378">
        <f t="shared" si="142"/>
        <v>0</v>
      </c>
    </row>
    <row r="520" spans="1:12" ht="33.75">
      <c r="A520" s="286" t="s">
        <v>81</v>
      </c>
      <c r="B520" s="283">
        <v>65</v>
      </c>
      <c r="C520" s="283">
        <v>2</v>
      </c>
      <c r="D520" s="283" t="s">
        <v>153</v>
      </c>
      <c r="E520" s="283" t="s">
        <v>529</v>
      </c>
      <c r="F520" s="382" t="s">
        <v>226</v>
      </c>
      <c r="G520" s="287"/>
      <c r="H520" s="287"/>
      <c r="I520" s="287"/>
      <c r="J520" s="378">
        <f t="shared" si="142"/>
        <v>3085.3</v>
      </c>
      <c r="K520" s="378">
        <f t="shared" si="142"/>
        <v>0</v>
      </c>
      <c r="L520" s="378">
        <f t="shared" si="142"/>
        <v>0</v>
      </c>
    </row>
    <row r="521" spans="1:12">
      <c r="A521" s="286" t="s">
        <v>74</v>
      </c>
      <c r="B521" s="283">
        <v>65</v>
      </c>
      <c r="C521" s="283">
        <v>2</v>
      </c>
      <c r="D521" s="283" t="s">
        <v>153</v>
      </c>
      <c r="E521" s="283" t="s">
        <v>529</v>
      </c>
      <c r="F521" s="382" t="s">
        <v>226</v>
      </c>
      <c r="G521" s="287" t="s">
        <v>75</v>
      </c>
      <c r="H521" s="287"/>
      <c r="I521" s="287"/>
      <c r="J521" s="378">
        <f t="shared" si="142"/>
        <v>3085.3</v>
      </c>
      <c r="K521" s="378">
        <f t="shared" si="142"/>
        <v>0</v>
      </c>
      <c r="L521" s="378">
        <f t="shared" si="142"/>
        <v>0</v>
      </c>
    </row>
    <row r="522" spans="1:12" ht="56.25">
      <c r="A522" s="286" t="s">
        <v>468</v>
      </c>
      <c r="B522" s="283">
        <v>65</v>
      </c>
      <c r="C522" s="283">
        <v>2</v>
      </c>
      <c r="D522" s="283" t="s">
        <v>153</v>
      </c>
      <c r="E522" s="283" t="s">
        <v>529</v>
      </c>
      <c r="F522" s="382" t="s">
        <v>226</v>
      </c>
      <c r="G522" s="287" t="s">
        <v>75</v>
      </c>
      <c r="H522" s="287" t="s">
        <v>82</v>
      </c>
      <c r="I522" s="287"/>
      <c r="J522" s="378">
        <f t="shared" si="142"/>
        <v>3085.3</v>
      </c>
      <c r="K522" s="378">
        <f t="shared" si="142"/>
        <v>0</v>
      </c>
      <c r="L522" s="378">
        <f t="shared" si="142"/>
        <v>0</v>
      </c>
    </row>
    <row r="523" spans="1:12" ht="33.75">
      <c r="A523" s="286" t="s">
        <v>312</v>
      </c>
      <c r="B523" s="283">
        <v>65</v>
      </c>
      <c r="C523" s="283">
        <v>2</v>
      </c>
      <c r="D523" s="283" t="s">
        <v>153</v>
      </c>
      <c r="E523" s="283" t="s">
        <v>529</v>
      </c>
      <c r="F523" s="382" t="s">
        <v>226</v>
      </c>
      <c r="G523" s="287" t="s">
        <v>75</v>
      </c>
      <c r="H523" s="287" t="s">
        <v>82</v>
      </c>
      <c r="I523" s="287" t="s">
        <v>73</v>
      </c>
      <c r="J523" s="378">
        <f>'Приложение 3'!J46</f>
        <v>3085.3</v>
      </c>
      <c r="K523" s="378">
        <f>'Приложение 3'!K46</f>
        <v>0</v>
      </c>
      <c r="L523" s="378">
        <f>'Приложение 3'!L46</f>
        <v>0</v>
      </c>
    </row>
    <row r="524" spans="1:12" ht="33.75">
      <c r="A524" s="141" t="s">
        <v>175</v>
      </c>
      <c r="B524" s="102" t="s">
        <v>280</v>
      </c>
      <c r="C524" s="102" t="s">
        <v>10</v>
      </c>
      <c r="D524" s="102"/>
      <c r="E524" s="102"/>
      <c r="F524" s="172"/>
      <c r="G524" s="59"/>
      <c r="H524" s="59"/>
      <c r="I524" s="59"/>
      <c r="J524" s="300">
        <f>J525+J531</f>
        <v>4194.1000000000004</v>
      </c>
      <c r="K524" s="300">
        <f>K525+K531</f>
        <v>4334.0999999999995</v>
      </c>
      <c r="L524" s="300">
        <f>L525+L531</f>
        <v>3334.1</v>
      </c>
    </row>
    <row r="525" spans="1:12" ht="33.75">
      <c r="A525" s="141" t="s">
        <v>152</v>
      </c>
      <c r="B525" s="102" t="s">
        <v>280</v>
      </c>
      <c r="C525" s="102" t="s">
        <v>10</v>
      </c>
      <c r="D525" s="102" t="s">
        <v>153</v>
      </c>
      <c r="E525" s="102" t="s">
        <v>249</v>
      </c>
      <c r="F525" s="172"/>
      <c r="G525" s="59"/>
      <c r="H525" s="59"/>
      <c r="I525" s="59"/>
      <c r="J525" s="99">
        <f>J526</f>
        <v>4027.4</v>
      </c>
      <c r="K525" s="99">
        <f t="shared" ref="K525:L529" si="143">K526</f>
        <v>4177.3999999999996</v>
      </c>
      <c r="L525" s="99">
        <f t="shared" si="143"/>
        <v>3177.4</v>
      </c>
    </row>
    <row r="526" spans="1:12" ht="67.5">
      <c r="A526" s="141" t="s">
        <v>80</v>
      </c>
      <c r="B526" s="102" t="s">
        <v>280</v>
      </c>
      <c r="C526" s="102" t="s">
        <v>10</v>
      </c>
      <c r="D526" s="102" t="s">
        <v>153</v>
      </c>
      <c r="E526" s="102" t="s">
        <v>249</v>
      </c>
      <c r="F526" s="172" t="s">
        <v>225</v>
      </c>
      <c r="G526" s="59"/>
      <c r="H526" s="59"/>
      <c r="I526" s="59"/>
      <c r="J526" s="99">
        <f>J527</f>
        <v>4027.4</v>
      </c>
      <c r="K526" s="99">
        <f t="shared" si="143"/>
        <v>4177.3999999999996</v>
      </c>
      <c r="L526" s="99">
        <f t="shared" si="143"/>
        <v>3177.4</v>
      </c>
    </row>
    <row r="527" spans="1:12" ht="33.75">
      <c r="A527" s="141" t="s">
        <v>81</v>
      </c>
      <c r="B527" s="102" t="s">
        <v>280</v>
      </c>
      <c r="C527" s="102" t="s">
        <v>10</v>
      </c>
      <c r="D527" s="102" t="s">
        <v>153</v>
      </c>
      <c r="E527" s="102" t="s">
        <v>249</v>
      </c>
      <c r="F527" s="172" t="s">
        <v>226</v>
      </c>
      <c r="G527" s="59"/>
      <c r="H527" s="59"/>
      <c r="I527" s="59"/>
      <c r="J527" s="99">
        <f>J528</f>
        <v>4027.4</v>
      </c>
      <c r="K527" s="99">
        <f t="shared" si="143"/>
        <v>4177.3999999999996</v>
      </c>
      <c r="L527" s="99">
        <f t="shared" si="143"/>
        <v>3177.4</v>
      </c>
    </row>
    <row r="528" spans="1:12">
      <c r="A528" s="141" t="s">
        <v>74</v>
      </c>
      <c r="B528" s="102" t="s">
        <v>280</v>
      </c>
      <c r="C528" s="102" t="s">
        <v>10</v>
      </c>
      <c r="D528" s="102" t="s">
        <v>153</v>
      </c>
      <c r="E528" s="102" t="s">
        <v>249</v>
      </c>
      <c r="F528" s="172" t="s">
        <v>226</v>
      </c>
      <c r="G528" s="59" t="s">
        <v>75</v>
      </c>
      <c r="H528" s="59"/>
      <c r="I528" s="59"/>
      <c r="J528" s="99">
        <f>J529</f>
        <v>4027.4</v>
      </c>
      <c r="K528" s="99">
        <f t="shared" si="143"/>
        <v>4177.3999999999996</v>
      </c>
      <c r="L528" s="99">
        <f t="shared" si="143"/>
        <v>3177.4</v>
      </c>
    </row>
    <row r="529" spans="1:13" ht="56.25">
      <c r="A529" s="141" t="s">
        <v>468</v>
      </c>
      <c r="B529" s="102" t="s">
        <v>280</v>
      </c>
      <c r="C529" s="102" t="s">
        <v>10</v>
      </c>
      <c r="D529" s="102" t="s">
        <v>153</v>
      </c>
      <c r="E529" s="102" t="s">
        <v>249</v>
      </c>
      <c r="F529" s="172" t="s">
        <v>226</v>
      </c>
      <c r="G529" s="59" t="s">
        <v>75</v>
      </c>
      <c r="H529" s="59" t="s">
        <v>82</v>
      </c>
      <c r="I529" s="59"/>
      <c r="J529" s="99">
        <f>J530</f>
        <v>4027.4</v>
      </c>
      <c r="K529" s="99">
        <f t="shared" si="143"/>
        <v>4177.3999999999996</v>
      </c>
      <c r="L529" s="99">
        <f t="shared" si="143"/>
        <v>3177.4</v>
      </c>
    </row>
    <row r="530" spans="1:13" ht="45">
      <c r="A530" s="141" t="s">
        <v>337</v>
      </c>
      <c r="B530" s="102" t="s">
        <v>280</v>
      </c>
      <c r="C530" s="102" t="s">
        <v>10</v>
      </c>
      <c r="D530" s="102" t="s">
        <v>153</v>
      </c>
      <c r="E530" s="102" t="s">
        <v>249</v>
      </c>
      <c r="F530" s="172" t="s">
        <v>226</v>
      </c>
      <c r="G530" s="59" t="s">
        <v>75</v>
      </c>
      <c r="H530" s="59" t="s">
        <v>82</v>
      </c>
      <c r="I530" s="59" t="s">
        <v>172</v>
      </c>
      <c r="J530" s="300">
        <f>'Приложение 3'!J315</f>
        <v>4027.4</v>
      </c>
      <c r="K530" s="300">
        <f>'Приложение 3'!K315</f>
        <v>4177.3999999999996</v>
      </c>
      <c r="L530" s="300">
        <f>'Приложение 3'!L315</f>
        <v>3177.4</v>
      </c>
    </row>
    <row r="531" spans="1:13" ht="22.5">
      <c r="A531" s="141" t="s">
        <v>301</v>
      </c>
      <c r="B531" s="102" t="s">
        <v>280</v>
      </c>
      <c r="C531" s="102" t="s">
        <v>10</v>
      </c>
      <c r="D531" s="102" t="s">
        <v>153</v>
      </c>
      <c r="E531" s="102" t="s">
        <v>250</v>
      </c>
      <c r="F531" s="172"/>
      <c r="G531" s="59"/>
      <c r="H531" s="59"/>
      <c r="I531" s="59"/>
      <c r="J531" s="99">
        <f>J532+J537</f>
        <v>166.7</v>
      </c>
      <c r="K531" s="99">
        <f t="shared" ref="K531:L531" si="144">K532+K537</f>
        <v>156.69999999999999</v>
      </c>
      <c r="L531" s="99">
        <f t="shared" si="144"/>
        <v>156.69999999999999</v>
      </c>
    </row>
    <row r="532" spans="1:13" ht="33.75">
      <c r="A532" s="141" t="s">
        <v>86</v>
      </c>
      <c r="B532" s="102" t="s">
        <v>280</v>
      </c>
      <c r="C532" s="102" t="s">
        <v>10</v>
      </c>
      <c r="D532" s="102" t="s">
        <v>153</v>
      </c>
      <c r="E532" s="102" t="s">
        <v>250</v>
      </c>
      <c r="F532" s="172" t="s">
        <v>227</v>
      </c>
      <c r="G532" s="59"/>
      <c r="H532" s="59"/>
      <c r="I532" s="59"/>
      <c r="J532" s="99">
        <f>J533</f>
        <v>125</v>
      </c>
      <c r="K532" s="99">
        <f t="shared" ref="K532:L535" si="145">K533</f>
        <v>115</v>
      </c>
      <c r="L532" s="99">
        <f t="shared" si="145"/>
        <v>115</v>
      </c>
    </row>
    <row r="533" spans="1:13" ht="33.75">
      <c r="A533" s="141" t="s">
        <v>87</v>
      </c>
      <c r="B533" s="102" t="s">
        <v>280</v>
      </c>
      <c r="C533" s="102" t="s">
        <v>10</v>
      </c>
      <c r="D533" s="102" t="s">
        <v>153</v>
      </c>
      <c r="E533" s="102" t="s">
        <v>250</v>
      </c>
      <c r="F533" s="172" t="s">
        <v>228</v>
      </c>
      <c r="G533" s="59"/>
      <c r="H533" s="59"/>
      <c r="I533" s="59"/>
      <c r="J533" s="99">
        <f>J534</f>
        <v>125</v>
      </c>
      <c r="K533" s="99">
        <f t="shared" si="145"/>
        <v>115</v>
      </c>
      <c r="L533" s="99">
        <f t="shared" si="145"/>
        <v>115</v>
      </c>
    </row>
    <row r="534" spans="1:13">
      <c r="A534" s="141" t="s">
        <v>74</v>
      </c>
      <c r="B534" s="102" t="s">
        <v>280</v>
      </c>
      <c r="C534" s="102" t="s">
        <v>10</v>
      </c>
      <c r="D534" s="102" t="s">
        <v>153</v>
      </c>
      <c r="E534" s="102" t="s">
        <v>250</v>
      </c>
      <c r="F534" s="172" t="s">
        <v>228</v>
      </c>
      <c r="G534" s="59" t="s">
        <v>75</v>
      </c>
      <c r="H534" s="59"/>
      <c r="I534" s="59"/>
      <c r="J534" s="99">
        <f>J535</f>
        <v>125</v>
      </c>
      <c r="K534" s="99">
        <f t="shared" si="145"/>
        <v>115</v>
      </c>
      <c r="L534" s="99">
        <f t="shared" si="145"/>
        <v>115</v>
      </c>
    </row>
    <row r="535" spans="1:13" ht="56.25">
      <c r="A535" s="141" t="s">
        <v>468</v>
      </c>
      <c r="B535" s="102" t="s">
        <v>280</v>
      </c>
      <c r="C535" s="102" t="s">
        <v>10</v>
      </c>
      <c r="D535" s="102" t="s">
        <v>153</v>
      </c>
      <c r="E535" s="102" t="s">
        <v>250</v>
      </c>
      <c r="F535" s="172" t="s">
        <v>228</v>
      </c>
      <c r="G535" s="59" t="s">
        <v>75</v>
      </c>
      <c r="H535" s="59" t="s">
        <v>82</v>
      </c>
      <c r="I535" s="59"/>
      <c r="J535" s="99">
        <f>J536</f>
        <v>125</v>
      </c>
      <c r="K535" s="99">
        <f t="shared" si="145"/>
        <v>115</v>
      </c>
      <c r="L535" s="99">
        <f t="shared" si="145"/>
        <v>115</v>
      </c>
    </row>
    <row r="536" spans="1:13" ht="45">
      <c r="A536" s="141" t="s">
        <v>337</v>
      </c>
      <c r="B536" s="102" t="s">
        <v>280</v>
      </c>
      <c r="C536" s="102" t="s">
        <v>10</v>
      </c>
      <c r="D536" s="102" t="s">
        <v>153</v>
      </c>
      <c r="E536" s="102" t="s">
        <v>250</v>
      </c>
      <c r="F536" s="172" t="s">
        <v>228</v>
      </c>
      <c r="G536" s="59" t="s">
        <v>75</v>
      </c>
      <c r="H536" s="59" t="s">
        <v>82</v>
      </c>
      <c r="I536" s="59" t="s">
        <v>172</v>
      </c>
      <c r="J536" s="300">
        <f>'Приложение 3'!J318</f>
        <v>125</v>
      </c>
      <c r="K536" s="300">
        <f>'Приложение 3'!K318</f>
        <v>115</v>
      </c>
      <c r="L536" s="300">
        <f>'Приложение 3'!L318</f>
        <v>115</v>
      </c>
    </row>
    <row r="537" spans="1:13">
      <c r="A537" s="141" t="s">
        <v>93</v>
      </c>
      <c r="B537" s="102" t="s">
        <v>280</v>
      </c>
      <c r="C537" s="102" t="s">
        <v>10</v>
      </c>
      <c r="D537" s="102" t="s">
        <v>153</v>
      </c>
      <c r="E537" s="102" t="s">
        <v>250</v>
      </c>
      <c r="F537" s="172" t="s">
        <v>229</v>
      </c>
      <c r="G537" s="59"/>
      <c r="H537" s="59"/>
      <c r="I537" s="59"/>
      <c r="J537" s="99">
        <f>J538</f>
        <v>41.7</v>
      </c>
      <c r="K537" s="99">
        <f t="shared" ref="K537:L540" si="146">K538</f>
        <v>41.7</v>
      </c>
      <c r="L537" s="99">
        <f t="shared" si="146"/>
        <v>41.7</v>
      </c>
    </row>
    <row r="538" spans="1:13">
      <c r="A538" s="141" t="s">
        <v>94</v>
      </c>
      <c r="B538" s="102" t="s">
        <v>280</v>
      </c>
      <c r="C538" s="102" t="s">
        <v>10</v>
      </c>
      <c r="D538" s="102" t="s">
        <v>153</v>
      </c>
      <c r="E538" s="102" t="s">
        <v>250</v>
      </c>
      <c r="F538" s="172" t="s">
        <v>230</v>
      </c>
      <c r="G538" s="59"/>
      <c r="H538" s="59"/>
      <c r="I538" s="59"/>
      <c r="J538" s="99">
        <f>J539</f>
        <v>41.7</v>
      </c>
      <c r="K538" s="99">
        <f t="shared" si="146"/>
        <v>41.7</v>
      </c>
      <c r="L538" s="99">
        <f t="shared" si="146"/>
        <v>41.7</v>
      </c>
    </row>
    <row r="539" spans="1:13">
      <c r="A539" s="141" t="s">
        <v>74</v>
      </c>
      <c r="B539" s="102" t="s">
        <v>280</v>
      </c>
      <c r="C539" s="102" t="s">
        <v>10</v>
      </c>
      <c r="D539" s="102" t="s">
        <v>153</v>
      </c>
      <c r="E539" s="102" t="s">
        <v>250</v>
      </c>
      <c r="F539" s="172" t="s">
        <v>230</v>
      </c>
      <c r="G539" s="59" t="s">
        <v>75</v>
      </c>
      <c r="H539" s="59"/>
      <c r="I539" s="59"/>
      <c r="J539" s="99">
        <f>J540</f>
        <v>41.7</v>
      </c>
      <c r="K539" s="99">
        <f t="shared" si="146"/>
        <v>41.7</v>
      </c>
      <c r="L539" s="99">
        <f t="shared" si="146"/>
        <v>41.7</v>
      </c>
    </row>
    <row r="540" spans="1:13" ht="56.25">
      <c r="A540" s="141" t="s">
        <v>468</v>
      </c>
      <c r="B540" s="102" t="s">
        <v>280</v>
      </c>
      <c r="C540" s="102" t="s">
        <v>10</v>
      </c>
      <c r="D540" s="102" t="s">
        <v>153</v>
      </c>
      <c r="E540" s="102" t="s">
        <v>250</v>
      </c>
      <c r="F540" s="172" t="s">
        <v>230</v>
      </c>
      <c r="G540" s="59" t="s">
        <v>75</v>
      </c>
      <c r="H540" s="59" t="s">
        <v>82</v>
      </c>
      <c r="I540" s="59"/>
      <c r="J540" s="99">
        <f>J541</f>
        <v>41.7</v>
      </c>
      <c r="K540" s="99">
        <f t="shared" si="146"/>
        <v>41.7</v>
      </c>
      <c r="L540" s="99">
        <f t="shared" si="146"/>
        <v>41.7</v>
      </c>
    </row>
    <row r="541" spans="1:13" ht="45">
      <c r="A541" s="141" t="s">
        <v>337</v>
      </c>
      <c r="B541" s="102" t="s">
        <v>280</v>
      </c>
      <c r="C541" s="102" t="s">
        <v>10</v>
      </c>
      <c r="D541" s="102" t="s">
        <v>153</v>
      </c>
      <c r="E541" s="102" t="s">
        <v>250</v>
      </c>
      <c r="F541" s="172" t="s">
        <v>230</v>
      </c>
      <c r="G541" s="59" t="s">
        <v>75</v>
      </c>
      <c r="H541" s="59" t="s">
        <v>82</v>
      </c>
      <c r="I541" s="59" t="s">
        <v>172</v>
      </c>
      <c r="J541" s="300">
        <f>'Приложение 3'!J320</f>
        <v>41.7</v>
      </c>
      <c r="K541" s="300">
        <f>'Приложение 3'!K320</f>
        <v>41.7</v>
      </c>
      <c r="L541" s="300">
        <f>'Приложение 3'!L320</f>
        <v>41.7</v>
      </c>
    </row>
    <row r="542" spans="1:13" ht="45">
      <c r="A542" s="141" t="s">
        <v>334</v>
      </c>
      <c r="B542" s="102" t="s">
        <v>254</v>
      </c>
      <c r="C542" s="102" t="s">
        <v>258</v>
      </c>
      <c r="D542" s="102"/>
      <c r="E542" s="102"/>
      <c r="F542" s="172"/>
      <c r="G542" s="59"/>
      <c r="H542" s="59"/>
      <c r="I542" s="59"/>
      <c r="J542" s="300">
        <f>J543</f>
        <v>40738.199999999997</v>
      </c>
      <c r="K542" s="300">
        <f t="shared" ref="K542:L542" si="147">K543</f>
        <v>31244.9</v>
      </c>
      <c r="L542" s="300">
        <f t="shared" si="147"/>
        <v>25351.999999999996</v>
      </c>
    </row>
    <row r="543" spans="1:13" ht="56.25">
      <c r="A543" s="141" t="s">
        <v>335</v>
      </c>
      <c r="B543" s="102" t="s">
        <v>254</v>
      </c>
      <c r="C543" s="102" t="s">
        <v>8</v>
      </c>
      <c r="D543" s="102"/>
      <c r="E543" s="102"/>
      <c r="F543" s="172"/>
      <c r="G543" s="59"/>
      <c r="H543" s="59"/>
      <c r="I543" s="59"/>
      <c r="J543" s="300">
        <f>J544+J550+J556+J596+J602+J618+J634+J650+J656+J662+J668+J674+J685+J562+J584+J590+J578+J697+J691</f>
        <v>40738.199999999997</v>
      </c>
      <c r="K543" s="300">
        <f>K544+K550+K556+K596+K602+K618+K634+K650+K656+K662+K668+K674+K685+K562+K584+K590+K578+K697+K691</f>
        <v>31244.9</v>
      </c>
      <c r="L543" s="300">
        <f>L544+L550+L556+L596+L602+L618+L634+L650+L656+L662+L668+L674+L685+L562+L584+L590+L578+L697+L691</f>
        <v>25351.999999999996</v>
      </c>
    </row>
    <row r="544" spans="1:13" ht="33.75">
      <c r="A544" s="141" t="s">
        <v>220</v>
      </c>
      <c r="B544" s="104" t="s">
        <v>254</v>
      </c>
      <c r="C544" s="104" t="s">
        <v>8</v>
      </c>
      <c r="D544" s="104" t="s">
        <v>153</v>
      </c>
      <c r="E544" s="104" t="s">
        <v>299</v>
      </c>
      <c r="F544" s="105"/>
      <c r="G544" s="106"/>
      <c r="H544" s="106"/>
      <c r="I544" s="106"/>
      <c r="J544" s="107">
        <f t="shared" ref="J544:J548" si="148">J545</f>
        <v>5</v>
      </c>
      <c r="K544" s="107">
        <f t="shared" ref="K544:K548" si="149">K545</f>
        <v>5</v>
      </c>
      <c r="L544" s="107">
        <f t="shared" ref="L544:L548" si="150">L545</f>
        <v>5</v>
      </c>
      <c r="M544" s="22"/>
    </row>
    <row r="545" spans="1:12" ht="22.5">
      <c r="A545" s="141" t="s">
        <v>112</v>
      </c>
      <c r="B545" s="104" t="s">
        <v>254</v>
      </c>
      <c r="C545" s="104" t="s">
        <v>8</v>
      </c>
      <c r="D545" s="104" t="s">
        <v>153</v>
      </c>
      <c r="E545" s="104" t="s">
        <v>299</v>
      </c>
      <c r="F545" s="105" t="s">
        <v>232</v>
      </c>
      <c r="G545" s="106"/>
      <c r="H545" s="106"/>
      <c r="I545" s="106"/>
      <c r="J545" s="107">
        <f t="shared" si="148"/>
        <v>5</v>
      </c>
      <c r="K545" s="107">
        <f t="shared" si="149"/>
        <v>5</v>
      </c>
      <c r="L545" s="107">
        <f t="shared" si="150"/>
        <v>5</v>
      </c>
    </row>
    <row r="546" spans="1:12">
      <c r="A546" s="141" t="s">
        <v>113</v>
      </c>
      <c r="B546" s="108" t="s">
        <v>254</v>
      </c>
      <c r="C546" s="108" t="s">
        <v>8</v>
      </c>
      <c r="D546" s="108" t="s">
        <v>153</v>
      </c>
      <c r="E546" s="108" t="s">
        <v>299</v>
      </c>
      <c r="F546" s="109" t="s">
        <v>233</v>
      </c>
      <c r="G546" s="106"/>
      <c r="H546" s="106"/>
      <c r="I546" s="106"/>
      <c r="J546" s="107">
        <f t="shared" si="148"/>
        <v>5</v>
      </c>
      <c r="K546" s="107">
        <f t="shared" si="149"/>
        <v>5</v>
      </c>
      <c r="L546" s="107">
        <f t="shared" si="150"/>
        <v>5</v>
      </c>
    </row>
    <row r="547" spans="1:12">
      <c r="A547" s="141" t="s">
        <v>129</v>
      </c>
      <c r="B547" s="108" t="s">
        <v>254</v>
      </c>
      <c r="C547" s="108" t="s">
        <v>8</v>
      </c>
      <c r="D547" s="108" t="s">
        <v>153</v>
      </c>
      <c r="E547" s="108" t="s">
        <v>299</v>
      </c>
      <c r="F547" s="109" t="s">
        <v>233</v>
      </c>
      <c r="G547" s="106" t="s">
        <v>17</v>
      </c>
      <c r="H547" s="106"/>
      <c r="I547" s="106"/>
      <c r="J547" s="107">
        <f t="shared" si="148"/>
        <v>5</v>
      </c>
      <c r="K547" s="107">
        <f t="shared" si="149"/>
        <v>5</v>
      </c>
      <c r="L547" s="107">
        <f t="shared" si="150"/>
        <v>5</v>
      </c>
    </row>
    <row r="548" spans="1:12">
      <c r="A548" s="141" t="s">
        <v>133</v>
      </c>
      <c r="B548" s="108" t="s">
        <v>254</v>
      </c>
      <c r="C548" s="108" t="s">
        <v>8</v>
      </c>
      <c r="D548" s="108" t="s">
        <v>153</v>
      </c>
      <c r="E548" s="108" t="s">
        <v>299</v>
      </c>
      <c r="F548" s="109" t="s">
        <v>233</v>
      </c>
      <c r="G548" s="106" t="s">
        <v>17</v>
      </c>
      <c r="H548" s="106" t="s">
        <v>106</v>
      </c>
      <c r="I548" s="106"/>
      <c r="J548" s="107">
        <f t="shared" si="148"/>
        <v>5</v>
      </c>
      <c r="K548" s="107">
        <f t="shared" si="149"/>
        <v>5</v>
      </c>
      <c r="L548" s="107">
        <f t="shared" si="150"/>
        <v>5</v>
      </c>
    </row>
    <row r="549" spans="1:12" ht="45">
      <c r="A549" s="141" t="s">
        <v>337</v>
      </c>
      <c r="B549" s="108" t="s">
        <v>254</v>
      </c>
      <c r="C549" s="108" t="s">
        <v>8</v>
      </c>
      <c r="D549" s="108" t="s">
        <v>153</v>
      </c>
      <c r="E549" s="108" t="s">
        <v>299</v>
      </c>
      <c r="F549" s="109" t="s">
        <v>233</v>
      </c>
      <c r="G549" s="106" t="s">
        <v>17</v>
      </c>
      <c r="H549" s="106" t="s">
        <v>106</v>
      </c>
      <c r="I549" s="106" t="s">
        <v>172</v>
      </c>
      <c r="J549" s="299">
        <f>'Приложение 3'!J484</f>
        <v>5</v>
      </c>
      <c r="K549" s="299">
        <f>'Приложение 3'!K484</f>
        <v>5</v>
      </c>
      <c r="L549" s="299">
        <f>'Приложение 3'!L484</f>
        <v>5</v>
      </c>
    </row>
    <row r="550" spans="1:12" ht="22.5">
      <c r="A550" s="141" t="s">
        <v>131</v>
      </c>
      <c r="B550" s="104" t="s">
        <v>254</v>
      </c>
      <c r="C550" s="104" t="s">
        <v>8</v>
      </c>
      <c r="D550" s="104" t="s">
        <v>153</v>
      </c>
      <c r="E550" s="104" t="s">
        <v>270</v>
      </c>
      <c r="F550" s="105"/>
      <c r="G550" s="106"/>
      <c r="H550" s="106"/>
      <c r="I550" s="106"/>
      <c r="J550" s="107">
        <f t="shared" ref="J550:J554" si="151">J551</f>
        <v>3748.3</v>
      </c>
      <c r="K550" s="107">
        <f t="shared" ref="K550:K554" si="152">K551</f>
        <v>3637.6</v>
      </c>
      <c r="L550" s="107">
        <f t="shared" ref="L550:L554" si="153">L551</f>
        <v>3644.8</v>
      </c>
    </row>
    <row r="551" spans="1:12" ht="22.5">
      <c r="A551" s="141" t="s">
        <v>112</v>
      </c>
      <c r="B551" s="104" t="s">
        <v>254</v>
      </c>
      <c r="C551" s="104" t="s">
        <v>8</v>
      </c>
      <c r="D551" s="104" t="s">
        <v>153</v>
      </c>
      <c r="E551" s="104" t="s">
        <v>270</v>
      </c>
      <c r="F551" s="105" t="s">
        <v>232</v>
      </c>
      <c r="G551" s="106"/>
      <c r="H551" s="106"/>
      <c r="I551" s="106"/>
      <c r="J551" s="107">
        <f t="shared" si="151"/>
        <v>3748.3</v>
      </c>
      <c r="K551" s="107">
        <f t="shared" si="152"/>
        <v>3637.6</v>
      </c>
      <c r="L551" s="107">
        <f t="shared" si="153"/>
        <v>3644.8</v>
      </c>
    </row>
    <row r="552" spans="1:12" ht="22.5">
      <c r="A552" s="141" t="s">
        <v>132</v>
      </c>
      <c r="B552" s="104" t="s">
        <v>254</v>
      </c>
      <c r="C552" s="104" t="s">
        <v>8</v>
      </c>
      <c r="D552" s="104" t="s">
        <v>153</v>
      </c>
      <c r="E552" s="104" t="s">
        <v>270</v>
      </c>
      <c r="F552" s="105" t="s">
        <v>236</v>
      </c>
      <c r="G552" s="106"/>
      <c r="H552" s="106"/>
      <c r="I552" s="106"/>
      <c r="J552" s="107">
        <f t="shared" si="151"/>
        <v>3748.3</v>
      </c>
      <c r="K552" s="107">
        <f t="shared" si="152"/>
        <v>3637.6</v>
      </c>
      <c r="L552" s="107">
        <f t="shared" si="153"/>
        <v>3644.8</v>
      </c>
    </row>
    <row r="553" spans="1:12">
      <c r="A553" s="141" t="s">
        <v>129</v>
      </c>
      <c r="B553" s="104" t="s">
        <v>254</v>
      </c>
      <c r="C553" s="104" t="s">
        <v>8</v>
      </c>
      <c r="D553" s="104" t="s">
        <v>153</v>
      </c>
      <c r="E553" s="104" t="s">
        <v>270</v>
      </c>
      <c r="F553" s="105" t="s">
        <v>236</v>
      </c>
      <c r="G553" s="106" t="s">
        <v>17</v>
      </c>
      <c r="H553" s="106"/>
      <c r="I553" s="106"/>
      <c r="J553" s="107">
        <f t="shared" si="151"/>
        <v>3748.3</v>
      </c>
      <c r="K553" s="107">
        <f t="shared" si="152"/>
        <v>3637.6</v>
      </c>
      <c r="L553" s="107">
        <f t="shared" si="153"/>
        <v>3644.8</v>
      </c>
    </row>
    <row r="554" spans="1:12">
      <c r="A554" s="141" t="s">
        <v>130</v>
      </c>
      <c r="B554" s="104" t="s">
        <v>254</v>
      </c>
      <c r="C554" s="104" t="s">
        <v>8</v>
      </c>
      <c r="D554" s="104" t="s">
        <v>153</v>
      </c>
      <c r="E554" s="104" t="s">
        <v>270</v>
      </c>
      <c r="F554" s="105" t="s">
        <v>236</v>
      </c>
      <c r="G554" s="106" t="s">
        <v>17</v>
      </c>
      <c r="H554" s="106" t="s">
        <v>75</v>
      </c>
      <c r="I554" s="106"/>
      <c r="J554" s="107">
        <f t="shared" si="151"/>
        <v>3748.3</v>
      </c>
      <c r="K554" s="107">
        <f t="shared" si="152"/>
        <v>3637.6</v>
      </c>
      <c r="L554" s="107">
        <f t="shared" si="153"/>
        <v>3644.8</v>
      </c>
    </row>
    <row r="555" spans="1:12" ht="33.75">
      <c r="A555" s="141" t="s">
        <v>312</v>
      </c>
      <c r="B555" s="104" t="s">
        <v>254</v>
      </c>
      <c r="C555" s="104" t="s">
        <v>8</v>
      </c>
      <c r="D555" s="104" t="s">
        <v>153</v>
      </c>
      <c r="E555" s="104" t="s">
        <v>270</v>
      </c>
      <c r="F555" s="105" t="s">
        <v>236</v>
      </c>
      <c r="G555" s="106" t="s">
        <v>17</v>
      </c>
      <c r="H555" s="106" t="s">
        <v>75</v>
      </c>
      <c r="I555" s="106" t="s">
        <v>73</v>
      </c>
      <c r="J555" s="299">
        <f>'Приложение 3'!J208</f>
        <v>3748.3</v>
      </c>
      <c r="K555" s="299">
        <f>'Приложение 3'!K208</f>
        <v>3637.6</v>
      </c>
      <c r="L555" s="299">
        <f>'Приложение 3'!L208</f>
        <v>3644.8</v>
      </c>
    </row>
    <row r="556" spans="1:12" ht="33.75">
      <c r="A556" s="141" t="s">
        <v>554</v>
      </c>
      <c r="B556" s="104" t="s">
        <v>254</v>
      </c>
      <c r="C556" s="104" t="s">
        <v>8</v>
      </c>
      <c r="D556" s="104" t="s">
        <v>153</v>
      </c>
      <c r="E556" s="104" t="s">
        <v>259</v>
      </c>
      <c r="F556" s="105"/>
      <c r="G556" s="106"/>
      <c r="H556" s="106"/>
      <c r="I556" s="106"/>
      <c r="J556" s="107">
        <f>J557</f>
        <v>150</v>
      </c>
      <c r="K556" s="107">
        <f>K557</f>
        <v>150</v>
      </c>
      <c r="L556" s="107">
        <f>L557</f>
        <v>150</v>
      </c>
    </row>
    <row r="557" spans="1:12">
      <c r="A557" s="141" t="s">
        <v>93</v>
      </c>
      <c r="B557" s="104" t="s">
        <v>254</v>
      </c>
      <c r="C557" s="104" t="s">
        <v>8</v>
      </c>
      <c r="D557" s="104" t="s">
        <v>153</v>
      </c>
      <c r="E557" s="104" t="s">
        <v>259</v>
      </c>
      <c r="F557" s="105" t="s">
        <v>229</v>
      </c>
      <c r="G557" s="106"/>
      <c r="H557" s="106"/>
      <c r="I557" s="106"/>
      <c r="J557" s="107">
        <f t="shared" ref="J557:J560" si="154">J558</f>
        <v>150</v>
      </c>
      <c r="K557" s="107">
        <f t="shared" ref="K557:K560" si="155">K558</f>
        <v>150</v>
      </c>
      <c r="L557" s="107">
        <f t="shared" ref="L557:L560" si="156">L558</f>
        <v>150</v>
      </c>
    </row>
    <row r="558" spans="1:12">
      <c r="A558" s="141" t="s">
        <v>101</v>
      </c>
      <c r="B558" s="104" t="s">
        <v>254</v>
      </c>
      <c r="C558" s="104" t="s">
        <v>8</v>
      </c>
      <c r="D558" s="104" t="s">
        <v>153</v>
      </c>
      <c r="E558" s="104" t="s">
        <v>259</v>
      </c>
      <c r="F558" s="105" t="s">
        <v>231</v>
      </c>
      <c r="G558" s="106"/>
      <c r="H558" s="106"/>
      <c r="I558" s="106"/>
      <c r="J558" s="107">
        <f t="shared" si="154"/>
        <v>150</v>
      </c>
      <c r="K558" s="107">
        <f t="shared" si="155"/>
        <v>150</v>
      </c>
      <c r="L558" s="107">
        <f t="shared" si="156"/>
        <v>150</v>
      </c>
    </row>
    <row r="559" spans="1:12">
      <c r="A559" s="141" t="s">
        <v>74</v>
      </c>
      <c r="B559" s="104" t="s">
        <v>254</v>
      </c>
      <c r="C559" s="104" t="s">
        <v>8</v>
      </c>
      <c r="D559" s="104" t="s">
        <v>153</v>
      </c>
      <c r="E559" s="104" t="s">
        <v>259</v>
      </c>
      <c r="F559" s="105" t="s">
        <v>231</v>
      </c>
      <c r="G559" s="106" t="s">
        <v>75</v>
      </c>
      <c r="H559" s="106"/>
      <c r="I559" s="106"/>
      <c r="J559" s="107">
        <f t="shared" si="154"/>
        <v>150</v>
      </c>
      <c r="K559" s="107">
        <f t="shared" si="155"/>
        <v>150</v>
      </c>
      <c r="L559" s="107">
        <f t="shared" si="156"/>
        <v>150</v>
      </c>
    </row>
    <row r="560" spans="1:12">
      <c r="A560" s="141" t="s">
        <v>100</v>
      </c>
      <c r="B560" s="104" t="s">
        <v>254</v>
      </c>
      <c r="C560" s="104" t="s">
        <v>8</v>
      </c>
      <c r="D560" s="104" t="s">
        <v>153</v>
      </c>
      <c r="E560" s="104" t="s">
        <v>259</v>
      </c>
      <c r="F560" s="105" t="s">
        <v>231</v>
      </c>
      <c r="G560" s="106" t="s">
        <v>75</v>
      </c>
      <c r="H560" s="106" t="s">
        <v>18</v>
      </c>
      <c r="I560" s="106"/>
      <c r="J560" s="107">
        <f t="shared" si="154"/>
        <v>150</v>
      </c>
      <c r="K560" s="107">
        <f t="shared" si="155"/>
        <v>150</v>
      </c>
      <c r="L560" s="107">
        <f t="shared" si="156"/>
        <v>150</v>
      </c>
    </row>
    <row r="561" spans="1:12" ht="33.75">
      <c r="A561" s="141" t="s">
        <v>312</v>
      </c>
      <c r="B561" s="104" t="s">
        <v>254</v>
      </c>
      <c r="C561" s="104" t="s">
        <v>8</v>
      </c>
      <c r="D561" s="104" t="s">
        <v>153</v>
      </c>
      <c r="E561" s="104" t="s">
        <v>259</v>
      </c>
      <c r="F561" s="105" t="s">
        <v>231</v>
      </c>
      <c r="G561" s="106" t="s">
        <v>75</v>
      </c>
      <c r="H561" s="106" t="s">
        <v>18</v>
      </c>
      <c r="I561" s="106" t="s">
        <v>73</v>
      </c>
      <c r="J561" s="299">
        <f>'Приложение 3'!J74</f>
        <v>150</v>
      </c>
      <c r="K561" s="299">
        <f>'Приложение 3'!K74</f>
        <v>150</v>
      </c>
      <c r="L561" s="299">
        <f>'Приложение 3'!L74</f>
        <v>150</v>
      </c>
    </row>
    <row r="562" spans="1:12" ht="22.5">
      <c r="A562" s="141" t="s">
        <v>316</v>
      </c>
      <c r="B562" s="95" t="s">
        <v>254</v>
      </c>
      <c r="C562" s="95" t="s">
        <v>8</v>
      </c>
      <c r="D562" s="95" t="s">
        <v>153</v>
      </c>
      <c r="E562" s="95" t="s">
        <v>315</v>
      </c>
      <c r="F562" s="113"/>
      <c r="G562" s="106"/>
      <c r="H562" s="106"/>
      <c r="I562" s="106"/>
      <c r="J562" s="107">
        <f>J563+J569</f>
        <v>4466.7</v>
      </c>
      <c r="K562" s="107">
        <f t="shared" ref="K562:L562" si="157">K563+K569</f>
        <v>2740.3999999999996</v>
      </c>
      <c r="L562" s="107">
        <f t="shared" si="157"/>
        <v>2620.3999999999996</v>
      </c>
    </row>
    <row r="563" spans="1:12" ht="33.75">
      <c r="A563" s="141" t="s">
        <v>86</v>
      </c>
      <c r="B563" s="95" t="s">
        <v>254</v>
      </c>
      <c r="C563" s="95" t="s">
        <v>8</v>
      </c>
      <c r="D563" s="95" t="s">
        <v>153</v>
      </c>
      <c r="E563" s="95" t="s">
        <v>315</v>
      </c>
      <c r="F563" s="113" t="s">
        <v>227</v>
      </c>
      <c r="G563" s="106"/>
      <c r="H563" s="106"/>
      <c r="I563" s="106"/>
      <c r="J563" s="107">
        <f t="shared" ref="J563:L565" si="158">J564</f>
        <v>4411.7</v>
      </c>
      <c r="K563" s="107">
        <f t="shared" si="158"/>
        <v>2740.3999999999996</v>
      </c>
      <c r="L563" s="107">
        <f t="shared" si="158"/>
        <v>2620.3999999999996</v>
      </c>
    </row>
    <row r="564" spans="1:12" ht="33.75">
      <c r="A564" s="141" t="s">
        <v>87</v>
      </c>
      <c r="B564" s="95" t="s">
        <v>254</v>
      </c>
      <c r="C564" s="95" t="s">
        <v>8</v>
      </c>
      <c r="D564" s="95" t="s">
        <v>153</v>
      </c>
      <c r="E564" s="95" t="s">
        <v>315</v>
      </c>
      <c r="F564" s="113" t="s">
        <v>228</v>
      </c>
      <c r="G564" s="106"/>
      <c r="H564" s="106"/>
      <c r="I564" s="106"/>
      <c r="J564" s="107">
        <f t="shared" si="158"/>
        <v>4411.7</v>
      </c>
      <c r="K564" s="107">
        <f t="shared" si="158"/>
        <v>2740.3999999999996</v>
      </c>
      <c r="L564" s="107">
        <f t="shared" si="158"/>
        <v>2620.3999999999996</v>
      </c>
    </row>
    <row r="565" spans="1:12">
      <c r="A565" s="141" t="s">
        <v>74</v>
      </c>
      <c r="B565" s="95" t="s">
        <v>254</v>
      </c>
      <c r="C565" s="95" t="s">
        <v>8</v>
      </c>
      <c r="D565" s="95" t="s">
        <v>153</v>
      </c>
      <c r="E565" s="95" t="s">
        <v>315</v>
      </c>
      <c r="F565" s="113" t="s">
        <v>228</v>
      </c>
      <c r="G565" s="106" t="s">
        <v>75</v>
      </c>
      <c r="H565" s="106"/>
      <c r="I565" s="106"/>
      <c r="J565" s="107">
        <f t="shared" si="158"/>
        <v>4411.7</v>
      </c>
      <c r="K565" s="107">
        <f t="shared" si="158"/>
        <v>2740.3999999999996</v>
      </c>
      <c r="L565" s="107">
        <f t="shared" si="158"/>
        <v>2620.3999999999996</v>
      </c>
    </row>
    <row r="566" spans="1:12">
      <c r="A566" s="141" t="s">
        <v>103</v>
      </c>
      <c r="B566" s="95" t="s">
        <v>254</v>
      </c>
      <c r="C566" s="95" t="s">
        <v>8</v>
      </c>
      <c r="D566" s="95" t="s">
        <v>153</v>
      </c>
      <c r="E566" s="95" t="s">
        <v>315</v>
      </c>
      <c r="F566" s="113" t="s">
        <v>228</v>
      </c>
      <c r="G566" s="106" t="s">
        <v>75</v>
      </c>
      <c r="H566" s="106" t="s">
        <v>104</v>
      </c>
      <c r="I566" s="106"/>
      <c r="J566" s="107">
        <f>J567+J568</f>
        <v>4411.7</v>
      </c>
      <c r="K566" s="107">
        <f t="shared" ref="K566:L566" si="159">K567+K568</f>
        <v>2740.3999999999996</v>
      </c>
      <c r="L566" s="107">
        <f t="shared" si="159"/>
        <v>2620.3999999999996</v>
      </c>
    </row>
    <row r="567" spans="1:12" ht="33.75">
      <c r="A567" s="141" t="s">
        <v>312</v>
      </c>
      <c r="B567" s="95" t="s">
        <v>254</v>
      </c>
      <c r="C567" s="95" t="s">
        <v>8</v>
      </c>
      <c r="D567" s="95" t="s">
        <v>153</v>
      </c>
      <c r="E567" s="95" t="s">
        <v>315</v>
      </c>
      <c r="F567" s="113" t="s">
        <v>228</v>
      </c>
      <c r="G567" s="106" t="s">
        <v>75</v>
      </c>
      <c r="H567" s="106" t="s">
        <v>104</v>
      </c>
      <c r="I567" s="106" t="s">
        <v>73</v>
      </c>
      <c r="J567" s="299">
        <f>'Приложение 3'!J97</f>
        <v>4035.3</v>
      </c>
      <c r="K567" s="299">
        <f>'Приложение 3'!K97</f>
        <v>2656.2</v>
      </c>
      <c r="L567" s="299">
        <f>'Приложение 3'!L97</f>
        <v>2536.1999999999998</v>
      </c>
    </row>
    <row r="568" spans="1:12" ht="45">
      <c r="A568" s="141" t="s">
        <v>337</v>
      </c>
      <c r="B568" s="292" t="s">
        <v>254</v>
      </c>
      <c r="C568" s="292" t="s">
        <v>8</v>
      </c>
      <c r="D568" s="292" t="s">
        <v>153</v>
      </c>
      <c r="E568" s="95" t="s">
        <v>315</v>
      </c>
      <c r="F568" s="113" t="s">
        <v>228</v>
      </c>
      <c r="G568" s="106" t="s">
        <v>75</v>
      </c>
      <c r="H568" s="106" t="s">
        <v>104</v>
      </c>
      <c r="I568" s="106" t="s">
        <v>172</v>
      </c>
      <c r="J568" s="299">
        <f>'Приложение 3'!J326</f>
        <v>376.4</v>
      </c>
      <c r="K568" s="299">
        <f>'Приложение 3'!K326</f>
        <v>84.2</v>
      </c>
      <c r="L568" s="299">
        <f>'Приложение 3'!L326</f>
        <v>84.2</v>
      </c>
    </row>
    <row r="569" spans="1:12">
      <c r="A569" s="286" t="s">
        <v>93</v>
      </c>
      <c r="B569" s="406" t="s">
        <v>254</v>
      </c>
      <c r="C569" s="406" t="s">
        <v>8</v>
      </c>
      <c r="D569" s="406" t="s">
        <v>153</v>
      </c>
      <c r="E569" s="407" t="s">
        <v>315</v>
      </c>
      <c r="F569" s="384" t="s">
        <v>229</v>
      </c>
      <c r="G569" s="293"/>
      <c r="H569" s="293"/>
      <c r="I569" s="293"/>
      <c r="J569" s="299">
        <f>J570+J574</f>
        <v>55</v>
      </c>
      <c r="K569" s="299">
        <f>K570+K574</f>
        <v>0</v>
      </c>
      <c r="L569" s="299">
        <f>L570+L574</f>
        <v>0</v>
      </c>
    </row>
    <row r="570" spans="1:12">
      <c r="A570" s="281" t="s">
        <v>555</v>
      </c>
      <c r="B570" s="406" t="s">
        <v>254</v>
      </c>
      <c r="C570" s="406" t="s">
        <v>8</v>
      </c>
      <c r="D570" s="406" t="s">
        <v>153</v>
      </c>
      <c r="E570" s="407" t="s">
        <v>315</v>
      </c>
      <c r="F570" s="384" t="s">
        <v>556</v>
      </c>
      <c r="G570" s="293"/>
      <c r="H570" s="293"/>
      <c r="I570" s="293"/>
      <c r="J570" s="299">
        <f t="shared" ref="J570:L572" si="160">J571</f>
        <v>25</v>
      </c>
      <c r="K570" s="299">
        <f t="shared" si="160"/>
        <v>0</v>
      </c>
      <c r="L570" s="299">
        <f t="shared" si="160"/>
        <v>0</v>
      </c>
    </row>
    <row r="571" spans="1:12">
      <c r="A571" s="286" t="s">
        <v>74</v>
      </c>
      <c r="B571" s="406" t="s">
        <v>254</v>
      </c>
      <c r="C571" s="406" t="s">
        <v>8</v>
      </c>
      <c r="D571" s="406" t="s">
        <v>153</v>
      </c>
      <c r="E571" s="407" t="s">
        <v>315</v>
      </c>
      <c r="F571" s="384" t="s">
        <v>556</v>
      </c>
      <c r="G571" s="293" t="s">
        <v>75</v>
      </c>
      <c r="H571" s="293"/>
      <c r="I571" s="293"/>
      <c r="J571" s="299">
        <f t="shared" si="160"/>
        <v>25</v>
      </c>
      <c r="K571" s="299">
        <f t="shared" si="160"/>
        <v>0</v>
      </c>
      <c r="L571" s="299">
        <f t="shared" si="160"/>
        <v>0</v>
      </c>
    </row>
    <row r="572" spans="1:12">
      <c r="A572" s="286" t="s">
        <v>103</v>
      </c>
      <c r="B572" s="406" t="s">
        <v>254</v>
      </c>
      <c r="C572" s="406" t="s">
        <v>8</v>
      </c>
      <c r="D572" s="406" t="s">
        <v>153</v>
      </c>
      <c r="E572" s="407" t="s">
        <v>315</v>
      </c>
      <c r="F572" s="384" t="s">
        <v>556</v>
      </c>
      <c r="G572" s="293" t="s">
        <v>75</v>
      </c>
      <c r="H572" s="293" t="s">
        <v>104</v>
      </c>
      <c r="I572" s="293"/>
      <c r="J572" s="299">
        <f t="shared" si="160"/>
        <v>25</v>
      </c>
      <c r="K572" s="299">
        <f t="shared" si="160"/>
        <v>0</v>
      </c>
      <c r="L572" s="299">
        <f t="shared" si="160"/>
        <v>0</v>
      </c>
    </row>
    <row r="573" spans="1:12" ht="33.75">
      <c r="A573" s="286" t="s">
        <v>312</v>
      </c>
      <c r="B573" s="406" t="s">
        <v>254</v>
      </c>
      <c r="C573" s="406" t="s">
        <v>8</v>
      </c>
      <c r="D573" s="406" t="s">
        <v>153</v>
      </c>
      <c r="E573" s="407" t="s">
        <v>315</v>
      </c>
      <c r="F573" s="384" t="s">
        <v>556</v>
      </c>
      <c r="G573" s="293" t="s">
        <v>75</v>
      </c>
      <c r="H573" s="293" t="s">
        <v>104</v>
      </c>
      <c r="I573" s="293" t="s">
        <v>73</v>
      </c>
      <c r="J573" s="299">
        <f>'Приложение 3'!J99</f>
        <v>25</v>
      </c>
      <c r="K573" s="299">
        <f>'Приложение 3'!K99</f>
        <v>0</v>
      </c>
      <c r="L573" s="299">
        <f>'Приложение 3'!L99</f>
        <v>0</v>
      </c>
    </row>
    <row r="574" spans="1:12">
      <c r="A574" s="286" t="s">
        <v>94</v>
      </c>
      <c r="B574" s="406" t="s">
        <v>254</v>
      </c>
      <c r="C574" s="406" t="s">
        <v>8</v>
      </c>
      <c r="D574" s="406" t="s">
        <v>153</v>
      </c>
      <c r="E574" s="407" t="s">
        <v>315</v>
      </c>
      <c r="F574" s="384" t="s">
        <v>230</v>
      </c>
      <c r="G574" s="293"/>
      <c r="H574" s="293"/>
      <c r="I574" s="293"/>
      <c r="J574" s="299">
        <f t="shared" ref="J574:L576" si="161">J575</f>
        <v>30</v>
      </c>
      <c r="K574" s="299">
        <f t="shared" si="161"/>
        <v>0</v>
      </c>
      <c r="L574" s="299">
        <f t="shared" si="161"/>
        <v>0</v>
      </c>
    </row>
    <row r="575" spans="1:12">
      <c r="A575" s="286" t="s">
        <v>74</v>
      </c>
      <c r="B575" s="406" t="s">
        <v>254</v>
      </c>
      <c r="C575" s="406" t="s">
        <v>8</v>
      </c>
      <c r="D575" s="406" t="s">
        <v>153</v>
      </c>
      <c r="E575" s="407" t="s">
        <v>315</v>
      </c>
      <c r="F575" s="384" t="s">
        <v>230</v>
      </c>
      <c r="G575" s="293" t="s">
        <v>75</v>
      </c>
      <c r="H575" s="293"/>
      <c r="I575" s="293"/>
      <c r="J575" s="299">
        <f t="shared" si="161"/>
        <v>30</v>
      </c>
      <c r="K575" s="299">
        <f t="shared" si="161"/>
        <v>0</v>
      </c>
      <c r="L575" s="299">
        <f t="shared" si="161"/>
        <v>0</v>
      </c>
    </row>
    <row r="576" spans="1:12">
      <c r="A576" s="286" t="s">
        <v>103</v>
      </c>
      <c r="B576" s="406" t="s">
        <v>254</v>
      </c>
      <c r="C576" s="406" t="s">
        <v>8</v>
      </c>
      <c r="D576" s="406" t="s">
        <v>153</v>
      </c>
      <c r="E576" s="407" t="s">
        <v>315</v>
      </c>
      <c r="F576" s="384" t="s">
        <v>230</v>
      </c>
      <c r="G576" s="293" t="s">
        <v>75</v>
      </c>
      <c r="H576" s="293" t="s">
        <v>104</v>
      </c>
      <c r="I576" s="293"/>
      <c r="J576" s="299">
        <f t="shared" si="161"/>
        <v>30</v>
      </c>
      <c r="K576" s="299">
        <f t="shared" si="161"/>
        <v>0</v>
      </c>
      <c r="L576" s="299">
        <f t="shared" si="161"/>
        <v>0</v>
      </c>
    </row>
    <row r="577" spans="1:12" ht="33.75">
      <c r="A577" s="286" t="s">
        <v>312</v>
      </c>
      <c r="B577" s="406" t="s">
        <v>254</v>
      </c>
      <c r="C577" s="406" t="s">
        <v>8</v>
      </c>
      <c r="D577" s="406" t="s">
        <v>153</v>
      </c>
      <c r="E577" s="407" t="s">
        <v>315</v>
      </c>
      <c r="F577" s="384" t="s">
        <v>230</v>
      </c>
      <c r="G577" s="293" t="s">
        <v>75</v>
      </c>
      <c r="H577" s="293" t="s">
        <v>104</v>
      </c>
      <c r="I577" s="293" t="s">
        <v>73</v>
      </c>
      <c r="J577" s="299">
        <f>'Приложение 3'!J100</f>
        <v>30</v>
      </c>
      <c r="K577" s="299">
        <f>'Приложение 3'!K100</f>
        <v>0</v>
      </c>
      <c r="L577" s="299">
        <f>'Приложение 3'!L100</f>
        <v>0</v>
      </c>
    </row>
    <row r="578" spans="1:12" ht="22.5">
      <c r="A578" s="141" t="s">
        <v>327</v>
      </c>
      <c r="B578" s="104" t="s">
        <v>254</v>
      </c>
      <c r="C578" s="104" t="s">
        <v>8</v>
      </c>
      <c r="D578" s="104" t="s">
        <v>153</v>
      </c>
      <c r="E578" s="32" t="s">
        <v>326</v>
      </c>
      <c r="F578" s="29"/>
      <c r="G578" s="106"/>
      <c r="H578" s="106"/>
      <c r="I578" s="106"/>
      <c r="J578" s="107">
        <f t="shared" ref="J578:L582" si="162">J579</f>
        <v>1868.7</v>
      </c>
      <c r="K578" s="107">
        <f t="shared" si="162"/>
        <v>252.2</v>
      </c>
      <c r="L578" s="107">
        <f t="shared" si="162"/>
        <v>252.1</v>
      </c>
    </row>
    <row r="579" spans="1:12" ht="33.75">
      <c r="A579" s="141" t="s">
        <v>86</v>
      </c>
      <c r="B579" s="104" t="s">
        <v>254</v>
      </c>
      <c r="C579" s="104" t="s">
        <v>8</v>
      </c>
      <c r="D579" s="104" t="s">
        <v>153</v>
      </c>
      <c r="E579" s="32" t="s">
        <v>326</v>
      </c>
      <c r="F579" s="29" t="s">
        <v>227</v>
      </c>
      <c r="G579" s="106"/>
      <c r="H579" s="106"/>
      <c r="I579" s="106"/>
      <c r="J579" s="107">
        <f t="shared" si="162"/>
        <v>1868.7</v>
      </c>
      <c r="K579" s="107">
        <f t="shared" si="162"/>
        <v>252.2</v>
      </c>
      <c r="L579" s="107">
        <f t="shared" si="162"/>
        <v>252.1</v>
      </c>
    </row>
    <row r="580" spans="1:12" ht="33.75">
      <c r="A580" s="141" t="s">
        <v>87</v>
      </c>
      <c r="B580" s="104" t="s">
        <v>254</v>
      </c>
      <c r="C580" s="104" t="s">
        <v>8</v>
      </c>
      <c r="D580" s="104" t="s">
        <v>153</v>
      </c>
      <c r="E580" s="32" t="s">
        <v>326</v>
      </c>
      <c r="F580" s="29" t="s">
        <v>228</v>
      </c>
      <c r="G580" s="106"/>
      <c r="H580" s="106"/>
      <c r="I580" s="106"/>
      <c r="J580" s="107">
        <f t="shared" si="162"/>
        <v>1868.7</v>
      </c>
      <c r="K580" s="107">
        <f t="shared" si="162"/>
        <v>252.2</v>
      </c>
      <c r="L580" s="107">
        <f t="shared" si="162"/>
        <v>252.1</v>
      </c>
    </row>
    <row r="581" spans="1:12">
      <c r="A581" s="141" t="s">
        <v>328</v>
      </c>
      <c r="B581" s="104" t="s">
        <v>254</v>
      </c>
      <c r="C581" s="104" t="s">
        <v>8</v>
      </c>
      <c r="D581" s="104" t="s">
        <v>153</v>
      </c>
      <c r="E581" s="32" t="s">
        <v>326</v>
      </c>
      <c r="F581" s="29" t="s">
        <v>228</v>
      </c>
      <c r="G581" s="106" t="s">
        <v>148</v>
      </c>
      <c r="H581" s="106"/>
      <c r="I581" s="106"/>
      <c r="J581" s="107">
        <f t="shared" si="162"/>
        <v>1868.7</v>
      </c>
      <c r="K581" s="107">
        <f t="shared" si="162"/>
        <v>252.2</v>
      </c>
      <c r="L581" s="107">
        <f t="shared" si="162"/>
        <v>252.1</v>
      </c>
    </row>
    <row r="582" spans="1:12" ht="22.5">
      <c r="A582" s="141" t="s">
        <v>329</v>
      </c>
      <c r="B582" s="104" t="s">
        <v>254</v>
      </c>
      <c r="C582" s="104" t="s">
        <v>8</v>
      </c>
      <c r="D582" s="104" t="s">
        <v>153</v>
      </c>
      <c r="E582" s="32" t="s">
        <v>326</v>
      </c>
      <c r="F582" s="29" t="s">
        <v>228</v>
      </c>
      <c r="G582" s="27" t="s">
        <v>148</v>
      </c>
      <c r="H582" s="27" t="s">
        <v>98</v>
      </c>
      <c r="I582" s="106"/>
      <c r="J582" s="107">
        <f t="shared" si="162"/>
        <v>1868.7</v>
      </c>
      <c r="K582" s="107">
        <f t="shared" si="162"/>
        <v>252.2</v>
      </c>
      <c r="L582" s="107">
        <f t="shared" si="162"/>
        <v>252.1</v>
      </c>
    </row>
    <row r="583" spans="1:12" ht="33.75">
      <c r="A583" s="141" t="s">
        <v>312</v>
      </c>
      <c r="B583" s="104" t="s">
        <v>254</v>
      </c>
      <c r="C583" s="104" t="s">
        <v>8</v>
      </c>
      <c r="D583" s="104" t="s">
        <v>153</v>
      </c>
      <c r="E583" s="32" t="s">
        <v>326</v>
      </c>
      <c r="F583" s="29" t="s">
        <v>228</v>
      </c>
      <c r="G583" s="27" t="s">
        <v>148</v>
      </c>
      <c r="H583" s="27" t="s">
        <v>98</v>
      </c>
      <c r="I583" s="106" t="s">
        <v>73</v>
      </c>
      <c r="J583" s="299">
        <f>'Приложение 3'!J201</f>
        <v>1868.7</v>
      </c>
      <c r="K583" s="299">
        <f>'Приложение 3'!K201</f>
        <v>252.2</v>
      </c>
      <c r="L583" s="299">
        <f>'Приложение 3'!L201</f>
        <v>252.1</v>
      </c>
    </row>
    <row r="584" spans="1:12" ht="33.75">
      <c r="A584" s="141" t="s">
        <v>319</v>
      </c>
      <c r="B584" s="95" t="s">
        <v>254</v>
      </c>
      <c r="C584" s="95" t="s">
        <v>8</v>
      </c>
      <c r="D584" s="95" t="s">
        <v>153</v>
      </c>
      <c r="E584" s="95" t="s">
        <v>318</v>
      </c>
      <c r="F584" s="113"/>
      <c r="G584" s="106"/>
      <c r="H584" s="106"/>
      <c r="I584" s="106"/>
      <c r="J584" s="107">
        <f t="shared" ref="J584:L588" si="163">J585</f>
        <v>230</v>
      </c>
      <c r="K584" s="107">
        <f t="shared" si="163"/>
        <v>30</v>
      </c>
      <c r="L584" s="107">
        <f t="shared" si="163"/>
        <v>0</v>
      </c>
    </row>
    <row r="585" spans="1:12" ht="33.75">
      <c r="A585" s="141" t="s">
        <v>86</v>
      </c>
      <c r="B585" s="95" t="s">
        <v>254</v>
      </c>
      <c r="C585" s="95" t="s">
        <v>8</v>
      </c>
      <c r="D585" s="95" t="s">
        <v>153</v>
      </c>
      <c r="E585" s="95" t="s">
        <v>318</v>
      </c>
      <c r="F585" s="113" t="s">
        <v>227</v>
      </c>
      <c r="G585" s="106"/>
      <c r="H585" s="106"/>
      <c r="I585" s="106"/>
      <c r="J585" s="107">
        <f t="shared" si="163"/>
        <v>230</v>
      </c>
      <c r="K585" s="107">
        <f t="shared" si="163"/>
        <v>30</v>
      </c>
      <c r="L585" s="107">
        <f t="shared" si="163"/>
        <v>0</v>
      </c>
    </row>
    <row r="586" spans="1:12" ht="33.75">
      <c r="A586" s="141" t="s">
        <v>87</v>
      </c>
      <c r="B586" s="95" t="s">
        <v>254</v>
      </c>
      <c r="C586" s="95" t="s">
        <v>8</v>
      </c>
      <c r="D586" s="95" t="s">
        <v>153</v>
      </c>
      <c r="E586" s="95" t="s">
        <v>318</v>
      </c>
      <c r="F586" s="113" t="s">
        <v>228</v>
      </c>
      <c r="G586" s="106"/>
      <c r="H586" s="106"/>
      <c r="I586" s="106"/>
      <c r="J586" s="107">
        <f t="shared" si="163"/>
        <v>230</v>
      </c>
      <c r="K586" s="107">
        <f t="shared" si="163"/>
        <v>30</v>
      </c>
      <c r="L586" s="107">
        <f t="shared" si="163"/>
        <v>0</v>
      </c>
    </row>
    <row r="587" spans="1:12">
      <c r="A587" s="141" t="s">
        <v>74</v>
      </c>
      <c r="B587" s="95" t="s">
        <v>254</v>
      </c>
      <c r="C587" s="95" t="s">
        <v>8</v>
      </c>
      <c r="D587" s="95" t="s">
        <v>153</v>
      </c>
      <c r="E587" s="95" t="s">
        <v>318</v>
      </c>
      <c r="F587" s="113" t="s">
        <v>228</v>
      </c>
      <c r="G587" s="106" t="s">
        <v>75</v>
      </c>
      <c r="H587" s="106"/>
      <c r="I587" s="106"/>
      <c r="J587" s="107">
        <f t="shared" si="163"/>
        <v>230</v>
      </c>
      <c r="K587" s="107">
        <f t="shared" si="163"/>
        <v>30</v>
      </c>
      <c r="L587" s="107">
        <f t="shared" si="163"/>
        <v>0</v>
      </c>
    </row>
    <row r="588" spans="1:12">
      <c r="A588" s="141" t="s">
        <v>103</v>
      </c>
      <c r="B588" s="95" t="s">
        <v>254</v>
      </c>
      <c r="C588" s="95" t="s">
        <v>8</v>
      </c>
      <c r="D588" s="95" t="s">
        <v>153</v>
      </c>
      <c r="E588" s="95" t="s">
        <v>318</v>
      </c>
      <c r="F588" s="113" t="s">
        <v>228</v>
      </c>
      <c r="G588" s="106" t="s">
        <v>75</v>
      </c>
      <c r="H588" s="106" t="s">
        <v>104</v>
      </c>
      <c r="I588" s="106"/>
      <c r="J588" s="107">
        <f t="shared" si="163"/>
        <v>230</v>
      </c>
      <c r="K588" s="107">
        <f t="shared" si="163"/>
        <v>30</v>
      </c>
      <c r="L588" s="107">
        <f t="shared" si="163"/>
        <v>0</v>
      </c>
    </row>
    <row r="589" spans="1:12" ht="33.75">
      <c r="A589" s="141" t="s">
        <v>312</v>
      </c>
      <c r="B589" s="95" t="s">
        <v>254</v>
      </c>
      <c r="C589" s="95" t="s">
        <v>8</v>
      </c>
      <c r="D589" s="95" t="s">
        <v>153</v>
      </c>
      <c r="E589" s="95" t="s">
        <v>318</v>
      </c>
      <c r="F589" s="113" t="s">
        <v>228</v>
      </c>
      <c r="G589" s="106" t="s">
        <v>75</v>
      </c>
      <c r="H589" s="106" t="s">
        <v>104</v>
      </c>
      <c r="I589" s="106" t="s">
        <v>73</v>
      </c>
      <c r="J589" s="299">
        <f>'Приложение 3'!J103</f>
        <v>230</v>
      </c>
      <c r="K589" s="299">
        <f>'Приложение 3'!K103</f>
        <v>30</v>
      </c>
      <c r="L589" s="299">
        <f>'Приложение 3'!L103</f>
        <v>0</v>
      </c>
    </row>
    <row r="590" spans="1:12" ht="22.5">
      <c r="A590" s="141" t="s">
        <v>321</v>
      </c>
      <c r="B590" s="95" t="s">
        <v>254</v>
      </c>
      <c r="C590" s="95" t="s">
        <v>8</v>
      </c>
      <c r="D590" s="95" t="s">
        <v>153</v>
      </c>
      <c r="E590" s="95" t="s">
        <v>320</v>
      </c>
      <c r="F590" s="113"/>
      <c r="G590" s="106"/>
      <c r="H590" s="106"/>
      <c r="I590" s="106"/>
      <c r="J590" s="107">
        <f t="shared" ref="J590:L594" si="164">J591</f>
        <v>100</v>
      </c>
      <c r="K590" s="107">
        <f t="shared" si="164"/>
        <v>30</v>
      </c>
      <c r="L590" s="107">
        <f t="shared" si="164"/>
        <v>30</v>
      </c>
    </row>
    <row r="591" spans="1:12" ht="33.75">
      <c r="A591" s="141" t="s">
        <v>86</v>
      </c>
      <c r="B591" s="95" t="s">
        <v>254</v>
      </c>
      <c r="C591" s="95" t="s">
        <v>8</v>
      </c>
      <c r="D591" s="95" t="s">
        <v>153</v>
      </c>
      <c r="E591" s="95" t="s">
        <v>320</v>
      </c>
      <c r="F591" s="113" t="s">
        <v>227</v>
      </c>
      <c r="G591" s="106"/>
      <c r="H591" s="106"/>
      <c r="I591" s="106"/>
      <c r="J591" s="107">
        <f t="shared" si="164"/>
        <v>100</v>
      </c>
      <c r="K591" s="107">
        <f t="shared" si="164"/>
        <v>30</v>
      </c>
      <c r="L591" s="107">
        <f t="shared" si="164"/>
        <v>30</v>
      </c>
    </row>
    <row r="592" spans="1:12" ht="33.75">
      <c r="A592" s="141" t="s">
        <v>87</v>
      </c>
      <c r="B592" s="95" t="s">
        <v>254</v>
      </c>
      <c r="C592" s="95" t="s">
        <v>8</v>
      </c>
      <c r="D592" s="95" t="s">
        <v>153</v>
      </c>
      <c r="E592" s="95" t="s">
        <v>320</v>
      </c>
      <c r="F592" s="113" t="s">
        <v>228</v>
      </c>
      <c r="G592" s="106"/>
      <c r="H592" s="106"/>
      <c r="I592" s="106"/>
      <c r="J592" s="107">
        <f t="shared" si="164"/>
        <v>100</v>
      </c>
      <c r="K592" s="107">
        <f t="shared" si="164"/>
        <v>30</v>
      </c>
      <c r="L592" s="107">
        <f t="shared" si="164"/>
        <v>30</v>
      </c>
    </row>
    <row r="593" spans="1:13">
      <c r="A593" s="141" t="s">
        <v>74</v>
      </c>
      <c r="B593" s="95" t="s">
        <v>254</v>
      </c>
      <c r="C593" s="95" t="s">
        <v>8</v>
      </c>
      <c r="D593" s="95" t="s">
        <v>153</v>
      </c>
      <c r="E593" s="95" t="s">
        <v>320</v>
      </c>
      <c r="F593" s="113" t="s">
        <v>228</v>
      </c>
      <c r="G593" s="106" t="s">
        <v>82</v>
      </c>
      <c r="H593" s="106"/>
      <c r="I593" s="106"/>
      <c r="J593" s="107">
        <f t="shared" si="164"/>
        <v>100</v>
      </c>
      <c r="K593" s="107">
        <f t="shared" si="164"/>
        <v>30</v>
      </c>
      <c r="L593" s="107">
        <f t="shared" si="164"/>
        <v>30</v>
      </c>
    </row>
    <row r="594" spans="1:13">
      <c r="A594" s="141" t="s">
        <v>103</v>
      </c>
      <c r="B594" s="95" t="s">
        <v>254</v>
      </c>
      <c r="C594" s="95" t="s">
        <v>8</v>
      </c>
      <c r="D594" s="95" t="s">
        <v>153</v>
      </c>
      <c r="E594" s="95" t="s">
        <v>320</v>
      </c>
      <c r="F594" s="113" t="s">
        <v>228</v>
      </c>
      <c r="G594" s="106" t="s">
        <v>82</v>
      </c>
      <c r="H594" s="106" t="s">
        <v>20</v>
      </c>
      <c r="I594" s="106"/>
      <c r="J594" s="107">
        <f t="shared" si="164"/>
        <v>100</v>
      </c>
      <c r="K594" s="107">
        <f t="shared" si="164"/>
        <v>30</v>
      </c>
      <c r="L594" s="107">
        <f t="shared" si="164"/>
        <v>30</v>
      </c>
    </row>
    <row r="595" spans="1:13" ht="33.75">
      <c r="A595" s="141" t="s">
        <v>312</v>
      </c>
      <c r="B595" s="292" t="s">
        <v>254</v>
      </c>
      <c r="C595" s="292" t="s">
        <v>8</v>
      </c>
      <c r="D595" s="292" t="s">
        <v>153</v>
      </c>
      <c r="E595" s="292" t="s">
        <v>320</v>
      </c>
      <c r="F595" s="113" t="s">
        <v>228</v>
      </c>
      <c r="G595" s="106" t="s">
        <v>82</v>
      </c>
      <c r="H595" s="106" t="s">
        <v>20</v>
      </c>
      <c r="I595" s="106" t="s">
        <v>73</v>
      </c>
      <c r="J595" s="299">
        <f>'Приложение 3'!J181</f>
        <v>100</v>
      </c>
      <c r="K595" s="299">
        <f>'Приложение 3'!K181</f>
        <v>30</v>
      </c>
      <c r="L595" s="299">
        <f>'Приложение 3'!L181</f>
        <v>30</v>
      </c>
    </row>
    <row r="596" spans="1:13" ht="45">
      <c r="A596" s="141" t="s">
        <v>303</v>
      </c>
      <c r="B596" s="104" t="s">
        <v>254</v>
      </c>
      <c r="C596" s="104" t="s">
        <v>8</v>
      </c>
      <c r="D596" s="104" t="s">
        <v>153</v>
      </c>
      <c r="E596" s="104" t="s">
        <v>302</v>
      </c>
      <c r="F596" s="105"/>
      <c r="G596" s="106"/>
      <c r="H596" s="106"/>
      <c r="I596" s="106"/>
      <c r="J596" s="107">
        <f>J597</f>
        <v>546.79999999999995</v>
      </c>
      <c r="K596" s="107">
        <f>K597</f>
        <v>572.5</v>
      </c>
      <c r="L596" s="107">
        <f>L597</f>
        <v>592.70000000000005</v>
      </c>
    </row>
    <row r="597" spans="1:13" ht="67.5">
      <c r="A597" s="141" t="s">
        <v>80</v>
      </c>
      <c r="B597" s="104" t="s">
        <v>254</v>
      </c>
      <c r="C597" s="104" t="s">
        <v>8</v>
      </c>
      <c r="D597" s="104" t="s">
        <v>153</v>
      </c>
      <c r="E597" s="104" t="s">
        <v>302</v>
      </c>
      <c r="F597" s="105" t="s">
        <v>225</v>
      </c>
      <c r="G597" s="106"/>
      <c r="H597" s="106"/>
      <c r="I597" s="106"/>
      <c r="J597" s="107">
        <f t="shared" ref="J597:J600" si="165">J598</f>
        <v>546.79999999999995</v>
      </c>
      <c r="K597" s="107">
        <f t="shared" ref="K597:K600" si="166">K598</f>
        <v>572.5</v>
      </c>
      <c r="L597" s="107">
        <f t="shared" ref="L597:L600" si="167">L598</f>
        <v>592.70000000000005</v>
      </c>
    </row>
    <row r="598" spans="1:13" ht="33.75">
      <c r="A598" s="141" t="s">
        <v>81</v>
      </c>
      <c r="B598" s="104" t="s">
        <v>254</v>
      </c>
      <c r="C598" s="104" t="s">
        <v>8</v>
      </c>
      <c r="D598" s="104" t="s">
        <v>153</v>
      </c>
      <c r="E598" s="104" t="s">
        <v>302</v>
      </c>
      <c r="F598" s="105" t="s">
        <v>226</v>
      </c>
      <c r="G598" s="106"/>
      <c r="H598" s="106"/>
      <c r="I598" s="106"/>
      <c r="J598" s="107">
        <f t="shared" si="165"/>
        <v>546.79999999999995</v>
      </c>
      <c r="K598" s="107">
        <f t="shared" si="166"/>
        <v>572.5</v>
      </c>
      <c r="L598" s="107">
        <f t="shared" si="167"/>
        <v>592.70000000000005</v>
      </c>
    </row>
    <row r="599" spans="1:13" ht="22.5">
      <c r="A599" s="141" t="s">
        <v>105</v>
      </c>
      <c r="B599" s="104" t="s">
        <v>254</v>
      </c>
      <c r="C599" s="104" t="s">
        <v>8</v>
      </c>
      <c r="D599" s="104" t="s">
        <v>153</v>
      </c>
      <c r="E599" s="104" t="s">
        <v>302</v>
      </c>
      <c r="F599" s="105" t="s">
        <v>226</v>
      </c>
      <c r="G599" s="106" t="s">
        <v>106</v>
      </c>
      <c r="H599" s="106"/>
      <c r="I599" s="106"/>
      <c r="J599" s="107">
        <f t="shared" si="165"/>
        <v>546.79999999999995</v>
      </c>
      <c r="K599" s="107">
        <f t="shared" si="166"/>
        <v>572.5</v>
      </c>
      <c r="L599" s="107">
        <f t="shared" si="167"/>
        <v>592.70000000000005</v>
      </c>
    </row>
    <row r="600" spans="1:13">
      <c r="A600" s="141" t="s">
        <v>107</v>
      </c>
      <c r="B600" s="104" t="s">
        <v>254</v>
      </c>
      <c r="C600" s="104" t="s">
        <v>8</v>
      </c>
      <c r="D600" s="104" t="s">
        <v>153</v>
      </c>
      <c r="E600" s="104" t="s">
        <v>302</v>
      </c>
      <c r="F600" s="105" t="s">
        <v>226</v>
      </c>
      <c r="G600" s="106" t="s">
        <v>106</v>
      </c>
      <c r="H600" s="106" t="s">
        <v>82</v>
      </c>
      <c r="I600" s="106"/>
      <c r="J600" s="107">
        <f t="shared" si="165"/>
        <v>546.79999999999995</v>
      </c>
      <c r="K600" s="107">
        <f t="shared" si="166"/>
        <v>572.5</v>
      </c>
      <c r="L600" s="107">
        <f t="shared" si="167"/>
        <v>592.70000000000005</v>
      </c>
    </row>
    <row r="601" spans="1:13" ht="33.75">
      <c r="A601" s="141" t="s">
        <v>312</v>
      </c>
      <c r="B601" s="104" t="s">
        <v>254</v>
      </c>
      <c r="C601" s="104" t="s">
        <v>8</v>
      </c>
      <c r="D601" s="104" t="s">
        <v>153</v>
      </c>
      <c r="E601" s="104" t="s">
        <v>302</v>
      </c>
      <c r="F601" s="105" t="s">
        <v>226</v>
      </c>
      <c r="G601" s="106" t="s">
        <v>106</v>
      </c>
      <c r="H601" s="106" t="s">
        <v>82</v>
      </c>
      <c r="I601" s="106" t="s">
        <v>73</v>
      </c>
      <c r="J601" s="299">
        <f>'Приложение 3'!J110</f>
        <v>546.79999999999995</v>
      </c>
      <c r="K601" s="299">
        <f>'Приложение 3'!K110</f>
        <v>572.5</v>
      </c>
      <c r="L601" s="299">
        <f>'Приложение 3'!L110</f>
        <v>592.70000000000005</v>
      </c>
    </row>
    <row r="602" spans="1:13" ht="22.5">
      <c r="A602" s="141" t="s">
        <v>176</v>
      </c>
      <c r="B602" s="104" t="s">
        <v>254</v>
      </c>
      <c r="C602" s="104" t="s">
        <v>8</v>
      </c>
      <c r="D602" s="104" t="s">
        <v>153</v>
      </c>
      <c r="E602" s="104" t="s">
        <v>281</v>
      </c>
      <c r="F602" s="105"/>
      <c r="G602" s="106"/>
      <c r="H602" s="106"/>
      <c r="I602" s="106"/>
      <c r="J602" s="299">
        <f>J603+J608+J613</f>
        <v>10872.7</v>
      </c>
      <c r="K602" s="299">
        <f t="shared" ref="K602:L602" si="168">K603+K608+K613</f>
        <v>8835.7999999999993</v>
      </c>
      <c r="L602" s="299">
        <f t="shared" si="168"/>
        <v>6319.5</v>
      </c>
    </row>
    <row r="603" spans="1:13" ht="67.5">
      <c r="A603" s="141" t="s">
        <v>80</v>
      </c>
      <c r="B603" s="104" t="s">
        <v>254</v>
      </c>
      <c r="C603" s="104" t="s">
        <v>8</v>
      </c>
      <c r="D603" s="104" t="s">
        <v>153</v>
      </c>
      <c r="E603" s="104" t="s">
        <v>281</v>
      </c>
      <c r="F603" s="105" t="s">
        <v>225</v>
      </c>
      <c r="G603" s="106"/>
      <c r="H603" s="106"/>
      <c r="I603" s="106"/>
      <c r="J603" s="107">
        <f t="shared" ref="J603:J606" si="169">J604</f>
        <v>6099.7</v>
      </c>
      <c r="K603" s="107">
        <f t="shared" ref="K603:K606" si="170">K604</f>
        <v>5556</v>
      </c>
      <c r="L603" s="107">
        <f t="shared" ref="L603:L606" si="171">L604</f>
        <v>4056</v>
      </c>
    </row>
    <row r="604" spans="1:13" ht="22.5">
      <c r="A604" s="141" t="s">
        <v>177</v>
      </c>
      <c r="B604" s="104" t="s">
        <v>254</v>
      </c>
      <c r="C604" s="104" t="s">
        <v>8</v>
      </c>
      <c r="D604" s="104" t="s">
        <v>153</v>
      </c>
      <c r="E604" s="104" t="s">
        <v>281</v>
      </c>
      <c r="F604" s="105" t="s">
        <v>245</v>
      </c>
      <c r="G604" s="106"/>
      <c r="H604" s="106"/>
      <c r="I604" s="106"/>
      <c r="J604" s="107">
        <f t="shared" si="169"/>
        <v>6099.7</v>
      </c>
      <c r="K604" s="107">
        <f t="shared" si="170"/>
        <v>5556</v>
      </c>
      <c r="L604" s="107">
        <f t="shared" si="171"/>
        <v>4056</v>
      </c>
    </row>
    <row r="605" spans="1:13">
      <c r="A605" s="141" t="s">
        <v>74</v>
      </c>
      <c r="B605" s="104" t="s">
        <v>254</v>
      </c>
      <c r="C605" s="104" t="s">
        <v>8</v>
      </c>
      <c r="D605" s="104" t="s">
        <v>153</v>
      </c>
      <c r="E605" s="104" t="s">
        <v>281</v>
      </c>
      <c r="F605" s="105" t="s">
        <v>245</v>
      </c>
      <c r="G605" s="106" t="s">
        <v>75</v>
      </c>
      <c r="H605" s="106"/>
      <c r="I605" s="106"/>
      <c r="J605" s="107">
        <f t="shared" si="169"/>
        <v>6099.7</v>
      </c>
      <c r="K605" s="107">
        <f t="shared" si="170"/>
        <v>5556</v>
      </c>
      <c r="L605" s="107">
        <f t="shared" si="171"/>
        <v>4056</v>
      </c>
    </row>
    <row r="606" spans="1:13">
      <c r="A606" s="141" t="s">
        <v>103</v>
      </c>
      <c r="B606" s="104" t="s">
        <v>254</v>
      </c>
      <c r="C606" s="104" t="s">
        <v>8</v>
      </c>
      <c r="D606" s="104" t="s">
        <v>153</v>
      </c>
      <c r="E606" s="104" t="s">
        <v>281</v>
      </c>
      <c r="F606" s="105" t="s">
        <v>245</v>
      </c>
      <c r="G606" s="106" t="s">
        <v>75</v>
      </c>
      <c r="H606" s="106" t="s">
        <v>104</v>
      </c>
      <c r="I606" s="106"/>
      <c r="J606" s="107">
        <f t="shared" si="169"/>
        <v>6099.7</v>
      </c>
      <c r="K606" s="107">
        <f t="shared" si="170"/>
        <v>5556</v>
      </c>
      <c r="L606" s="107">
        <f t="shared" si="171"/>
        <v>4056</v>
      </c>
    </row>
    <row r="607" spans="1:13" ht="45">
      <c r="A607" s="141" t="s">
        <v>337</v>
      </c>
      <c r="B607" s="104" t="s">
        <v>254</v>
      </c>
      <c r="C607" s="104" t="s">
        <v>8</v>
      </c>
      <c r="D607" s="104" t="s">
        <v>153</v>
      </c>
      <c r="E607" s="104" t="s">
        <v>281</v>
      </c>
      <c r="F607" s="105" t="s">
        <v>245</v>
      </c>
      <c r="G607" s="106" t="s">
        <v>75</v>
      </c>
      <c r="H607" s="106" t="s">
        <v>104</v>
      </c>
      <c r="I607" s="106" t="s">
        <v>172</v>
      </c>
      <c r="J607" s="299">
        <f>'Приложение 3'!J329</f>
        <v>6099.7</v>
      </c>
      <c r="K607" s="299">
        <f>'Приложение 3'!K329</f>
        <v>5556</v>
      </c>
      <c r="L607" s="299">
        <f>'Приложение 3'!L329</f>
        <v>4056</v>
      </c>
    </row>
    <row r="608" spans="1:13" ht="33.75">
      <c r="A608" s="141" t="s">
        <v>86</v>
      </c>
      <c r="B608" s="104" t="s">
        <v>254</v>
      </c>
      <c r="C608" s="104" t="s">
        <v>8</v>
      </c>
      <c r="D608" s="104" t="s">
        <v>153</v>
      </c>
      <c r="E608" s="104" t="s">
        <v>281</v>
      </c>
      <c r="F608" s="105" t="s">
        <v>227</v>
      </c>
      <c r="G608" s="106"/>
      <c r="H608" s="106"/>
      <c r="I608" s="106"/>
      <c r="J608" s="107">
        <f t="shared" ref="J608:J611" si="172">J609</f>
        <v>4624.5</v>
      </c>
      <c r="K608" s="107">
        <f t="shared" ref="K608:K611" si="173">K609</f>
        <v>3176.3</v>
      </c>
      <c r="L608" s="107">
        <f t="shared" ref="L608:L611" si="174">L609</f>
        <v>2160</v>
      </c>
      <c r="M608" s="20"/>
    </row>
    <row r="609" spans="1:12" ht="33.75">
      <c r="A609" s="141" t="s">
        <v>87</v>
      </c>
      <c r="B609" s="104" t="s">
        <v>254</v>
      </c>
      <c r="C609" s="104" t="s">
        <v>8</v>
      </c>
      <c r="D609" s="104" t="s">
        <v>153</v>
      </c>
      <c r="E609" s="104" t="s">
        <v>281</v>
      </c>
      <c r="F609" s="105" t="s">
        <v>228</v>
      </c>
      <c r="G609" s="106"/>
      <c r="H609" s="106"/>
      <c r="I609" s="106"/>
      <c r="J609" s="107">
        <f t="shared" si="172"/>
        <v>4624.5</v>
      </c>
      <c r="K609" s="107">
        <f t="shared" si="173"/>
        <v>3176.3</v>
      </c>
      <c r="L609" s="107">
        <f t="shared" si="174"/>
        <v>2160</v>
      </c>
    </row>
    <row r="610" spans="1:12">
      <c r="A610" s="141" t="s">
        <v>74</v>
      </c>
      <c r="B610" s="104" t="s">
        <v>254</v>
      </c>
      <c r="C610" s="104" t="s">
        <v>8</v>
      </c>
      <c r="D610" s="104" t="s">
        <v>153</v>
      </c>
      <c r="E610" s="104" t="s">
        <v>281</v>
      </c>
      <c r="F610" s="105" t="s">
        <v>228</v>
      </c>
      <c r="G610" s="106" t="s">
        <v>75</v>
      </c>
      <c r="H610" s="106"/>
      <c r="I610" s="106"/>
      <c r="J610" s="107">
        <f t="shared" si="172"/>
        <v>4624.5</v>
      </c>
      <c r="K610" s="107">
        <f t="shared" si="173"/>
        <v>3176.3</v>
      </c>
      <c r="L610" s="107">
        <f t="shared" si="174"/>
        <v>2160</v>
      </c>
    </row>
    <row r="611" spans="1:12">
      <c r="A611" s="141" t="s">
        <v>103</v>
      </c>
      <c r="B611" s="104" t="s">
        <v>254</v>
      </c>
      <c r="C611" s="104" t="s">
        <v>8</v>
      </c>
      <c r="D611" s="104" t="s">
        <v>153</v>
      </c>
      <c r="E611" s="104" t="s">
        <v>281</v>
      </c>
      <c r="F611" s="105" t="s">
        <v>228</v>
      </c>
      <c r="G611" s="106" t="s">
        <v>75</v>
      </c>
      <c r="H611" s="106" t="s">
        <v>104</v>
      </c>
      <c r="I611" s="106"/>
      <c r="J611" s="107">
        <f t="shared" si="172"/>
        <v>4624.5</v>
      </c>
      <c r="K611" s="107">
        <f t="shared" si="173"/>
        <v>3176.3</v>
      </c>
      <c r="L611" s="107">
        <f t="shared" si="174"/>
        <v>2160</v>
      </c>
    </row>
    <row r="612" spans="1:12" ht="45">
      <c r="A612" s="141" t="s">
        <v>337</v>
      </c>
      <c r="B612" s="104" t="s">
        <v>254</v>
      </c>
      <c r="C612" s="104" t="s">
        <v>8</v>
      </c>
      <c r="D612" s="104" t="s">
        <v>153</v>
      </c>
      <c r="E612" s="104" t="s">
        <v>281</v>
      </c>
      <c r="F612" s="105" t="s">
        <v>228</v>
      </c>
      <c r="G612" s="106" t="s">
        <v>75</v>
      </c>
      <c r="H612" s="106" t="s">
        <v>104</v>
      </c>
      <c r="I612" s="106" t="s">
        <v>172</v>
      </c>
      <c r="J612" s="299">
        <f>'Приложение 3'!J331</f>
        <v>4624.5</v>
      </c>
      <c r="K612" s="299">
        <f>'Приложение 3'!K331</f>
        <v>3176.3</v>
      </c>
      <c r="L612" s="299">
        <f>'Приложение 3'!L331</f>
        <v>2160</v>
      </c>
    </row>
    <row r="613" spans="1:12">
      <c r="A613" s="141" t="s">
        <v>93</v>
      </c>
      <c r="B613" s="104" t="s">
        <v>254</v>
      </c>
      <c r="C613" s="104" t="s">
        <v>8</v>
      </c>
      <c r="D613" s="104" t="s">
        <v>153</v>
      </c>
      <c r="E613" s="104" t="s">
        <v>281</v>
      </c>
      <c r="F613" s="105" t="s">
        <v>229</v>
      </c>
      <c r="G613" s="106"/>
      <c r="H613" s="106"/>
      <c r="I613" s="106"/>
      <c r="J613" s="299">
        <f>J614</f>
        <v>148.5</v>
      </c>
      <c r="K613" s="299">
        <f t="shared" ref="K613:L613" si="175">K614</f>
        <v>103.5</v>
      </c>
      <c r="L613" s="299">
        <f t="shared" si="175"/>
        <v>103.5</v>
      </c>
    </row>
    <row r="614" spans="1:12">
      <c r="A614" s="141" t="s">
        <v>94</v>
      </c>
      <c r="B614" s="104" t="s">
        <v>254</v>
      </c>
      <c r="C614" s="104" t="s">
        <v>8</v>
      </c>
      <c r="D614" s="104" t="s">
        <v>153</v>
      </c>
      <c r="E614" s="104" t="s">
        <v>281</v>
      </c>
      <c r="F614" s="105" t="s">
        <v>230</v>
      </c>
      <c r="G614" s="106"/>
      <c r="H614" s="106"/>
      <c r="I614" s="106"/>
      <c r="J614" s="107">
        <f t="shared" ref="J614:J616" si="176">J615</f>
        <v>148.5</v>
      </c>
      <c r="K614" s="107">
        <f t="shared" ref="K614:K616" si="177">K615</f>
        <v>103.5</v>
      </c>
      <c r="L614" s="107">
        <f t="shared" ref="L614:L616" si="178">L615</f>
        <v>103.5</v>
      </c>
    </row>
    <row r="615" spans="1:12">
      <c r="A615" s="141" t="s">
        <v>74</v>
      </c>
      <c r="B615" s="104" t="s">
        <v>254</v>
      </c>
      <c r="C615" s="104" t="s">
        <v>8</v>
      </c>
      <c r="D615" s="104" t="s">
        <v>153</v>
      </c>
      <c r="E615" s="104" t="s">
        <v>281</v>
      </c>
      <c r="F615" s="105" t="s">
        <v>230</v>
      </c>
      <c r="G615" s="106" t="s">
        <v>75</v>
      </c>
      <c r="H615" s="106"/>
      <c r="I615" s="106"/>
      <c r="J615" s="107">
        <f t="shared" si="176"/>
        <v>148.5</v>
      </c>
      <c r="K615" s="107">
        <f t="shared" si="177"/>
        <v>103.5</v>
      </c>
      <c r="L615" s="107">
        <f t="shared" si="178"/>
        <v>103.5</v>
      </c>
    </row>
    <row r="616" spans="1:12">
      <c r="A616" s="141" t="s">
        <v>103</v>
      </c>
      <c r="B616" s="104" t="s">
        <v>254</v>
      </c>
      <c r="C616" s="104" t="s">
        <v>8</v>
      </c>
      <c r="D616" s="104" t="s">
        <v>153</v>
      </c>
      <c r="E616" s="104" t="s">
        <v>281</v>
      </c>
      <c r="F616" s="105" t="s">
        <v>230</v>
      </c>
      <c r="G616" s="106" t="s">
        <v>75</v>
      </c>
      <c r="H616" s="106" t="s">
        <v>104</v>
      </c>
      <c r="I616" s="106"/>
      <c r="J616" s="107">
        <f t="shared" si="176"/>
        <v>148.5</v>
      </c>
      <c r="K616" s="107">
        <f t="shared" si="177"/>
        <v>103.5</v>
      </c>
      <c r="L616" s="107">
        <f t="shared" si="178"/>
        <v>103.5</v>
      </c>
    </row>
    <row r="617" spans="1:12" ht="45">
      <c r="A617" s="141" t="s">
        <v>337</v>
      </c>
      <c r="B617" s="104" t="s">
        <v>254</v>
      </c>
      <c r="C617" s="104" t="s">
        <v>8</v>
      </c>
      <c r="D617" s="104" t="s">
        <v>153</v>
      </c>
      <c r="E617" s="104" t="s">
        <v>281</v>
      </c>
      <c r="F617" s="105" t="s">
        <v>230</v>
      </c>
      <c r="G617" s="106" t="s">
        <v>75</v>
      </c>
      <c r="H617" s="106" t="s">
        <v>104</v>
      </c>
      <c r="I617" s="106" t="s">
        <v>172</v>
      </c>
      <c r="J617" s="107">
        <f>'Приложение 3'!J333</f>
        <v>148.5</v>
      </c>
      <c r="K617" s="107">
        <f>'Приложение 3'!K333</f>
        <v>103.5</v>
      </c>
      <c r="L617" s="107">
        <f>'Приложение 3'!L333</f>
        <v>103.5</v>
      </c>
    </row>
    <row r="618" spans="1:12">
      <c r="A618" s="141" t="s">
        <v>178</v>
      </c>
      <c r="B618" s="104" t="s">
        <v>254</v>
      </c>
      <c r="C618" s="104" t="s">
        <v>8</v>
      </c>
      <c r="D618" s="104" t="s">
        <v>153</v>
      </c>
      <c r="E618" s="104" t="s">
        <v>282</v>
      </c>
      <c r="F618" s="105"/>
      <c r="G618" s="106"/>
      <c r="H618" s="106"/>
      <c r="I618" s="106"/>
      <c r="J618" s="299">
        <f>J619+J624+J629</f>
        <v>567.79999999999995</v>
      </c>
      <c r="K618" s="299">
        <f t="shared" ref="K618:L618" si="179">K619+K624+K629</f>
        <v>397.5</v>
      </c>
      <c r="L618" s="299">
        <f t="shared" si="179"/>
        <v>397.5</v>
      </c>
    </row>
    <row r="619" spans="1:12" ht="67.5">
      <c r="A619" s="141" t="s">
        <v>80</v>
      </c>
      <c r="B619" s="104" t="s">
        <v>254</v>
      </c>
      <c r="C619" s="104" t="s">
        <v>8</v>
      </c>
      <c r="D619" s="104" t="s">
        <v>153</v>
      </c>
      <c r="E619" s="104" t="s">
        <v>282</v>
      </c>
      <c r="F619" s="105" t="s">
        <v>225</v>
      </c>
      <c r="G619" s="106"/>
      <c r="H619" s="106"/>
      <c r="I619" s="106"/>
      <c r="J619" s="107">
        <f t="shared" ref="J619:J622" si="180">J620</f>
        <v>533.79999999999995</v>
      </c>
      <c r="K619" s="107">
        <f t="shared" ref="K619:K622" si="181">K620</f>
        <v>373.4</v>
      </c>
      <c r="L619" s="107">
        <f t="shared" ref="L619:L622" si="182">L620</f>
        <v>373.4</v>
      </c>
    </row>
    <row r="620" spans="1:12" ht="22.5">
      <c r="A620" s="141" t="s">
        <v>177</v>
      </c>
      <c r="B620" s="104" t="s">
        <v>254</v>
      </c>
      <c r="C620" s="104" t="s">
        <v>8</v>
      </c>
      <c r="D620" s="104" t="s">
        <v>153</v>
      </c>
      <c r="E620" s="104" t="s">
        <v>282</v>
      </c>
      <c r="F620" s="105" t="s">
        <v>245</v>
      </c>
      <c r="G620" s="106"/>
      <c r="H620" s="106"/>
      <c r="I620" s="106"/>
      <c r="J620" s="107">
        <f t="shared" si="180"/>
        <v>533.79999999999995</v>
      </c>
      <c r="K620" s="107">
        <f t="shared" si="181"/>
        <v>373.4</v>
      </c>
      <c r="L620" s="107">
        <f t="shared" si="182"/>
        <v>373.4</v>
      </c>
    </row>
    <row r="621" spans="1:12">
      <c r="A621" s="141" t="s">
        <v>74</v>
      </c>
      <c r="B621" s="104" t="s">
        <v>254</v>
      </c>
      <c r="C621" s="104" t="s">
        <v>8</v>
      </c>
      <c r="D621" s="104" t="s">
        <v>153</v>
      </c>
      <c r="E621" s="104" t="s">
        <v>282</v>
      </c>
      <c r="F621" s="105" t="s">
        <v>245</v>
      </c>
      <c r="G621" s="106" t="s">
        <v>75</v>
      </c>
      <c r="H621" s="106"/>
      <c r="I621" s="106"/>
      <c r="J621" s="107">
        <f t="shared" si="180"/>
        <v>533.79999999999995</v>
      </c>
      <c r="K621" s="107">
        <f t="shared" si="181"/>
        <v>373.4</v>
      </c>
      <c r="L621" s="107">
        <f t="shared" si="182"/>
        <v>373.4</v>
      </c>
    </row>
    <row r="622" spans="1:12">
      <c r="A622" s="141" t="s">
        <v>103</v>
      </c>
      <c r="B622" s="104" t="s">
        <v>254</v>
      </c>
      <c r="C622" s="104" t="s">
        <v>8</v>
      </c>
      <c r="D622" s="104" t="s">
        <v>153</v>
      </c>
      <c r="E622" s="104" t="s">
        <v>282</v>
      </c>
      <c r="F622" s="105" t="s">
        <v>245</v>
      </c>
      <c r="G622" s="106" t="s">
        <v>75</v>
      </c>
      <c r="H622" s="106" t="s">
        <v>104</v>
      </c>
      <c r="I622" s="106"/>
      <c r="J622" s="107">
        <f t="shared" si="180"/>
        <v>533.79999999999995</v>
      </c>
      <c r="K622" s="107">
        <f t="shared" si="181"/>
        <v>373.4</v>
      </c>
      <c r="L622" s="107">
        <f t="shared" si="182"/>
        <v>373.4</v>
      </c>
    </row>
    <row r="623" spans="1:12" ht="45">
      <c r="A623" s="141" t="s">
        <v>337</v>
      </c>
      <c r="B623" s="104" t="s">
        <v>254</v>
      </c>
      <c r="C623" s="104" t="s">
        <v>8</v>
      </c>
      <c r="D623" s="104" t="s">
        <v>153</v>
      </c>
      <c r="E623" s="104" t="s">
        <v>282</v>
      </c>
      <c r="F623" s="105" t="s">
        <v>245</v>
      </c>
      <c r="G623" s="106" t="s">
        <v>75</v>
      </c>
      <c r="H623" s="106" t="s">
        <v>104</v>
      </c>
      <c r="I623" s="106" t="s">
        <v>172</v>
      </c>
      <c r="J623" s="299">
        <f>'Приложение 3'!J336</f>
        <v>533.79999999999995</v>
      </c>
      <c r="K623" s="299">
        <f>'Приложение 3'!K336</f>
        <v>373.4</v>
      </c>
      <c r="L623" s="299">
        <f>'Приложение 3'!L336</f>
        <v>373.4</v>
      </c>
    </row>
    <row r="624" spans="1:12" ht="33.75">
      <c r="A624" s="141" t="s">
        <v>86</v>
      </c>
      <c r="B624" s="104" t="s">
        <v>254</v>
      </c>
      <c r="C624" s="104" t="s">
        <v>8</v>
      </c>
      <c r="D624" s="104" t="s">
        <v>153</v>
      </c>
      <c r="E624" s="104" t="s">
        <v>282</v>
      </c>
      <c r="F624" s="105" t="s">
        <v>227</v>
      </c>
      <c r="G624" s="106"/>
      <c r="H624" s="106"/>
      <c r="I624" s="106"/>
      <c r="J624" s="107">
        <f t="shared" ref="J624:J627" si="183">J625</f>
        <v>33.9</v>
      </c>
      <c r="K624" s="107">
        <f t="shared" ref="K624:K627" si="184">K625</f>
        <v>23.5</v>
      </c>
      <c r="L624" s="107">
        <f t="shared" ref="L624:L627" si="185">L625</f>
        <v>23.5</v>
      </c>
    </row>
    <row r="625" spans="1:12" ht="33.75">
      <c r="A625" s="141" t="s">
        <v>87</v>
      </c>
      <c r="B625" s="104" t="s">
        <v>254</v>
      </c>
      <c r="C625" s="104" t="s">
        <v>8</v>
      </c>
      <c r="D625" s="104" t="s">
        <v>153</v>
      </c>
      <c r="E625" s="104" t="s">
        <v>282</v>
      </c>
      <c r="F625" s="105" t="s">
        <v>228</v>
      </c>
      <c r="G625" s="106"/>
      <c r="H625" s="106"/>
      <c r="I625" s="106"/>
      <c r="J625" s="107">
        <f t="shared" si="183"/>
        <v>33.9</v>
      </c>
      <c r="K625" s="107">
        <f t="shared" si="184"/>
        <v>23.5</v>
      </c>
      <c r="L625" s="107">
        <f t="shared" si="185"/>
        <v>23.5</v>
      </c>
    </row>
    <row r="626" spans="1:12">
      <c r="A626" s="141" t="s">
        <v>74</v>
      </c>
      <c r="B626" s="104" t="s">
        <v>254</v>
      </c>
      <c r="C626" s="104" t="s">
        <v>8</v>
      </c>
      <c r="D626" s="104" t="s">
        <v>153</v>
      </c>
      <c r="E626" s="104" t="s">
        <v>282</v>
      </c>
      <c r="F626" s="105" t="s">
        <v>228</v>
      </c>
      <c r="G626" s="106" t="s">
        <v>75</v>
      </c>
      <c r="H626" s="106"/>
      <c r="I626" s="106"/>
      <c r="J626" s="107">
        <f t="shared" si="183"/>
        <v>33.9</v>
      </c>
      <c r="K626" s="107">
        <f t="shared" si="184"/>
        <v>23.5</v>
      </c>
      <c r="L626" s="107">
        <f t="shared" si="185"/>
        <v>23.5</v>
      </c>
    </row>
    <row r="627" spans="1:12">
      <c r="A627" s="141" t="s">
        <v>103</v>
      </c>
      <c r="B627" s="104" t="s">
        <v>254</v>
      </c>
      <c r="C627" s="104" t="s">
        <v>8</v>
      </c>
      <c r="D627" s="104" t="s">
        <v>153</v>
      </c>
      <c r="E627" s="104" t="s">
        <v>282</v>
      </c>
      <c r="F627" s="105" t="s">
        <v>228</v>
      </c>
      <c r="G627" s="106" t="s">
        <v>75</v>
      </c>
      <c r="H627" s="106" t="s">
        <v>104</v>
      </c>
      <c r="I627" s="106"/>
      <c r="J627" s="107">
        <f t="shared" si="183"/>
        <v>33.9</v>
      </c>
      <c r="K627" s="107">
        <f t="shared" si="184"/>
        <v>23.5</v>
      </c>
      <c r="L627" s="107">
        <f t="shared" si="185"/>
        <v>23.5</v>
      </c>
    </row>
    <row r="628" spans="1:12" ht="45">
      <c r="A628" s="141" t="s">
        <v>337</v>
      </c>
      <c r="B628" s="104" t="s">
        <v>254</v>
      </c>
      <c r="C628" s="104" t="s">
        <v>8</v>
      </c>
      <c r="D628" s="104" t="s">
        <v>153</v>
      </c>
      <c r="E628" s="104" t="s">
        <v>282</v>
      </c>
      <c r="F628" s="105" t="s">
        <v>228</v>
      </c>
      <c r="G628" s="106" t="s">
        <v>75</v>
      </c>
      <c r="H628" s="106" t="s">
        <v>104</v>
      </c>
      <c r="I628" s="106" t="s">
        <v>172</v>
      </c>
      <c r="J628" s="299">
        <f>'Приложение 3'!J338</f>
        <v>33.9</v>
      </c>
      <c r="K628" s="299">
        <f>'Приложение 3'!K338</f>
        <v>23.5</v>
      </c>
      <c r="L628" s="299">
        <f>'Приложение 3'!L338</f>
        <v>23.5</v>
      </c>
    </row>
    <row r="629" spans="1:12">
      <c r="A629" s="141" t="s">
        <v>93</v>
      </c>
      <c r="B629" s="104" t="s">
        <v>254</v>
      </c>
      <c r="C629" s="104" t="s">
        <v>8</v>
      </c>
      <c r="D629" s="104" t="s">
        <v>153</v>
      </c>
      <c r="E629" s="104" t="s">
        <v>282</v>
      </c>
      <c r="F629" s="105" t="s">
        <v>229</v>
      </c>
      <c r="G629" s="106"/>
      <c r="H629" s="106"/>
      <c r="I629" s="106"/>
      <c r="J629" s="107">
        <f t="shared" ref="J629" si="186">J630</f>
        <v>0.1</v>
      </c>
      <c r="K629" s="107">
        <f t="shared" ref="K629" si="187">K630</f>
        <v>0.6</v>
      </c>
      <c r="L629" s="107">
        <f t="shared" ref="L629" si="188">L630</f>
        <v>0.6</v>
      </c>
    </row>
    <row r="630" spans="1:12">
      <c r="A630" s="141" t="s">
        <v>94</v>
      </c>
      <c r="B630" s="104" t="s">
        <v>254</v>
      </c>
      <c r="C630" s="104" t="s">
        <v>8</v>
      </c>
      <c r="D630" s="104" t="s">
        <v>153</v>
      </c>
      <c r="E630" s="104" t="s">
        <v>282</v>
      </c>
      <c r="F630" s="105" t="s">
        <v>230</v>
      </c>
      <c r="G630" s="106"/>
      <c r="H630" s="106"/>
      <c r="I630" s="106"/>
      <c r="J630" s="107">
        <f t="shared" ref="J630:J632" si="189">J631</f>
        <v>0.1</v>
      </c>
      <c r="K630" s="107">
        <f t="shared" ref="K630:K632" si="190">K631</f>
        <v>0.6</v>
      </c>
      <c r="L630" s="107">
        <f t="shared" ref="L630:L632" si="191">L631</f>
        <v>0.6</v>
      </c>
    </row>
    <row r="631" spans="1:12">
      <c r="A631" s="141" t="s">
        <v>74</v>
      </c>
      <c r="B631" s="104" t="s">
        <v>254</v>
      </c>
      <c r="C631" s="104" t="s">
        <v>8</v>
      </c>
      <c r="D631" s="104" t="s">
        <v>153</v>
      </c>
      <c r="E631" s="104" t="s">
        <v>282</v>
      </c>
      <c r="F631" s="105" t="s">
        <v>230</v>
      </c>
      <c r="G631" s="106" t="s">
        <v>75</v>
      </c>
      <c r="H631" s="106"/>
      <c r="I631" s="106"/>
      <c r="J631" s="107">
        <f t="shared" si="189"/>
        <v>0.1</v>
      </c>
      <c r="K631" s="107">
        <f t="shared" si="190"/>
        <v>0.6</v>
      </c>
      <c r="L631" s="107">
        <f t="shared" si="191"/>
        <v>0.6</v>
      </c>
    </row>
    <row r="632" spans="1:12">
      <c r="A632" s="141" t="s">
        <v>103</v>
      </c>
      <c r="B632" s="104" t="s">
        <v>254</v>
      </c>
      <c r="C632" s="104" t="s">
        <v>8</v>
      </c>
      <c r="D632" s="104" t="s">
        <v>153</v>
      </c>
      <c r="E632" s="104" t="s">
        <v>282</v>
      </c>
      <c r="F632" s="105" t="s">
        <v>230</v>
      </c>
      <c r="G632" s="106" t="s">
        <v>75</v>
      </c>
      <c r="H632" s="106" t="s">
        <v>104</v>
      </c>
      <c r="I632" s="106"/>
      <c r="J632" s="107">
        <f t="shared" si="189"/>
        <v>0.1</v>
      </c>
      <c r="K632" s="107">
        <f t="shared" si="190"/>
        <v>0.6</v>
      </c>
      <c r="L632" s="107">
        <f t="shared" si="191"/>
        <v>0.6</v>
      </c>
    </row>
    <row r="633" spans="1:12" ht="45">
      <c r="A633" s="141" t="s">
        <v>337</v>
      </c>
      <c r="B633" s="104" t="s">
        <v>254</v>
      </c>
      <c r="C633" s="104" t="s">
        <v>8</v>
      </c>
      <c r="D633" s="104" t="s">
        <v>153</v>
      </c>
      <c r="E633" s="104" t="s">
        <v>282</v>
      </c>
      <c r="F633" s="105" t="s">
        <v>230</v>
      </c>
      <c r="G633" s="106" t="s">
        <v>75</v>
      </c>
      <c r="H633" s="106" t="s">
        <v>104</v>
      </c>
      <c r="I633" s="106" t="s">
        <v>172</v>
      </c>
      <c r="J633" s="299">
        <f>'Приложение 3'!J340</f>
        <v>0.1</v>
      </c>
      <c r="K633" s="299">
        <f>'Приложение 3'!K340</f>
        <v>0.6</v>
      </c>
      <c r="L633" s="299">
        <f>'Приложение 3'!L340</f>
        <v>0.6</v>
      </c>
    </row>
    <row r="634" spans="1:12">
      <c r="A634" s="141" t="s">
        <v>179</v>
      </c>
      <c r="B634" s="104" t="s">
        <v>254</v>
      </c>
      <c r="C634" s="104" t="s">
        <v>8</v>
      </c>
      <c r="D634" s="104" t="s">
        <v>153</v>
      </c>
      <c r="E634" s="104" t="s">
        <v>283</v>
      </c>
      <c r="F634" s="105"/>
      <c r="G634" s="106"/>
      <c r="H634" s="106"/>
      <c r="I634" s="106"/>
      <c r="J634" s="299">
        <f>J635+J640+J645</f>
        <v>11403.8</v>
      </c>
      <c r="K634" s="299">
        <f t="shared" ref="K634:L634" si="192">K635+K640</f>
        <v>11771</v>
      </c>
      <c r="L634" s="299">
        <f t="shared" si="192"/>
        <v>8482.7999999999993</v>
      </c>
    </row>
    <row r="635" spans="1:12" ht="67.5">
      <c r="A635" s="141" t="s">
        <v>80</v>
      </c>
      <c r="B635" s="104" t="s">
        <v>254</v>
      </c>
      <c r="C635" s="104" t="s">
        <v>8</v>
      </c>
      <c r="D635" s="104" t="s">
        <v>153</v>
      </c>
      <c r="E635" s="104" t="s">
        <v>283</v>
      </c>
      <c r="F635" s="105" t="s">
        <v>225</v>
      </c>
      <c r="G635" s="106"/>
      <c r="H635" s="106"/>
      <c r="I635" s="106"/>
      <c r="J635" s="107">
        <f t="shared" ref="J635:J638" si="193">J636</f>
        <v>10057.799999999999</v>
      </c>
      <c r="K635" s="107">
        <f t="shared" ref="K635:K638" si="194">K636</f>
        <v>10925.5</v>
      </c>
      <c r="L635" s="107">
        <f t="shared" ref="L635:L638" si="195">L636</f>
        <v>8477.7999999999993</v>
      </c>
    </row>
    <row r="636" spans="1:12" ht="22.5">
      <c r="A636" s="141" t="s">
        <v>177</v>
      </c>
      <c r="B636" s="104" t="s">
        <v>254</v>
      </c>
      <c r="C636" s="104" t="s">
        <v>8</v>
      </c>
      <c r="D636" s="104" t="s">
        <v>153</v>
      </c>
      <c r="E636" s="104" t="s">
        <v>283</v>
      </c>
      <c r="F636" s="105" t="s">
        <v>245</v>
      </c>
      <c r="G636" s="106"/>
      <c r="H636" s="106"/>
      <c r="I636" s="106"/>
      <c r="J636" s="107">
        <f t="shared" si="193"/>
        <v>10057.799999999999</v>
      </c>
      <c r="K636" s="107">
        <f t="shared" si="194"/>
        <v>10925.5</v>
      </c>
      <c r="L636" s="107">
        <f t="shared" si="195"/>
        <v>8477.7999999999993</v>
      </c>
    </row>
    <row r="637" spans="1:12">
      <c r="A637" s="141" t="s">
        <v>74</v>
      </c>
      <c r="B637" s="104" t="s">
        <v>254</v>
      </c>
      <c r="C637" s="104" t="s">
        <v>8</v>
      </c>
      <c r="D637" s="104" t="s">
        <v>153</v>
      </c>
      <c r="E637" s="104" t="s">
        <v>283</v>
      </c>
      <c r="F637" s="105" t="s">
        <v>245</v>
      </c>
      <c r="G637" s="106" t="s">
        <v>75</v>
      </c>
      <c r="H637" s="106"/>
      <c r="I637" s="106"/>
      <c r="J637" s="107">
        <f t="shared" si="193"/>
        <v>10057.799999999999</v>
      </c>
      <c r="K637" s="107">
        <f t="shared" si="194"/>
        <v>10925.5</v>
      </c>
      <c r="L637" s="107">
        <f t="shared" si="195"/>
        <v>8477.7999999999993</v>
      </c>
    </row>
    <row r="638" spans="1:12">
      <c r="A638" s="141" t="s">
        <v>103</v>
      </c>
      <c r="B638" s="104" t="s">
        <v>254</v>
      </c>
      <c r="C638" s="104" t="s">
        <v>8</v>
      </c>
      <c r="D638" s="104" t="s">
        <v>153</v>
      </c>
      <c r="E638" s="104" t="s">
        <v>283</v>
      </c>
      <c r="F638" s="105" t="s">
        <v>245</v>
      </c>
      <c r="G638" s="106" t="s">
        <v>75</v>
      </c>
      <c r="H638" s="106" t="s">
        <v>104</v>
      </c>
      <c r="I638" s="106"/>
      <c r="J638" s="107">
        <f t="shared" si="193"/>
        <v>10057.799999999999</v>
      </c>
      <c r="K638" s="107">
        <f t="shared" si="194"/>
        <v>10925.5</v>
      </c>
      <c r="L638" s="107">
        <f t="shared" si="195"/>
        <v>8477.7999999999993</v>
      </c>
    </row>
    <row r="639" spans="1:12" ht="45">
      <c r="A639" s="141" t="s">
        <v>337</v>
      </c>
      <c r="B639" s="104" t="s">
        <v>254</v>
      </c>
      <c r="C639" s="104" t="s">
        <v>8</v>
      </c>
      <c r="D639" s="104" t="s">
        <v>153</v>
      </c>
      <c r="E639" s="104" t="s">
        <v>283</v>
      </c>
      <c r="F639" s="105" t="s">
        <v>245</v>
      </c>
      <c r="G639" s="106" t="s">
        <v>75</v>
      </c>
      <c r="H639" s="106" t="s">
        <v>104</v>
      </c>
      <c r="I639" s="106" t="s">
        <v>172</v>
      </c>
      <c r="J639" s="299">
        <f>'Приложение 3'!J343</f>
        <v>10057.799999999999</v>
      </c>
      <c r="K639" s="299">
        <f>'Приложение 3'!K343</f>
        <v>10925.5</v>
      </c>
      <c r="L639" s="299">
        <f>'Приложение 3'!L343</f>
        <v>8477.7999999999993</v>
      </c>
    </row>
    <row r="640" spans="1:12" ht="33.75">
      <c r="A640" s="141" t="s">
        <v>86</v>
      </c>
      <c r="B640" s="104" t="s">
        <v>254</v>
      </c>
      <c r="C640" s="104" t="s">
        <v>8</v>
      </c>
      <c r="D640" s="104" t="s">
        <v>153</v>
      </c>
      <c r="E640" s="104" t="s">
        <v>283</v>
      </c>
      <c r="F640" s="105" t="s">
        <v>227</v>
      </c>
      <c r="G640" s="106"/>
      <c r="H640" s="106"/>
      <c r="I640" s="106"/>
      <c r="J640" s="107">
        <f t="shared" ref="J640:L648" si="196">J641</f>
        <v>1345.5</v>
      </c>
      <c r="K640" s="107">
        <f t="shared" ref="K640:K643" si="197">K641</f>
        <v>845.5</v>
      </c>
      <c r="L640" s="107">
        <f t="shared" ref="L640:L643" si="198">L641</f>
        <v>5</v>
      </c>
    </row>
    <row r="641" spans="1:12" ht="33.75">
      <c r="A641" s="141" t="s">
        <v>87</v>
      </c>
      <c r="B641" s="104" t="s">
        <v>254</v>
      </c>
      <c r="C641" s="104" t="s">
        <v>8</v>
      </c>
      <c r="D641" s="104" t="s">
        <v>153</v>
      </c>
      <c r="E641" s="104" t="s">
        <v>283</v>
      </c>
      <c r="F641" s="105" t="s">
        <v>228</v>
      </c>
      <c r="G641" s="106"/>
      <c r="H641" s="106"/>
      <c r="I641" s="106"/>
      <c r="J641" s="107">
        <f t="shared" si="196"/>
        <v>1345.5</v>
      </c>
      <c r="K641" s="107">
        <f t="shared" si="197"/>
        <v>845.5</v>
      </c>
      <c r="L641" s="107">
        <f t="shared" si="198"/>
        <v>5</v>
      </c>
    </row>
    <row r="642" spans="1:12">
      <c r="A642" s="141" t="s">
        <v>74</v>
      </c>
      <c r="B642" s="104" t="s">
        <v>254</v>
      </c>
      <c r="C642" s="104" t="s">
        <v>8</v>
      </c>
      <c r="D642" s="104" t="s">
        <v>153</v>
      </c>
      <c r="E642" s="104" t="s">
        <v>283</v>
      </c>
      <c r="F642" s="105" t="s">
        <v>228</v>
      </c>
      <c r="G642" s="106" t="s">
        <v>75</v>
      </c>
      <c r="H642" s="106"/>
      <c r="I642" s="106"/>
      <c r="J642" s="107">
        <f t="shared" si="196"/>
        <v>1345.5</v>
      </c>
      <c r="K642" s="107">
        <f t="shared" si="197"/>
        <v>845.5</v>
      </c>
      <c r="L642" s="107">
        <f t="shared" si="198"/>
        <v>5</v>
      </c>
    </row>
    <row r="643" spans="1:12">
      <c r="A643" s="141" t="s">
        <v>103</v>
      </c>
      <c r="B643" s="104" t="s">
        <v>254</v>
      </c>
      <c r="C643" s="104" t="s">
        <v>8</v>
      </c>
      <c r="D643" s="104" t="s">
        <v>153</v>
      </c>
      <c r="E643" s="104" t="s">
        <v>283</v>
      </c>
      <c r="F643" s="105" t="s">
        <v>228</v>
      </c>
      <c r="G643" s="106" t="s">
        <v>75</v>
      </c>
      <c r="H643" s="106" t="s">
        <v>104</v>
      </c>
      <c r="I643" s="106"/>
      <c r="J643" s="107">
        <f t="shared" si="196"/>
        <v>1345.5</v>
      </c>
      <c r="K643" s="107">
        <f t="shared" si="197"/>
        <v>845.5</v>
      </c>
      <c r="L643" s="107">
        <f t="shared" si="198"/>
        <v>5</v>
      </c>
    </row>
    <row r="644" spans="1:12" ht="45">
      <c r="A644" s="141" t="s">
        <v>337</v>
      </c>
      <c r="B644" s="104" t="s">
        <v>254</v>
      </c>
      <c r="C644" s="104" t="s">
        <v>8</v>
      </c>
      <c r="D644" s="104" t="s">
        <v>153</v>
      </c>
      <c r="E644" s="104" t="s">
        <v>283</v>
      </c>
      <c r="F644" s="105" t="s">
        <v>228</v>
      </c>
      <c r="G644" s="106" t="s">
        <v>75</v>
      </c>
      <c r="H644" s="106" t="s">
        <v>104</v>
      </c>
      <c r="I644" s="106" t="s">
        <v>172</v>
      </c>
      <c r="J644" s="299">
        <f>'Приложение 3'!J345</f>
        <v>1345.5</v>
      </c>
      <c r="K644" s="299">
        <f>'Приложение 3'!K345</f>
        <v>845.5</v>
      </c>
      <c r="L644" s="299">
        <f>'Приложение 3'!L345</f>
        <v>5</v>
      </c>
    </row>
    <row r="645" spans="1:12">
      <c r="A645" s="141" t="s">
        <v>93</v>
      </c>
      <c r="B645" s="104" t="s">
        <v>254</v>
      </c>
      <c r="C645" s="104" t="s">
        <v>8</v>
      </c>
      <c r="D645" s="104" t="s">
        <v>153</v>
      </c>
      <c r="E645" s="104" t="s">
        <v>283</v>
      </c>
      <c r="F645" s="105" t="s">
        <v>229</v>
      </c>
      <c r="G645" s="106"/>
      <c r="H645" s="106"/>
      <c r="I645" s="106"/>
      <c r="J645" s="107">
        <f t="shared" si="196"/>
        <v>0.5</v>
      </c>
      <c r="K645" s="107">
        <f t="shared" si="196"/>
        <v>0</v>
      </c>
      <c r="L645" s="107">
        <f t="shared" si="196"/>
        <v>0</v>
      </c>
    </row>
    <row r="646" spans="1:12">
      <c r="A646" s="141" t="s">
        <v>94</v>
      </c>
      <c r="B646" s="104" t="s">
        <v>254</v>
      </c>
      <c r="C646" s="104" t="s">
        <v>8</v>
      </c>
      <c r="D646" s="104" t="s">
        <v>153</v>
      </c>
      <c r="E646" s="104" t="s">
        <v>283</v>
      </c>
      <c r="F646" s="105" t="s">
        <v>230</v>
      </c>
      <c r="G646" s="106"/>
      <c r="H646" s="106"/>
      <c r="I646" s="106"/>
      <c r="J646" s="107">
        <f t="shared" si="196"/>
        <v>0.5</v>
      </c>
      <c r="K646" s="107">
        <f t="shared" si="196"/>
        <v>0</v>
      </c>
      <c r="L646" s="107">
        <f t="shared" si="196"/>
        <v>0</v>
      </c>
    </row>
    <row r="647" spans="1:12">
      <c r="A647" s="141" t="s">
        <v>74</v>
      </c>
      <c r="B647" s="104" t="s">
        <v>254</v>
      </c>
      <c r="C647" s="104" t="s">
        <v>8</v>
      </c>
      <c r="D647" s="104" t="s">
        <v>153</v>
      </c>
      <c r="E647" s="104" t="s">
        <v>283</v>
      </c>
      <c r="F647" s="105" t="s">
        <v>230</v>
      </c>
      <c r="G647" s="106" t="s">
        <v>75</v>
      </c>
      <c r="H647" s="106"/>
      <c r="I647" s="106"/>
      <c r="J647" s="107">
        <f t="shared" si="196"/>
        <v>0.5</v>
      </c>
      <c r="K647" s="107">
        <f t="shared" si="196"/>
        <v>0</v>
      </c>
      <c r="L647" s="107">
        <f t="shared" si="196"/>
        <v>0</v>
      </c>
    </row>
    <row r="648" spans="1:12">
      <c r="A648" s="141" t="s">
        <v>103</v>
      </c>
      <c r="B648" s="104" t="s">
        <v>254</v>
      </c>
      <c r="C648" s="104" t="s">
        <v>8</v>
      </c>
      <c r="D648" s="104" t="s">
        <v>153</v>
      </c>
      <c r="E648" s="104" t="s">
        <v>283</v>
      </c>
      <c r="F648" s="105" t="s">
        <v>230</v>
      </c>
      <c r="G648" s="106" t="s">
        <v>75</v>
      </c>
      <c r="H648" s="106" t="s">
        <v>104</v>
      </c>
      <c r="I648" s="106"/>
      <c r="J648" s="107">
        <f t="shared" si="196"/>
        <v>0.5</v>
      </c>
      <c r="K648" s="107">
        <f t="shared" si="196"/>
        <v>0</v>
      </c>
      <c r="L648" s="107">
        <f t="shared" si="196"/>
        <v>0</v>
      </c>
    </row>
    <row r="649" spans="1:12" ht="45">
      <c r="A649" s="141" t="s">
        <v>337</v>
      </c>
      <c r="B649" s="104" t="s">
        <v>254</v>
      </c>
      <c r="C649" s="104" t="s">
        <v>8</v>
      </c>
      <c r="D649" s="104" t="s">
        <v>153</v>
      </c>
      <c r="E649" s="104" t="s">
        <v>283</v>
      </c>
      <c r="F649" s="105" t="s">
        <v>230</v>
      </c>
      <c r="G649" s="106" t="s">
        <v>75</v>
      </c>
      <c r="H649" s="106" t="s">
        <v>104</v>
      </c>
      <c r="I649" s="106" t="s">
        <v>172</v>
      </c>
      <c r="J649" s="299">
        <f>'Приложение 3'!J347</f>
        <v>0.5</v>
      </c>
      <c r="K649" s="299">
        <f>'Приложение 3'!K347</f>
        <v>0</v>
      </c>
      <c r="L649" s="299">
        <f>'Приложение 3'!L347</f>
        <v>0</v>
      </c>
    </row>
    <row r="650" spans="1:12" ht="56.25">
      <c r="A650" s="141" t="s">
        <v>56</v>
      </c>
      <c r="B650" s="104" t="s">
        <v>254</v>
      </c>
      <c r="C650" s="104" t="s">
        <v>8</v>
      </c>
      <c r="D650" s="104" t="s">
        <v>153</v>
      </c>
      <c r="E650" s="104" t="s">
        <v>263</v>
      </c>
      <c r="F650" s="110"/>
      <c r="G650" s="106"/>
      <c r="H650" s="106"/>
      <c r="I650" s="106"/>
      <c r="J650" s="107">
        <f t="shared" ref="J650:J654" si="199">J651</f>
        <v>572.29999999999995</v>
      </c>
      <c r="K650" s="107">
        <f t="shared" ref="K650:K654" si="200">K651</f>
        <v>545.1</v>
      </c>
      <c r="L650" s="107">
        <f t="shared" ref="L650:L654" si="201">L651</f>
        <v>545.1</v>
      </c>
    </row>
    <row r="651" spans="1:12" ht="33.75">
      <c r="A651" s="141" t="s">
        <v>86</v>
      </c>
      <c r="B651" s="104" t="s">
        <v>254</v>
      </c>
      <c r="C651" s="104" t="s">
        <v>8</v>
      </c>
      <c r="D651" s="104" t="s">
        <v>153</v>
      </c>
      <c r="E651" s="104" t="s">
        <v>263</v>
      </c>
      <c r="F651" s="110" t="s">
        <v>227</v>
      </c>
      <c r="G651" s="106"/>
      <c r="H651" s="106"/>
      <c r="I651" s="106"/>
      <c r="J651" s="107">
        <f t="shared" si="199"/>
        <v>572.29999999999995</v>
      </c>
      <c r="K651" s="107">
        <f t="shared" si="200"/>
        <v>545.1</v>
      </c>
      <c r="L651" s="107">
        <f t="shared" si="201"/>
        <v>545.1</v>
      </c>
    </row>
    <row r="652" spans="1:12" ht="33.75">
      <c r="A652" s="141" t="s">
        <v>87</v>
      </c>
      <c r="B652" s="104" t="s">
        <v>254</v>
      </c>
      <c r="C652" s="104" t="s">
        <v>8</v>
      </c>
      <c r="D652" s="104" t="s">
        <v>153</v>
      </c>
      <c r="E652" s="104" t="s">
        <v>263</v>
      </c>
      <c r="F652" s="110" t="s">
        <v>228</v>
      </c>
      <c r="G652" s="106"/>
      <c r="H652" s="106"/>
      <c r="I652" s="106"/>
      <c r="J652" s="107">
        <f t="shared" si="199"/>
        <v>572.29999999999995</v>
      </c>
      <c r="K652" s="107">
        <f t="shared" si="200"/>
        <v>545.1</v>
      </c>
      <c r="L652" s="107">
        <f t="shared" si="201"/>
        <v>545.1</v>
      </c>
    </row>
    <row r="653" spans="1:12">
      <c r="A653" s="141" t="s">
        <v>108</v>
      </c>
      <c r="B653" s="104" t="s">
        <v>254</v>
      </c>
      <c r="C653" s="104" t="s">
        <v>8</v>
      </c>
      <c r="D653" s="104" t="s">
        <v>153</v>
      </c>
      <c r="E653" s="104" t="s">
        <v>263</v>
      </c>
      <c r="F653" s="110" t="s">
        <v>228</v>
      </c>
      <c r="G653" s="106" t="s">
        <v>82</v>
      </c>
      <c r="H653" s="106"/>
      <c r="I653" s="106"/>
      <c r="J653" s="107">
        <f t="shared" si="199"/>
        <v>572.29999999999995</v>
      </c>
      <c r="K653" s="107">
        <f t="shared" si="200"/>
        <v>545.1</v>
      </c>
      <c r="L653" s="107">
        <f t="shared" si="201"/>
        <v>545.1</v>
      </c>
    </row>
    <row r="654" spans="1:12">
      <c r="A654" s="141" t="s">
        <v>109</v>
      </c>
      <c r="B654" s="104" t="s">
        <v>254</v>
      </c>
      <c r="C654" s="104" t="s">
        <v>8</v>
      </c>
      <c r="D654" s="104" t="s">
        <v>153</v>
      </c>
      <c r="E654" s="104" t="s">
        <v>263</v>
      </c>
      <c r="F654" s="110" t="s">
        <v>228</v>
      </c>
      <c r="G654" s="106" t="s">
        <v>82</v>
      </c>
      <c r="H654" s="106" t="s">
        <v>98</v>
      </c>
      <c r="I654" s="106"/>
      <c r="J654" s="107">
        <f t="shared" si="199"/>
        <v>572.29999999999995</v>
      </c>
      <c r="K654" s="107">
        <f t="shared" si="200"/>
        <v>545.1</v>
      </c>
      <c r="L654" s="107">
        <f t="shared" si="201"/>
        <v>545.1</v>
      </c>
    </row>
    <row r="655" spans="1:12" ht="33.75">
      <c r="A655" s="141" t="s">
        <v>312</v>
      </c>
      <c r="B655" s="104" t="s">
        <v>254</v>
      </c>
      <c r="C655" s="104" t="s">
        <v>8</v>
      </c>
      <c r="D655" s="104" t="s">
        <v>153</v>
      </c>
      <c r="E655" s="104" t="s">
        <v>263</v>
      </c>
      <c r="F655" s="110" t="s">
        <v>228</v>
      </c>
      <c r="G655" s="106" t="s">
        <v>82</v>
      </c>
      <c r="H655" s="106" t="s">
        <v>98</v>
      </c>
      <c r="I655" s="106" t="s">
        <v>73</v>
      </c>
      <c r="J655" s="299">
        <f>'Приложение 3'!J136</f>
        <v>572.29999999999995</v>
      </c>
      <c r="K655" s="299">
        <f>'Приложение 3'!K136</f>
        <v>545.1</v>
      </c>
      <c r="L655" s="299">
        <f>'Приложение 3'!L136</f>
        <v>545.1</v>
      </c>
    </row>
    <row r="656" spans="1:12" ht="78.75">
      <c r="A656" s="141" t="s">
        <v>95</v>
      </c>
      <c r="B656" s="104" t="s">
        <v>254</v>
      </c>
      <c r="C656" s="104" t="s">
        <v>8</v>
      </c>
      <c r="D656" s="104" t="s">
        <v>153</v>
      </c>
      <c r="E656" s="104" t="s">
        <v>255</v>
      </c>
      <c r="F656" s="105"/>
      <c r="G656" s="106"/>
      <c r="H656" s="106"/>
      <c r="I656" s="106"/>
      <c r="J656" s="107">
        <f t="shared" ref="J656:J660" si="202">J657</f>
        <v>109.1</v>
      </c>
      <c r="K656" s="107">
        <f t="shared" ref="K656:K660" si="203">K657</f>
        <v>114.7</v>
      </c>
      <c r="L656" s="107">
        <f t="shared" ref="L656:L660" si="204">L657</f>
        <v>119</v>
      </c>
    </row>
    <row r="657" spans="1:12" ht="67.5">
      <c r="A657" s="141" t="s">
        <v>80</v>
      </c>
      <c r="B657" s="104" t="s">
        <v>254</v>
      </c>
      <c r="C657" s="104" t="s">
        <v>8</v>
      </c>
      <c r="D657" s="104" t="s">
        <v>153</v>
      </c>
      <c r="E657" s="104" t="s">
        <v>255</v>
      </c>
      <c r="F657" s="105" t="s">
        <v>225</v>
      </c>
      <c r="G657" s="106"/>
      <c r="H657" s="106"/>
      <c r="I657" s="106"/>
      <c r="J657" s="107">
        <f t="shared" si="202"/>
        <v>109.1</v>
      </c>
      <c r="K657" s="107">
        <f t="shared" si="203"/>
        <v>114.7</v>
      </c>
      <c r="L657" s="107">
        <f t="shared" si="204"/>
        <v>119</v>
      </c>
    </row>
    <row r="658" spans="1:12" ht="25.5" customHeight="1">
      <c r="A658" s="141" t="s">
        <v>81</v>
      </c>
      <c r="B658" s="104" t="s">
        <v>254</v>
      </c>
      <c r="C658" s="104" t="s">
        <v>8</v>
      </c>
      <c r="D658" s="104" t="s">
        <v>153</v>
      </c>
      <c r="E658" s="104" t="s">
        <v>255</v>
      </c>
      <c r="F658" s="105" t="s">
        <v>226</v>
      </c>
      <c r="G658" s="106"/>
      <c r="H658" s="106"/>
      <c r="I658" s="106"/>
      <c r="J658" s="107">
        <f t="shared" si="202"/>
        <v>109.1</v>
      </c>
      <c r="K658" s="107">
        <f t="shared" si="203"/>
        <v>114.7</v>
      </c>
      <c r="L658" s="107">
        <f t="shared" si="204"/>
        <v>119</v>
      </c>
    </row>
    <row r="659" spans="1:12">
      <c r="A659" s="141" t="s">
        <v>74</v>
      </c>
      <c r="B659" s="104" t="s">
        <v>254</v>
      </c>
      <c r="C659" s="104" t="s">
        <v>8</v>
      </c>
      <c r="D659" s="104" t="s">
        <v>153</v>
      </c>
      <c r="E659" s="104" t="s">
        <v>255</v>
      </c>
      <c r="F659" s="105" t="s">
        <v>226</v>
      </c>
      <c r="G659" s="106" t="s">
        <v>75</v>
      </c>
      <c r="H659" s="106"/>
      <c r="I659" s="106"/>
      <c r="J659" s="107">
        <f t="shared" si="202"/>
        <v>109.1</v>
      </c>
      <c r="K659" s="107">
        <f t="shared" si="203"/>
        <v>114.7</v>
      </c>
      <c r="L659" s="107">
        <f t="shared" si="204"/>
        <v>119</v>
      </c>
    </row>
    <row r="660" spans="1:12" ht="56.25">
      <c r="A660" s="141" t="s">
        <v>468</v>
      </c>
      <c r="B660" s="104" t="s">
        <v>254</v>
      </c>
      <c r="C660" s="104" t="s">
        <v>8</v>
      </c>
      <c r="D660" s="104" t="s">
        <v>153</v>
      </c>
      <c r="E660" s="104" t="s">
        <v>255</v>
      </c>
      <c r="F660" s="105" t="s">
        <v>226</v>
      </c>
      <c r="G660" s="106" t="s">
        <v>75</v>
      </c>
      <c r="H660" s="106" t="s">
        <v>82</v>
      </c>
      <c r="I660" s="106"/>
      <c r="J660" s="107">
        <f t="shared" si="202"/>
        <v>109.1</v>
      </c>
      <c r="K660" s="107">
        <f t="shared" si="203"/>
        <v>114.7</v>
      </c>
      <c r="L660" s="107">
        <f t="shared" si="204"/>
        <v>119</v>
      </c>
    </row>
    <row r="661" spans="1:12" ht="33.75">
      <c r="A661" s="141" t="s">
        <v>312</v>
      </c>
      <c r="B661" s="104" t="s">
        <v>254</v>
      </c>
      <c r="C661" s="104" t="s">
        <v>8</v>
      </c>
      <c r="D661" s="104" t="s">
        <v>153</v>
      </c>
      <c r="E661" s="104" t="s">
        <v>255</v>
      </c>
      <c r="F661" s="105" t="s">
        <v>226</v>
      </c>
      <c r="G661" s="106" t="s">
        <v>75</v>
      </c>
      <c r="H661" s="106" t="s">
        <v>82</v>
      </c>
      <c r="I661" s="106" t="s">
        <v>73</v>
      </c>
      <c r="J661" s="299">
        <f>'Приложение 3'!J51</f>
        <v>109.1</v>
      </c>
      <c r="K661" s="299">
        <f>'Приложение 3'!K51</f>
        <v>114.7</v>
      </c>
      <c r="L661" s="299">
        <f>'Приложение 3'!L51</f>
        <v>119</v>
      </c>
    </row>
    <row r="662" spans="1:12" ht="90">
      <c r="A662" s="141" t="s">
        <v>96</v>
      </c>
      <c r="B662" s="104" t="s">
        <v>254</v>
      </c>
      <c r="C662" s="104" t="s">
        <v>8</v>
      </c>
      <c r="D662" s="104" t="s">
        <v>153</v>
      </c>
      <c r="E662" s="104" t="s">
        <v>256</v>
      </c>
      <c r="F662" s="105"/>
      <c r="G662" s="106"/>
      <c r="H662" s="106"/>
      <c r="I662" s="106"/>
      <c r="J662" s="107">
        <f t="shared" ref="J662" si="205">J663</f>
        <v>271.39999999999998</v>
      </c>
      <c r="K662" s="107">
        <f t="shared" ref="K662" si="206">K663</f>
        <v>286.3</v>
      </c>
      <c r="L662" s="107">
        <f t="shared" ref="L662" si="207">L663</f>
        <v>297.8</v>
      </c>
    </row>
    <row r="663" spans="1:12" ht="67.5">
      <c r="A663" s="141" t="s">
        <v>80</v>
      </c>
      <c r="B663" s="104" t="s">
        <v>254</v>
      </c>
      <c r="C663" s="104" t="s">
        <v>8</v>
      </c>
      <c r="D663" s="104" t="s">
        <v>153</v>
      </c>
      <c r="E663" s="104" t="s">
        <v>256</v>
      </c>
      <c r="F663" s="105" t="s">
        <v>225</v>
      </c>
      <c r="G663" s="106"/>
      <c r="H663" s="106"/>
      <c r="I663" s="106"/>
      <c r="J663" s="107">
        <f t="shared" ref="J663:J666" si="208">J664</f>
        <v>271.39999999999998</v>
      </c>
      <c r="K663" s="107">
        <f t="shared" ref="K663:K666" si="209">K664</f>
        <v>286.3</v>
      </c>
      <c r="L663" s="107">
        <f t="shared" ref="L663:L666" si="210">L664</f>
        <v>297.8</v>
      </c>
    </row>
    <row r="664" spans="1:12" ht="33.75">
      <c r="A664" s="141" t="s">
        <v>81</v>
      </c>
      <c r="B664" s="104" t="s">
        <v>254</v>
      </c>
      <c r="C664" s="104" t="s">
        <v>8</v>
      </c>
      <c r="D664" s="104" t="s">
        <v>153</v>
      </c>
      <c r="E664" s="104" t="s">
        <v>256</v>
      </c>
      <c r="F664" s="105" t="s">
        <v>226</v>
      </c>
      <c r="G664" s="106"/>
      <c r="H664" s="106"/>
      <c r="I664" s="106"/>
      <c r="J664" s="107">
        <f t="shared" si="208"/>
        <v>271.39999999999998</v>
      </c>
      <c r="K664" s="107">
        <f t="shared" si="209"/>
        <v>286.3</v>
      </c>
      <c r="L664" s="107">
        <f t="shared" si="210"/>
        <v>297.8</v>
      </c>
    </row>
    <row r="665" spans="1:12">
      <c r="A665" s="141" t="s">
        <v>74</v>
      </c>
      <c r="B665" s="104" t="s">
        <v>254</v>
      </c>
      <c r="C665" s="104" t="s">
        <v>8</v>
      </c>
      <c r="D665" s="104" t="s">
        <v>153</v>
      </c>
      <c r="E665" s="104" t="s">
        <v>256</v>
      </c>
      <c r="F665" s="105" t="s">
        <v>226</v>
      </c>
      <c r="G665" s="106" t="s">
        <v>75</v>
      </c>
      <c r="H665" s="106"/>
      <c r="I665" s="106"/>
      <c r="J665" s="107">
        <f t="shared" si="208"/>
        <v>271.39999999999998</v>
      </c>
      <c r="K665" s="107">
        <f t="shared" si="209"/>
        <v>286.3</v>
      </c>
      <c r="L665" s="107">
        <f t="shared" si="210"/>
        <v>297.8</v>
      </c>
    </row>
    <row r="666" spans="1:12" ht="56.25">
      <c r="A666" s="141" t="s">
        <v>468</v>
      </c>
      <c r="B666" s="104" t="s">
        <v>254</v>
      </c>
      <c r="C666" s="104" t="s">
        <v>8</v>
      </c>
      <c r="D666" s="104" t="s">
        <v>153</v>
      </c>
      <c r="E666" s="104" t="s">
        <v>256</v>
      </c>
      <c r="F666" s="105" t="s">
        <v>226</v>
      </c>
      <c r="G666" s="106" t="s">
        <v>75</v>
      </c>
      <c r="H666" s="106" t="s">
        <v>82</v>
      </c>
      <c r="I666" s="106"/>
      <c r="J666" s="107">
        <f t="shared" si="208"/>
        <v>271.39999999999998</v>
      </c>
      <c r="K666" s="107">
        <f t="shared" si="209"/>
        <v>286.3</v>
      </c>
      <c r="L666" s="107">
        <f t="shared" si="210"/>
        <v>297.8</v>
      </c>
    </row>
    <row r="667" spans="1:12" ht="33.75">
      <c r="A667" s="141" t="s">
        <v>312</v>
      </c>
      <c r="B667" s="104" t="s">
        <v>254</v>
      </c>
      <c r="C667" s="104" t="s">
        <v>8</v>
      </c>
      <c r="D667" s="104" t="s">
        <v>153</v>
      </c>
      <c r="E667" s="104" t="s">
        <v>256</v>
      </c>
      <c r="F667" s="105" t="s">
        <v>226</v>
      </c>
      <c r="G667" s="106" t="s">
        <v>75</v>
      </c>
      <c r="H667" s="106" t="s">
        <v>82</v>
      </c>
      <c r="I667" s="106" t="s">
        <v>73</v>
      </c>
      <c r="J667" s="299">
        <f>'Приложение 3'!J54</f>
        <v>271.39999999999998</v>
      </c>
      <c r="K667" s="299">
        <f>'Приложение 3'!K54</f>
        <v>286.3</v>
      </c>
      <c r="L667" s="299">
        <f>'Приложение 3'!L54</f>
        <v>297.8</v>
      </c>
    </row>
    <row r="668" spans="1:12" ht="56.25">
      <c r="A668" s="141" t="s">
        <v>97</v>
      </c>
      <c r="B668" s="104" t="s">
        <v>254</v>
      </c>
      <c r="C668" s="104" t="s">
        <v>8</v>
      </c>
      <c r="D668" s="104" t="s">
        <v>153</v>
      </c>
      <c r="E668" s="104" t="s">
        <v>257</v>
      </c>
      <c r="F668" s="105"/>
      <c r="G668" s="106"/>
      <c r="H668" s="106"/>
      <c r="I668" s="106"/>
      <c r="J668" s="107">
        <f t="shared" ref="J668:J672" si="211">J669</f>
        <v>2.2000000000000002</v>
      </c>
      <c r="K668" s="107">
        <f t="shared" ref="K668:K672" si="212">K669</f>
        <v>2.2000000000000002</v>
      </c>
      <c r="L668" s="107">
        <f t="shared" ref="L668:L672" si="213">L669</f>
        <v>2.2000000000000002</v>
      </c>
    </row>
    <row r="669" spans="1:12" ht="33.75">
      <c r="A669" s="141" t="s">
        <v>86</v>
      </c>
      <c r="B669" s="104" t="s">
        <v>254</v>
      </c>
      <c r="C669" s="104" t="s">
        <v>8</v>
      </c>
      <c r="D669" s="104" t="s">
        <v>153</v>
      </c>
      <c r="E669" s="104" t="s">
        <v>257</v>
      </c>
      <c r="F669" s="105" t="s">
        <v>227</v>
      </c>
      <c r="G669" s="106"/>
      <c r="H669" s="106"/>
      <c r="I669" s="106"/>
      <c r="J669" s="107">
        <f t="shared" si="211"/>
        <v>2.2000000000000002</v>
      </c>
      <c r="K669" s="107">
        <f t="shared" si="212"/>
        <v>2.2000000000000002</v>
      </c>
      <c r="L669" s="107">
        <f t="shared" si="213"/>
        <v>2.2000000000000002</v>
      </c>
    </row>
    <row r="670" spans="1:12" ht="19.5" customHeight="1">
      <c r="A670" s="141" t="s">
        <v>87</v>
      </c>
      <c r="B670" s="104" t="s">
        <v>254</v>
      </c>
      <c r="C670" s="104" t="s">
        <v>8</v>
      </c>
      <c r="D670" s="104" t="s">
        <v>153</v>
      </c>
      <c r="E670" s="104" t="s">
        <v>257</v>
      </c>
      <c r="F670" s="105" t="s">
        <v>228</v>
      </c>
      <c r="G670" s="106"/>
      <c r="H670" s="106"/>
      <c r="I670" s="106"/>
      <c r="J670" s="107">
        <f t="shared" si="211"/>
        <v>2.2000000000000002</v>
      </c>
      <c r="K670" s="107">
        <f t="shared" si="212"/>
        <v>2.2000000000000002</v>
      </c>
      <c r="L670" s="107">
        <f t="shared" si="213"/>
        <v>2.2000000000000002</v>
      </c>
    </row>
    <row r="671" spans="1:12" ht="20.25" customHeight="1">
      <c r="A671" s="141" t="s">
        <v>74</v>
      </c>
      <c r="B671" s="104" t="s">
        <v>254</v>
      </c>
      <c r="C671" s="104" t="s">
        <v>8</v>
      </c>
      <c r="D671" s="104" t="s">
        <v>153</v>
      </c>
      <c r="E671" s="104" t="s">
        <v>257</v>
      </c>
      <c r="F671" s="105" t="s">
        <v>228</v>
      </c>
      <c r="G671" s="106" t="s">
        <v>75</v>
      </c>
      <c r="H671" s="106"/>
      <c r="I671" s="106"/>
      <c r="J671" s="107">
        <f t="shared" si="211"/>
        <v>2.2000000000000002</v>
      </c>
      <c r="K671" s="107">
        <f t="shared" si="212"/>
        <v>2.2000000000000002</v>
      </c>
      <c r="L671" s="107">
        <f t="shared" si="213"/>
        <v>2.2000000000000002</v>
      </c>
    </row>
    <row r="672" spans="1:12" ht="58.5" customHeight="1">
      <c r="A672" s="141" t="s">
        <v>468</v>
      </c>
      <c r="B672" s="104" t="s">
        <v>254</v>
      </c>
      <c r="C672" s="104" t="s">
        <v>8</v>
      </c>
      <c r="D672" s="104" t="s">
        <v>153</v>
      </c>
      <c r="E672" s="104" t="s">
        <v>257</v>
      </c>
      <c r="F672" s="105" t="s">
        <v>228</v>
      </c>
      <c r="G672" s="106" t="s">
        <v>75</v>
      </c>
      <c r="H672" s="106" t="s">
        <v>82</v>
      </c>
      <c r="I672" s="106"/>
      <c r="J672" s="107">
        <f t="shared" si="211"/>
        <v>2.2000000000000002</v>
      </c>
      <c r="K672" s="107">
        <f t="shared" si="212"/>
        <v>2.2000000000000002</v>
      </c>
      <c r="L672" s="107">
        <f t="shared" si="213"/>
        <v>2.2000000000000002</v>
      </c>
    </row>
    <row r="673" spans="1:12" ht="18.75" customHeight="1">
      <c r="A673" s="141" t="s">
        <v>312</v>
      </c>
      <c r="B673" s="104" t="s">
        <v>254</v>
      </c>
      <c r="C673" s="104" t="s">
        <v>8</v>
      </c>
      <c r="D673" s="104" t="s">
        <v>153</v>
      </c>
      <c r="E673" s="104" t="s">
        <v>257</v>
      </c>
      <c r="F673" s="105" t="s">
        <v>228</v>
      </c>
      <c r="G673" s="106" t="s">
        <v>75</v>
      </c>
      <c r="H673" s="106" t="s">
        <v>82</v>
      </c>
      <c r="I673" s="106" t="s">
        <v>73</v>
      </c>
      <c r="J673" s="299">
        <f>'Приложение 3'!J57</f>
        <v>2.2000000000000002</v>
      </c>
      <c r="K673" s="299">
        <f>'Приложение 3'!K57</f>
        <v>2.2000000000000002</v>
      </c>
      <c r="L673" s="299">
        <f>'Приложение 3'!L57</f>
        <v>2.2000000000000002</v>
      </c>
    </row>
    <row r="674" spans="1:12" ht="24" customHeight="1">
      <c r="A674" s="141" t="s">
        <v>60</v>
      </c>
      <c r="B674" s="104" t="s">
        <v>254</v>
      </c>
      <c r="C674" s="104" t="s">
        <v>8</v>
      </c>
      <c r="D674" s="104" t="s">
        <v>153</v>
      </c>
      <c r="E674" s="104" t="s">
        <v>304</v>
      </c>
      <c r="F674" s="105"/>
      <c r="G674" s="106"/>
      <c r="H674" s="106"/>
      <c r="I674" s="106"/>
      <c r="J674" s="107">
        <f>J675+J680</f>
        <v>28.9</v>
      </c>
      <c r="K674" s="107">
        <f t="shared" ref="K674:L674" si="214">K675+K680</f>
        <v>28.9</v>
      </c>
      <c r="L674" s="107">
        <f t="shared" si="214"/>
        <v>28.9</v>
      </c>
    </row>
    <row r="675" spans="1:12" ht="67.5">
      <c r="A675" s="141" t="s">
        <v>80</v>
      </c>
      <c r="B675" s="104" t="s">
        <v>254</v>
      </c>
      <c r="C675" s="104" t="s">
        <v>8</v>
      </c>
      <c r="D675" s="104" t="s">
        <v>153</v>
      </c>
      <c r="E675" s="104" t="s">
        <v>304</v>
      </c>
      <c r="F675" s="105" t="s">
        <v>225</v>
      </c>
      <c r="G675" s="106"/>
      <c r="H675" s="106"/>
      <c r="I675" s="106"/>
      <c r="J675" s="107">
        <f t="shared" ref="J675:J678" si="215">J676</f>
        <v>27</v>
      </c>
      <c r="K675" s="107">
        <f t="shared" ref="K675:K678" si="216">K676</f>
        <v>27</v>
      </c>
      <c r="L675" s="107">
        <f t="shared" ref="L675:L678" si="217">L676</f>
        <v>27</v>
      </c>
    </row>
    <row r="676" spans="1:12" ht="33.75">
      <c r="A676" s="141" t="s">
        <v>81</v>
      </c>
      <c r="B676" s="104">
        <v>89</v>
      </c>
      <c r="C676" s="104">
        <v>1</v>
      </c>
      <c r="D676" s="104" t="s">
        <v>153</v>
      </c>
      <c r="E676" s="104" t="s">
        <v>304</v>
      </c>
      <c r="F676" s="105" t="s">
        <v>226</v>
      </c>
      <c r="G676" s="106"/>
      <c r="H676" s="106"/>
      <c r="I676" s="106"/>
      <c r="J676" s="107">
        <f t="shared" si="215"/>
        <v>27</v>
      </c>
      <c r="K676" s="107">
        <f t="shared" si="216"/>
        <v>27</v>
      </c>
      <c r="L676" s="107">
        <f t="shared" si="217"/>
        <v>27</v>
      </c>
    </row>
    <row r="677" spans="1:12">
      <c r="A677" s="141" t="s">
        <v>74</v>
      </c>
      <c r="B677" s="104">
        <v>89</v>
      </c>
      <c r="C677" s="104">
        <v>1</v>
      </c>
      <c r="D677" s="104" t="s">
        <v>153</v>
      </c>
      <c r="E677" s="104" t="s">
        <v>304</v>
      </c>
      <c r="F677" s="105" t="s">
        <v>226</v>
      </c>
      <c r="G677" s="106" t="s">
        <v>75</v>
      </c>
      <c r="H677" s="106"/>
      <c r="I677" s="106"/>
      <c r="J677" s="107">
        <f t="shared" si="215"/>
        <v>27</v>
      </c>
      <c r="K677" s="107">
        <f t="shared" si="216"/>
        <v>27</v>
      </c>
      <c r="L677" s="107">
        <f t="shared" si="217"/>
        <v>27</v>
      </c>
    </row>
    <row r="678" spans="1:12" ht="56.25">
      <c r="A678" s="141" t="s">
        <v>468</v>
      </c>
      <c r="B678" s="104">
        <v>89</v>
      </c>
      <c r="C678" s="104">
        <v>1</v>
      </c>
      <c r="D678" s="104" t="s">
        <v>153</v>
      </c>
      <c r="E678" s="104" t="s">
        <v>304</v>
      </c>
      <c r="F678" s="105" t="s">
        <v>226</v>
      </c>
      <c r="G678" s="106" t="s">
        <v>75</v>
      </c>
      <c r="H678" s="106" t="s">
        <v>82</v>
      </c>
      <c r="I678" s="106"/>
      <c r="J678" s="107">
        <f t="shared" si="215"/>
        <v>27</v>
      </c>
      <c r="K678" s="107">
        <f t="shared" si="216"/>
        <v>27</v>
      </c>
      <c r="L678" s="107">
        <f t="shared" si="217"/>
        <v>27</v>
      </c>
    </row>
    <row r="679" spans="1:12" ht="33.75">
      <c r="A679" s="141" t="s">
        <v>312</v>
      </c>
      <c r="B679" s="104">
        <v>89</v>
      </c>
      <c r="C679" s="104">
        <v>1</v>
      </c>
      <c r="D679" s="104" t="s">
        <v>153</v>
      </c>
      <c r="E679" s="104" t="s">
        <v>304</v>
      </c>
      <c r="F679" s="105" t="s">
        <v>226</v>
      </c>
      <c r="G679" s="106" t="s">
        <v>75</v>
      </c>
      <c r="H679" s="106" t="s">
        <v>82</v>
      </c>
      <c r="I679" s="106" t="s">
        <v>73</v>
      </c>
      <c r="J679" s="299">
        <f>'Приложение 3'!J60</f>
        <v>27</v>
      </c>
      <c r="K679" s="299">
        <f>'Приложение 3'!K60</f>
        <v>27</v>
      </c>
      <c r="L679" s="299">
        <f>'Приложение 3'!L60</f>
        <v>27</v>
      </c>
    </row>
    <row r="680" spans="1:12" ht="33.75">
      <c r="A680" s="141" t="s">
        <v>86</v>
      </c>
      <c r="B680" s="104" t="s">
        <v>254</v>
      </c>
      <c r="C680" s="104" t="s">
        <v>8</v>
      </c>
      <c r="D680" s="104" t="s">
        <v>153</v>
      </c>
      <c r="E680" s="104" t="s">
        <v>304</v>
      </c>
      <c r="F680" s="111" t="s">
        <v>227</v>
      </c>
      <c r="G680" s="106"/>
      <c r="H680" s="106"/>
      <c r="I680" s="106"/>
      <c r="J680" s="107">
        <f t="shared" ref="J680:J683" si="218">J681</f>
        <v>1.9</v>
      </c>
      <c r="K680" s="107">
        <f t="shared" ref="K680:K683" si="219">K681</f>
        <v>1.9</v>
      </c>
      <c r="L680" s="107">
        <f t="shared" ref="L680:L683" si="220">L681</f>
        <v>1.9</v>
      </c>
    </row>
    <row r="681" spans="1:12" ht="33.75">
      <c r="A681" s="141" t="s">
        <v>87</v>
      </c>
      <c r="B681" s="104" t="s">
        <v>254</v>
      </c>
      <c r="C681" s="104" t="s">
        <v>8</v>
      </c>
      <c r="D681" s="104" t="s">
        <v>153</v>
      </c>
      <c r="E681" s="104" t="s">
        <v>304</v>
      </c>
      <c r="F681" s="111" t="s">
        <v>228</v>
      </c>
      <c r="G681" s="106"/>
      <c r="H681" s="106"/>
      <c r="I681" s="106"/>
      <c r="J681" s="107">
        <f t="shared" si="218"/>
        <v>1.9</v>
      </c>
      <c r="K681" s="107">
        <f t="shared" si="219"/>
        <v>1.9</v>
      </c>
      <c r="L681" s="107">
        <f t="shared" si="220"/>
        <v>1.9</v>
      </c>
    </row>
    <row r="682" spans="1:12">
      <c r="A682" s="141" t="s">
        <v>74</v>
      </c>
      <c r="B682" s="104" t="s">
        <v>254</v>
      </c>
      <c r="C682" s="104" t="s">
        <v>8</v>
      </c>
      <c r="D682" s="104" t="s">
        <v>153</v>
      </c>
      <c r="E682" s="104" t="s">
        <v>304</v>
      </c>
      <c r="F682" s="111" t="s">
        <v>228</v>
      </c>
      <c r="G682" s="106" t="s">
        <v>75</v>
      </c>
      <c r="H682" s="106"/>
      <c r="I682" s="106"/>
      <c r="J682" s="107">
        <f t="shared" si="218"/>
        <v>1.9</v>
      </c>
      <c r="K682" s="107">
        <f t="shared" si="219"/>
        <v>1.9</v>
      </c>
      <c r="L682" s="107">
        <f t="shared" si="220"/>
        <v>1.9</v>
      </c>
    </row>
    <row r="683" spans="1:12" ht="59.25" customHeight="1">
      <c r="A683" s="141" t="s">
        <v>468</v>
      </c>
      <c r="B683" s="104" t="s">
        <v>254</v>
      </c>
      <c r="C683" s="104" t="s">
        <v>8</v>
      </c>
      <c r="D683" s="104" t="s">
        <v>153</v>
      </c>
      <c r="E683" s="104" t="s">
        <v>304</v>
      </c>
      <c r="F683" s="111" t="s">
        <v>228</v>
      </c>
      <c r="G683" s="106" t="s">
        <v>75</v>
      </c>
      <c r="H683" s="106" t="s">
        <v>82</v>
      </c>
      <c r="I683" s="106"/>
      <c r="J683" s="107">
        <f t="shared" si="218"/>
        <v>1.9</v>
      </c>
      <c r="K683" s="107">
        <f t="shared" si="219"/>
        <v>1.9</v>
      </c>
      <c r="L683" s="107">
        <f t="shared" si="220"/>
        <v>1.9</v>
      </c>
    </row>
    <row r="684" spans="1:12" ht="33.75">
      <c r="A684" s="141" t="s">
        <v>312</v>
      </c>
      <c r="B684" s="104" t="s">
        <v>254</v>
      </c>
      <c r="C684" s="104" t="s">
        <v>8</v>
      </c>
      <c r="D684" s="104" t="s">
        <v>153</v>
      </c>
      <c r="E684" s="104" t="s">
        <v>304</v>
      </c>
      <c r="F684" s="111" t="s">
        <v>228</v>
      </c>
      <c r="G684" s="106" t="s">
        <v>75</v>
      </c>
      <c r="H684" s="106" t="s">
        <v>82</v>
      </c>
      <c r="I684" s="106" t="s">
        <v>73</v>
      </c>
      <c r="J684" s="299">
        <f>'Приложение 3'!J62</f>
        <v>1.9</v>
      </c>
      <c r="K684" s="299">
        <f>'Приложение 3'!K62</f>
        <v>1.9</v>
      </c>
      <c r="L684" s="299">
        <f>'Приложение 3'!L62</f>
        <v>1.9</v>
      </c>
    </row>
    <row r="685" spans="1:12" ht="33.75">
      <c r="A685" s="141" t="s">
        <v>143</v>
      </c>
      <c r="B685" s="104" t="s">
        <v>254</v>
      </c>
      <c r="C685" s="104" t="s">
        <v>8</v>
      </c>
      <c r="D685" s="104" t="s">
        <v>153</v>
      </c>
      <c r="E685" s="104" t="s">
        <v>273</v>
      </c>
      <c r="F685" s="105"/>
      <c r="G685" s="106"/>
      <c r="H685" s="106"/>
      <c r="I685" s="106"/>
      <c r="J685" s="107">
        <f t="shared" ref="J685:L689" si="221">J686</f>
        <v>1450</v>
      </c>
      <c r="K685" s="107">
        <f t="shared" si="221"/>
        <v>1450</v>
      </c>
      <c r="L685" s="107">
        <f t="shared" si="221"/>
        <v>1450</v>
      </c>
    </row>
    <row r="686" spans="1:12" ht="33.75">
      <c r="A686" s="141" t="s">
        <v>144</v>
      </c>
      <c r="B686" s="104" t="s">
        <v>254</v>
      </c>
      <c r="C686" s="104" t="s">
        <v>8</v>
      </c>
      <c r="D686" s="104" t="s">
        <v>153</v>
      </c>
      <c r="E686" s="104" t="s">
        <v>273</v>
      </c>
      <c r="F686" s="105" t="s">
        <v>238</v>
      </c>
      <c r="G686" s="106"/>
      <c r="H686" s="106"/>
      <c r="I686" s="106"/>
      <c r="J686" s="107">
        <f t="shared" si="221"/>
        <v>1450</v>
      </c>
      <c r="K686" s="107">
        <f t="shared" si="221"/>
        <v>1450</v>
      </c>
      <c r="L686" s="107">
        <f t="shared" si="221"/>
        <v>1450</v>
      </c>
    </row>
    <row r="687" spans="1:12" ht="27" customHeight="1">
      <c r="A687" s="141" t="s">
        <v>145</v>
      </c>
      <c r="B687" s="104" t="s">
        <v>254</v>
      </c>
      <c r="C687" s="104" t="s">
        <v>8</v>
      </c>
      <c r="D687" s="104" t="s">
        <v>153</v>
      </c>
      <c r="E687" s="104" t="s">
        <v>273</v>
      </c>
      <c r="F687" s="105" t="s">
        <v>239</v>
      </c>
      <c r="G687" s="106"/>
      <c r="H687" s="106"/>
      <c r="I687" s="106"/>
      <c r="J687" s="107">
        <f t="shared" si="221"/>
        <v>1450</v>
      </c>
      <c r="K687" s="107">
        <f t="shared" si="221"/>
        <v>1450</v>
      </c>
      <c r="L687" s="107">
        <f t="shared" si="221"/>
        <v>1450</v>
      </c>
    </row>
    <row r="688" spans="1:12" ht="23.25" customHeight="1">
      <c r="A688" s="141" t="s">
        <v>141</v>
      </c>
      <c r="B688" s="104" t="s">
        <v>254</v>
      </c>
      <c r="C688" s="104" t="s">
        <v>8</v>
      </c>
      <c r="D688" s="104" t="s">
        <v>153</v>
      </c>
      <c r="E688" s="104" t="s">
        <v>273</v>
      </c>
      <c r="F688" s="105" t="s">
        <v>239</v>
      </c>
      <c r="G688" s="106" t="s">
        <v>20</v>
      </c>
      <c r="H688" s="106"/>
      <c r="I688" s="106"/>
      <c r="J688" s="107">
        <f t="shared" si="221"/>
        <v>1450</v>
      </c>
      <c r="K688" s="107">
        <f t="shared" si="221"/>
        <v>1450</v>
      </c>
      <c r="L688" s="107">
        <f t="shared" si="221"/>
        <v>1450</v>
      </c>
    </row>
    <row r="689" spans="1:12" ht="35.25" customHeight="1">
      <c r="A689" s="141" t="s">
        <v>142</v>
      </c>
      <c r="B689" s="104" t="s">
        <v>254</v>
      </c>
      <c r="C689" s="104" t="s">
        <v>8</v>
      </c>
      <c r="D689" s="104" t="s">
        <v>153</v>
      </c>
      <c r="E689" s="104" t="s">
        <v>273</v>
      </c>
      <c r="F689" s="105" t="s">
        <v>239</v>
      </c>
      <c r="G689" s="106" t="s">
        <v>20</v>
      </c>
      <c r="H689" s="106" t="s">
        <v>77</v>
      </c>
      <c r="I689" s="106"/>
      <c r="J689" s="107">
        <f>J690</f>
        <v>1450</v>
      </c>
      <c r="K689" s="107">
        <f t="shared" si="221"/>
        <v>1450</v>
      </c>
      <c r="L689" s="107">
        <f t="shared" si="221"/>
        <v>1450</v>
      </c>
    </row>
    <row r="690" spans="1:12" ht="47.25" customHeight="1">
      <c r="A690" s="141" t="s">
        <v>312</v>
      </c>
      <c r="B690" s="104" t="s">
        <v>254</v>
      </c>
      <c r="C690" s="104" t="s">
        <v>8</v>
      </c>
      <c r="D690" s="104" t="s">
        <v>153</v>
      </c>
      <c r="E690" s="104" t="s">
        <v>273</v>
      </c>
      <c r="F690" s="105" t="s">
        <v>239</v>
      </c>
      <c r="G690" s="106" t="s">
        <v>20</v>
      </c>
      <c r="H690" s="106" t="s">
        <v>77</v>
      </c>
      <c r="I690" s="106" t="s">
        <v>73</v>
      </c>
      <c r="J690" s="299">
        <f>'Приложение 3'!J249</f>
        <v>1450</v>
      </c>
      <c r="K690" s="299">
        <f>'Приложение 3'!K249</f>
        <v>1450</v>
      </c>
      <c r="L690" s="299">
        <f>'Приложение 3'!L249</f>
        <v>1450</v>
      </c>
    </row>
    <row r="691" spans="1:12" ht="47.25" customHeight="1">
      <c r="A691" s="286" t="s">
        <v>531</v>
      </c>
      <c r="B691" s="334" t="s">
        <v>254</v>
      </c>
      <c r="C691" s="334" t="s">
        <v>8</v>
      </c>
      <c r="D691" s="334" t="s">
        <v>153</v>
      </c>
      <c r="E691" s="283" t="s">
        <v>532</v>
      </c>
      <c r="F691" s="335"/>
      <c r="G691" s="293"/>
      <c r="H691" s="293"/>
      <c r="I691" s="293"/>
      <c r="J691" s="302">
        <f t="shared" ref="J691:L695" si="222">J692</f>
        <v>3974.1</v>
      </c>
      <c r="K691" s="302">
        <f t="shared" si="222"/>
        <v>0</v>
      </c>
      <c r="L691" s="302">
        <f t="shared" si="222"/>
        <v>0</v>
      </c>
    </row>
    <row r="692" spans="1:12" ht="47.25" customHeight="1">
      <c r="A692" s="286" t="s">
        <v>86</v>
      </c>
      <c r="B692" s="334" t="s">
        <v>254</v>
      </c>
      <c r="C692" s="334" t="s">
        <v>8</v>
      </c>
      <c r="D692" s="334" t="s">
        <v>153</v>
      </c>
      <c r="E692" s="283" t="s">
        <v>532</v>
      </c>
      <c r="F692" s="335" t="s">
        <v>227</v>
      </c>
      <c r="G692" s="293"/>
      <c r="H692" s="293"/>
      <c r="I692" s="293"/>
      <c r="J692" s="302">
        <f t="shared" si="222"/>
        <v>3974.1</v>
      </c>
      <c r="K692" s="302">
        <f t="shared" si="222"/>
        <v>0</v>
      </c>
      <c r="L692" s="302">
        <f t="shared" si="222"/>
        <v>0</v>
      </c>
    </row>
    <row r="693" spans="1:12" ht="47.25" customHeight="1">
      <c r="A693" s="286" t="s">
        <v>87</v>
      </c>
      <c r="B693" s="334" t="s">
        <v>254</v>
      </c>
      <c r="C693" s="334" t="s">
        <v>8</v>
      </c>
      <c r="D693" s="334" t="s">
        <v>153</v>
      </c>
      <c r="E693" s="283" t="s">
        <v>532</v>
      </c>
      <c r="F693" s="335" t="s">
        <v>228</v>
      </c>
      <c r="G693" s="293"/>
      <c r="H693" s="293"/>
      <c r="I693" s="293"/>
      <c r="J693" s="302">
        <f t="shared" si="222"/>
        <v>3974.1</v>
      </c>
      <c r="K693" s="302">
        <f t="shared" si="222"/>
        <v>0</v>
      </c>
      <c r="L693" s="302">
        <f t="shared" si="222"/>
        <v>0</v>
      </c>
    </row>
    <row r="694" spans="1:12" ht="47.25" customHeight="1">
      <c r="A694" s="286" t="s">
        <v>108</v>
      </c>
      <c r="B694" s="334" t="s">
        <v>254</v>
      </c>
      <c r="C694" s="334" t="s">
        <v>8</v>
      </c>
      <c r="D694" s="334" t="s">
        <v>153</v>
      </c>
      <c r="E694" s="283" t="s">
        <v>532</v>
      </c>
      <c r="F694" s="335" t="s">
        <v>228</v>
      </c>
      <c r="G694" s="293" t="s">
        <v>82</v>
      </c>
      <c r="H694" s="293"/>
      <c r="I694" s="293"/>
      <c r="J694" s="302">
        <f t="shared" si="222"/>
        <v>3974.1</v>
      </c>
      <c r="K694" s="302">
        <f t="shared" si="222"/>
        <v>0</v>
      </c>
      <c r="L694" s="302">
        <f t="shared" si="222"/>
        <v>0</v>
      </c>
    </row>
    <row r="695" spans="1:12" ht="47.25" customHeight="1">
      <c r="A695" s="286" t="s">
        <v>530</v>
      </c>
      <c r="B695" s="334" t="s">
        <v>254</v>
      </c>
      <c r="C695" s="334" t="s">
        <v>8</v>
      </c>
      <c r="D695" s="334" t="s">
        <v>153</v>
      </c>
      <c r="E695" s="283" t="s">
        <v>532</v>
      </c>
      <c r="F695" s="335" t="s">
        <v>228</v>
      </c>
      <c r="G695" s="293" t="s">
        <v>82</v>
      </c>
      <c r="H695" s="293" t="s">
        <v>114</v>
      </c>
      <c r="I695" s="293"/>
      <c r="J695" s="302">
        <f t="shared" si="222"/>
        <v>3974.1</v>
      </c>
      <c r="K695" s="302">
        <f t="shared" si="222"/>
        <v>0</v>
      </c>
      <c r="L695" s="302">
        <f t="shared" si="222"/>
        <v>0</v>
      </c>
    </row>
    <row r="696" spans="1:12" ht="47.25" customHeight="1">
      <c r="A696" s="286" t="s">
        <v>312</v>
      </c>
      <c r="B696" s="334" t="s">
        <v>254</v>
      </c>
      <c r="C696" s="334" t="s">
        <v>8</v>
      </c>
      <c r="D696" s="334" t="s">
        <v>153</v>
      </c>
      <c r="E696" s="283" t="s">
        <v>532</v>
      </c>
      <c r="F696" s="335" t="s">
        <v>228</v>
      </c>
      <c r="G696" s="293" t="s">
        <v>82</v>
      </c>
      <c r="H696" s="293" t="s">
        <v>114</v>
      </c>
      <c r="I696" s="293" t="s">
        <v>73</v>
      </c>
      <c r="J696" s="302">
        <f>'Приложение 3'!J142</f>
        <v>3974.1</v>
      </c>
      <c r="K696" s="302">
        <f>'Приложение 3'!K142</f>
        <v>0</v>
      </c>
      <c r="L696" s="302">
        <f>'Приложение 3'!L142</f>
        <v>0</v>
      </c>
    </row>
    <row r="697" spans="1:12" ht="63" customHeight="1">
      <c r="A697" s="383" t="s">
        <v>436</v>
      </c>
      <c r="B697" s="104" t="s">
        <v>254</v>
      </c>
      <c r="C697" s="104" t="s">
        <v>8</v>
      </c>
      <c r="D697" s="104" t="s">
        <v>153</v>
      </c>
      <c r="E697" s="298" t="s">
        <v>437</v>
      </c>
      <c r="F697" s="105"/>
      <c r="G697" s="106"/>
      <c r="H697" s="106"/>
      <c r="I697" s="106"/>
      <c r="J697" s="299">
        <f>J698+J703</f>
        <v>370.4</v>
      </c>
      <c r="K697" s="299">
        <f t="shared" ref="K697:L697" si="223">K698+K703</f>
        <v>395.70000000000005</v>
      </c>
      <c r="L697" s="299">
        <f t="shared" si="223"/>
        <v>414.2</v>
      </c>
    </row>
    <row r="698" spans="1:12" ht="94.5" customHeight="1">
      <c r="A698" s="383" t="s">
        <v>80</v>
      </c>
      <c r="B698" s="104" t="s">
        <v>254</v>
      </c>
      <c r="C698" s="104" t="s">
        <v>8</v>
      </c>
      <c r="D698" s="104" t="s">
        <v>153</v>
      </c>
      <c r="E698" s="32" t="s">
        <v>437</v>
      </c>
      <c r="F698" s="29" t="s">
        <v>225</v>
      </c>
      <c r="G698" s="106"/>
      <c r="H698" s="106"/>
      <c r="I698" s="106"/>
      <c r="J698" s="299">
        <f>J699</f>
        <v>224.3</v>
      </c>
      <c r="K698" s="299">
        <f t="shared" ref="K698:L701" si="224">K699</f>
        <v>250.3</v>
      </c>
      <c r="L698" s="299">
        <f t="shared" si="224"/>
        <v>289</v>
      </c>
    </row>
    <row r="699" spans="1:12" ht="39.75" customHeight="1">
      <c r="A699" s="383" t="s">
        <v>81</v>
      </c>
      <c r="B699" s="104" t="s">
        <v>254</v>
      </c>
      <c r="C699" s="104" t="s">
        <v>8</v>
      </c>
      <c r="D699" s="104" t="s">
        <v>153</v>
      </c>
      <c r="E699" s="32" t="s">
        <v>437</v>
      </c>
      <c r="F699" s="29" t="s">
        <v>226</v>
      </c>
      <c r="G699" s="106"/>
      <c r="H699" s="106"/>
      <c r="I699" s="106"/>
      <c r="J699" s="299">
        <f>J700</f>
        <v>224.3</v>
      </c>
      <c r="K699" s="299">
        <f t="shared" si="224"/>
        <v>250.3</v>
      </c>
      <c r="L699" s="299">
        <f t="shared" si="224"/>
        <v>289</v>
      </c>
    </row>
    <row r="700" spans="1:12" ht="24" customHeight="1">
      <c r="A700" s="383" t="s">
        <v>105</v>
      </c>
      <c r="B700" s="104" t="s">
        <v>254</v>
      </c>
      <c r="C700" s="104" t="s">
        <v>8</v>
      </c>
      <c r="D700" s="104" t="s">
        <v>153</v>
      </c>
      <c r="E700" s="32" t="s">
        <v>437</v>
      </c>
      <c r="F700" s="29" t="s">
        <v>226</v>
      </c>
      <c r="G700" s="27" t="s">
        <v>106</v>
      </c>
      <c r="H700" s="27"/>
      <c r="I700" s="106"/>
      <c r="J700" s="299">
        <f>J701</f>
        <v>224.3</v>
      </c>
      <c r="K700" s="299">
        <f t="shared" si="224"/>
        <v>250.3</v>
      </c>
      <c r="L700" s="299">
        <f t="shared" si="224"/>
        <v>289</v>
      </c>
    </row>
    <row r="701" spans="1:12" ht="28.5" customHeight="1">
      <c r="A701" s="383" t="s">
        <v>107</v>
      </c>
      <c r="B701" s="104" t="s">
        <v>254</v>
      </c>
      <c r="C701" s="104" t="s">
        <v>8</v>
      </c>
      <c r="D701" s="104" t="s">
        <v>153</v>
      </c>
      <c r="E701" s="32" t="s">
        <v>437</v>
      </c>
      <c r="F701" s="29" t="s">
        <v>226</v>
      </c>
      <c r="G701" s="27" t="s">
        <v>106</v>
      </c>
      <c r="H701" s="27" t="s">
        <v>82</v>
      </c>
      <c r="I701" s="106"/>
      <c r="J701" s="299">
        <f>J702</f>
        <v>224.3</v>
      </c>
      <c r="K701" s="299">
        <f t="shared" si="224"/>
        <v>250.3</v>
      </c>
      <c r="L701" s="299">
        <f t="shared" si="224"/>
        <v>289</v>
      </c>
    </row>
    <row r="702" spans="1:12" ht="28.5" customHeight="1">
      <c r="A702" s="141" t="s">
        <v>312</v>
      </c>
      <c r="B702" s="104" t="s">
        <v>254</v>
      </c>
      <c r="C702" s="104" t="s">
        <v>8</v>
      </c>
      <c r="D702" s="104" t="s">
        <v>153</v>
      </c>
      <c r="E702" s="32" t="s">
        <v>437</v>
      </c>
      <c r="F702" s="29" t="s">
        <v>226</v>
      </c>
      <c r="G702" s="27" t="s">
        <v>106</v>
      </c>
      <c r="H702" s="27" t="s">
        <v>82</v>
      </c>
      <c r="I702" s="106" t="s">
        <v>73</v>
      </c>
      <c r="J702" s="299">
        <f>'Приложение 3'!J112</f>
        <v>224.3</v>
      </c>
      <c r="K702" s="299">
        <f>'Приложение 3'!K112</f>
        <v>250.3</v>
      </c>
      <c r="L702" s="299">
        <f>'Приложение 3'!L112</f>
        <v>289</v>
      </c>
    </row>
    <row r="703" spans="1:12" ht="40.5" customHeight="1">
      <c r="A703" s="141" t="s">
        <v>86</v>
      </c>
      <c r="B703" s="104" t="s">
        <v>254</v>
      </c>
      <c r="C703" s="104" t="s">
        <v>8</v>
      </c>
      <c r="D703" s="104" t="s">
        <v>153</v>
      </c>
      <c r="E703" s="32" t="s">
        <v>437</v>
      </c>
      <c r="F703" s="29" t="s">
        <v>227</v>
      </c>
      <c r="G703" s="27"/>
      <c r="H703" s="27"/>
      <c r="I703" s="106"/>
      <c r="J703" s="299">
        <f>J704</f>
        <v>146.1</v>
      </c>
      <c r="K703" s="299">
        <f t="shared" ref="K703:L706" si="225">K704</f>
        <v>145.4</v>
      </c>
      <c r="L703" s="299">
        <f t="shared" si="225"/>
        <v>125.2</v>
      </c>
    </row>
    <row r="704" spans="1:12" ht="42.75" customHeight="1">
      <c r="A704" s="141" t="s">
        <v>87</v>
      </c>
      <c r="B704" s="104" t="s">
        <v>254</v>
      </c>
      <c r="C704" s="104" t="s">
        <v>8</v>
      </c>
      <c r="D704" s="104" t="s">
        <v>153</v>
      </c>
      <c r="E704" s="32" t="s">
        <v>437</v>
      </c>
      <c r="F704" s="29" t="s">
        <v>228</v>
      </c>
      <c r="G704" s="27"/>
      <c r="H704" s="27"/>
      <c r="I704" s="106"/>
      <c r="J704" s="299">
        <f>J705</f>
        <v>146.1</v>
      </c>
      <c r="K704" s="299">
        <f t="shared" si="225"/>
        <v>145.4</v>
      </c>
      <c r="L704" s="299">
        <f t="shared" si="225"/>
        <v>125.2</v>
      </c>
    </row>
    <row r="705" spans="1:12" ht="28.5" customHeight="1">
      <c r="A705" s="383" t="s">
        <v>105</v>
      </c>
      <c r="B705" s="104" t="s">
        <v>254</v>
      </c>
      <c r="C705" s="104" t="s">
        <v>8</v>
      </c>
      <c r="D705" s="104" t="s">
        <v>153</v>
      </c>
      <c r="E705" s="32" t="s">
        <v>437</v>
      </c>
      <c r="F705" s="29" t="s">
        <v>228</v>
      </c>
      <c r="G705" s="27" t="s">
        <v>106</v>
      </c>
      <c r="H705" s="27"/>
      <c r="I705" s="106"/>
      <c r="J705" s="299">
        <f>J706</f>
        <v>146.1</v>
      </c>
      <c r="K705" s="299">
        <f t="shared" si="225"/>
        <v>145.4</v>
      </c>
      <c r="L705" s="299">
        <f t="shared" si="225"/>
        <v>125.2</v>
      </c>
    </row>
    <row r="706" spans="1:12" ht="28.5" customHeight="1">
      <c r="A706" s="383" t="s">
        <v>107</v>
      </c>
      <c r="B706" s="104" t="s">
        <v>254</v>
      </c>
      <c r="C706" s="104" t="s">
        <v>8</v>
      </c>
      <c r="D706" s="104" t="s">
        <v>153</v>
      </c>
      <c r="E706" s="32" t="s">
        <v>437</v>
      </c>
      <c r="F706" s="29" t="s">
        <v>228</v>
      </c>
      <c r="G706" s="27" t="s">
        <v>106</v>
      </c>
      <c r="H706" s="27" t="s">
        <v>82</v>
      </c>
      <c r="I706" s="106"/>
      <c r="J706" s="299">
        <f>J707</f>
        <v>146.1</v>
      </c>
      <c r="K706" s="299">
        <f t="shared" si="225"/>
        <v>145.4</v>
      </c>
      <c r="L706" s="299">
        <f t="shared" si="225"/>
        <v>125.2</v>
      </c>
    </row>
    <row r="707" spans="1:12" ht="41.25" customHeight="1">
      <c r="A707" s="141" t="s">
        <v>312</v>
      </c>
      <c r="B707" s="104" t="s">
        <v>254</v>
      </c>
      <c r="C707" s="104" t="s">
        <v>8</v>
      </c>
      <c r="D707" s="104" t="s">
        <v>153</v>
      </c>
      <c r="E707" s="32" t="s">
        <v>437</v>
      </c>
      <c r="F707" s="29" t="s">
        <v>228</v>
      </c>
      <c r="G707" s="27" t="s">
        <v>106</v>
      </c>
      <c r="H707" s="27" t="s">
        <v>82</v>
      </c>
      <c r="I707" s="106" t="s">
        <v>73</v>
      </c>
      <c r="J707" s="299">
        <f>'Приложение 3'!J115</f>
        <v>146.1</v>
      </c>
      <c r="K707" s="299">
        <f>'Приложение 3'!K115</f>
        <v>145.4</v>
      </c>
      <c r="L707" s="299">
        <f>'Приложение 3'!L115</f>
        <v>125.2</v>
      </c>
    </row>
  </sheetData>
  <autoFilter ref="A7:L707" xr:uid="{00000000-0009-0000-0000-000003000000}"/>
  <customSheetViews>
    <customSheetView guid="{81558BDF-55DB-4F10-A797-FD06B4DBF865}" showPageBreaks="1" printArea="1" showAutoFilter="1" view="pageBreakPreview" topLeftCell="A598">
      <selection activeCell="A600" sqref="A600"/>
      <rowBreaks count="1" manualBreakCount="1">
        <brk id="578" max="11" man="1"/>
      </rowBreaks>
      <pageMargins left="0.43307086614173229" right="0.23622047244094491" top="0.19685039370078741" bottom="0.11811023622047245" header="0.31496062992125984" footer="0.31496062992125984"/>
      <pageSetup paperSize="9" scale="88" orientation="portrait" r:id="rId1"/>
      <autoFilter ref="A6:L616" xr:uid="{4EF1A8C6-1376-463D-A0AA-DDF604394F91}"/>
    </customSheetView>
    <customSheetView guid="{2EE6EB00-C2BB-404A-98A6-E66B3D281ECF}" showPageBreaks="1" view="pageBreakPreview">
      <selection activeCell="J22" sqref="J22"/>
      <pageMargins left="0.43307089999999998" right="0.2362205" top="0.70275589999999999" bottom="1.220866" header="0.3" footer="0.3"/>
      <pageSetup paperSize="9" scale="92" orientation="portrait" r:id="rId2"/>
      <headerFooter>
        <oddHeader>&amp;C&amp;P</oddHeader>
      </headerFooter>
    </customSheetView>
    <customSheetView guid="{146E8F15-80AC-4549-8E02-D6058BD21F29}" showPageBreaks="1" view="pageBreakPreview">
      <selection activeCell="J19" sqref="J19"/>
      <pageMargins left="0.43307089999999998" right="0.2362205" top="0.70275589999999999" bottom="1.220866" header="0.3" footer="0.3"/>
      <pageSetup paperSize="9" scale="92" orientation="portrait" r:id="rId3"/>
      <headerFooter>
        <oddHeader>&amp;C&amp;P</oddHeader>
      </headerFooter>
    </customSheetView>
    <customSheetView guid="{D7437CF1-D31F-4DF2-9399-AF82B3DFFC54}" showPageBreaks="1" printArea="1" showAutoFilter="1" view="pageBreakPreview" topLeftCell="A241">
      <selection activeCell="A247" sqref="A247"/>
      <rowBreaks count="1" manualBreakCount="1">
        <brk id="575" max="11" man="1"/>
      </rowBreaks>
      <pageMargins left="0.43307086614173229" right="0.23622047244094491" top="0.19685039370078741" bottom="0.11811023622047245" header="0.31496062992125984" footer="0.31496062992125984"/>
      <pageSetup paperSize="9" scale="88" orientation="portrait" r:id="rId4"/>
      <autoFilter ref="A6:L594" xr:uid="{23AEA58E-7025-4C05-944C-C5CC31F454F1}"/>
    </customSheetView>
    <customSheetView guid="{D2A2E364-7F41-4DF0-B445-F266635B8190}" showPageBreaks="1" printArea="1" showAutoFilter="1" view="pageBreakPreview">
      <selection activeCell="E14" sqref="E14"/>
      <rowBreaks count="1" manualBreakCount="1">
        <brk id="764" max="11" man="1"/>
      </rowBreaks>
      <pageMargins left="0.43307086614173229" right="0.23622047244094491" top="0.19685039370078741" bottom="0.11811023622047245" header="0.31496062992125984" footer="0.31496062992125984"/>
      <pageSetup paperSize="9" scale="88" orientation="portrait" r:id="rId5"/>
      <autoFilter ref="A6:L616" xr:uid="{59BA1B20-DEF5-4DEC-94FA-7C6DF9D26E10}"/>
    </customSheetView>
  </customSheetViews>
  <mergeCells count="11">
    <mergeCell ref="I1:L1"/>
    <mergeCell ref="I2:L2"/>
    <mergeCell ref="A3:L3"/>
    <mergeCell ref="I4:L4"/>
    <mergeCell ref="A5:A6"/>
    <mergeCell ref="B5:E6"/>
    <mergeCell ref="F5:F6"/>
    <mergeCell ref="G5:G6"/>
    <mergeCell ref="H5:H6"/>
    <mergeCell ref="I5:I6"/>
    <mergeCell ref="J5:L5"/>
  </mergeCells>
  <conditionalFormatting sqref="A300">
    <cfRule type="expression" dxfId="3" priority="1" stopIfTrue="1">
      <formula>$F300=""</formula>
    </cfRule>
    <cfRule type="expression" dxfId="2" priority="2" stopIfTrue="1">
      <formula>#REF!&lt;&gt;""</formula>
    </cfRule>
    <cfRule type="expression" dxfId="1" priority="3" stopIfTrue="1">
      <formula>AND($G300="",$F300&lt;&gt;"")</formula>
    </cfRule>
  </conditionalFormatting>
  <pageMargins left="0.43307086614173229" right="0.23622047244094491" top="0.19685039370078741" bottom="0.11811023622047245" header="0.31496062992125984" footer="0.31496062992125984"/>
  <pageSetup paperSize="9" scale="88" orientation="portrait" r:id="rId6"/>
  <rowBreaks count="1" manualBreakCount="1">
    <brk id="855"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0"/>
  <sheetViews>
    <sheetView view="pageBreakPreview" topLeftCell="A4" zoomScaleSheetLayoutView="100" workbookViewId="0">
      <selection activeCell="I8" sqref="I8"/>
    </sheetView>
  </sheetViews>
  <sheetFormatPr defaultRowHeight="15.75"/>
  <cols>
    <col min="1" max="1" width="48.83203125" customWidth="1"/>
    <col min="2" max="4" width="4.1640625" customWidth="1"/>
    <col min="5" max="8" width="7" customWidth="1"/>
    <col min="9" max="9" width="14" customWidth="1"/>
    <col min="10" max="10" width="12" customWidth="1"/>
    <col min="11" max="11" width="14" customWidth="1"/>
    <col min="12" max="12" width="72" style="21" customWidth="1"/>
  </cols>
  <sheetData>
    <row r="1" spans="1:12" ht="118.5" customHeight="1">
      <c r="E1" s="409" t="s">
        <v>525</v>
      </c>
      <c r="F1" s="409"/>
      <c r="G1" s="409"/>
      <c r="H1" s="413"/>
      <c r="I1" s="413"/>
      <c r="J1" s="413"/>
      <c r="K1" s="413"/>
    </row>
    <row r="2" spans="1:12" ht="75" customHeight="1">
      <c r="A2" s="289"/>
      <c r="B2" s="290"/>
      <c r="C2" s="290"/>
      <c r="D2" s="290"/>
      <c r="E2" s="414" t="s">
        <v>452</v>
      </c>
      <c r="F2" s="414"/>
      <c r="G2" s="414"/>
      <c r="H2" s="414"/>
      <c r="I2" s="420"/>
      <c r="J2" s="420"/>
      <c r="K2" s="420"/>
      <c r="L2" s="18"/>
    </row>
    <row r="3" spans="1:12" ht="81" customHeight="1">
      <c r="A3" s="417" t="s">
        <v>453</v>
      </c>
      <c r="B3" s="417"/>
      <c r="C3" s="417"/>
      <c r="D3" s="417"/>
      <c r="E3" s="417"/>
      <c r="F3" s="417"/>
      <c r="G3" s="417"/>
      <c r="H3" s="417"/>
      <c r="I3" s="417"/>
      <c r="J3" s="417"/>
      <c r="K3" s="417"/>
      <c r="L3" s="253"/>
    </row>
    <row r="4" spans="1:12" ht="15" customHeight="1">
      <c r="A4" s="252" t="s">
        <v>0</v>
      </c>
      <c r="B4" s="418" t="s">
        <v>1</v>
      </c>
      <c r="C4" s="418"/>
      <c r="D4" s="418"/>
      <c r="E4" s="418"/>
      <c r="F4" s="418"/>
      <c r="G4" s="418"/>
      <c r="H4" s="418"/>
      <c r="I4" s="418"/>
      <c r="J4" s="418"/>
      <c r="K4" s="418"/>
    </row>
    <row r="5" spans="1:12" ht="27" customHeight="1">
      <c r="A5" s="419" t="s">
        <v>2</v>
      </c>
      <c r="B5" s="419" t="s">
        <v>5</v>
      </c>
      <c r="C5" s="419"/>
      <c r="D5" s="419"/>
      <c r="E5" s="419"/>
      <c r="F5" s="423" t="s">
        <v>3</v>
      </c>
      <c r="G5" s="423" t="s">
        <v>4</v>
      </c>
      <c r="H5" s="423" t="s">
        <v>21</v>
      </c>
      <c r="I5" s="419" t="s">
        <v>7</v>
      </c>
      <c r="J5" s="419"/>
      <c r="K5" s="419"/>
    </row>
    <row r="6" spans="1:12" ht="14.85" customHeight="1">
      <c r="A6" s="419" t="s">
        <v>0</v>
      </c>
      <c r="B6" s="419" t="s">
        <v>0</v>
      </c>
      <c r="C6" s="419"/>
      <c r="D6" s="419"/>
      <c r="E6" s="419"/>
      <c r="F6" s="424"/>
      <c r="G6" s="424"/>
      <c r="H6" s="424"/>
      <c r="I6" s="317" t="s">
        <v>24</v>
      </c>
      <c r="J6" s="317" t="s">
        <v>396</v>
      </c>
      <c r="K6" s="317" t="s">
        <v>441</v>
      </c>
    </row>
    <row r="7" spans="1:12" ht="12.95" customHeight="1">
      <c r="A7" s="12" t="s">
        <v>8</v>
      </c>
      <c r="B7" s="12">
        <v>2</v>
      </c>
      <c r="C7" s="12">
        <v>3</v>
      </c>
      <c r="D7" s="12">
        <v>4</v>
      </c>
      <c r="E7" s="12">
        <v>5</v>
      </c>
      <c r="F7" s="12">
        <v>6</v>
      </c>
      <c r="G7" s="12">
        <v>7</v>
      </c>
      <c r="H7" s="12">
        <v>8</v>
      </c>
      <c r="I7" s="12">
        <v>9</v>
      </c>
      <c r="J7" s="12">
        <v>10</v>
      </c>
      <c r="K7" s="12">
        <v>11</v>
      </c>
    </row>
    <row r="8" spans="1:12" ht="14.45" customHeight="1">
      <c r="A8" s="198" t="s">
        <v>19</v>
      </c>
      <c r="B8" s="198" t="s">
        <v>0</v>
      </c>
      <c r="C8" s="198" t="s">
        <v>0</v>
      </c>
      <c r="D8" s="198" t="s">
        <v>0</v>
      </c>
      <c r="E8" s="198" t="s">
        <v>0</v>
      </c>
      <c r="F8" s="198"/>
      <c r="G8" s="198"/>
      <c r="H8" s="198"/>
      <c r="I8" s="197">
        <f>I9+I13+I15</f>
        <v>77420.099999999991</v>
      </c>
      <c r="J8" s="197">
        <f t="shared" ref="J8:K8" si="0">J9</f>
        <v>9357.9</v>
      </c>
      <c r="K8" s="197">
        <f t="shared" si="0"/>
        <v>11697.3</v>
      </c>
    </row>
    <row r="9" spans="1:12" ht="43.5" customHeight="1">
      <c r="A9" s="254" t="s">
        <v>439</v>
      </c>
      <c r="B9" s="403" t="s">
        <v>82</v>
      </c>
      <c r="C9" s="196"/>
      <c r="D9" s="196"/>
      <c r="E9" s="196"/>
      <c r="F9" s="196"/>
      <c r="G9" s="196"/>
      <c r="H9" s="196"/>
      <c r="I9" s="402">
        <f>I10+I12+I11</f>
        <v>73220.5</v>
      </c>
      <c r="J9" s="402">
        <f t="shared" ref="J9:K9" si="1">J10+J12+J11</f>
        <v>9357.9</v>
      </c>
      <c r="K9" s="402">
        <f t="shared" si="1"/>
        <v>11697.3</v>
      </c>
    </row>
    <row r="10" spans="1:12" ht="106.5" customHeight="1">
      <c r="A10" s="195" t="s">
        <v>466</v>
      </c>
      <c r="B10" s="194" t="s">
        <v>82</v>
      </c>
      <c r="C10" s="194" t="s">
        <v>9</v>
      </c>
      <c r="D10" s="194" t="s">
        <v>98</v>
      </c>
      <c r="E10" s="194" t="s">
        <v>440</v>
      </c>
      <c r="F10" s="193" t="s">
        <v>17</v>
      </c>
      <c r="G10" s="193" t="s">
        <v>82</v>
      </c>
      <c r="H10" s="193" t="s">
        <v>73</v>
      </c>
      <c r="I10" s="191">
        <v>790.4</v>
      </c>
      <c r="J10" s="191"/>
      <c r="K10" s="191"/>
    </row>
    <row r="11" spans="1:12" ht="106.5" customHeight="1">
      <c r="A11" s="195" t="s">
        <v>139</v>
      </c>
      <c r="B11" s="194" t="s">
        <v>82</v>
      </c>
      <c r="C11" s="194" t="s">
        <v>9</v>
      </c>
      <c r="D11" s="194" t="s">
        <v>98</v>
      </c>
      <c r="E11" s="194" t="s">
        <v>272</v>
      </c>
      <c r="F11" s="193" t="s">
        <v>17</v>
      </c>
      <c r="G11" s="193" t="s">
        <v>82</v>
      </c>
      <c r="H11" s="193" t="s">
        <v>73</v>
      </c>
      <c r="I11" s="191">
        <v>8567.5</v>
      </c>
      <c r="J11" s="191">
        <v>9357.9</v>
      </c>
      <c r="K11" s="191">
        <v>11697.3</v>
      </c>
    </row>
    <row r="12" spans="1:12" ht="74.25" customHeight="1">
      <c r="A12" s="255" t="s">
        <v>118</v>
      </c>
      <c r="B12" s="192" t="s">
        <v>82</v>
      </c>
      <c r="C12" s="192" t="s">
        <v>9</v>
      </c>
      <c r="D12" s="192" t="s">
        <v>264</v>
      </c>
      <c r="E12" s="192" t="s">
        <v>265</v>
      </c>
      <c r="F12" s="193" t="s">
        <v>82</v>
      </c>
      <c r="G12" s="193" t="s">
        <v>116</v>
      </c>
      <c r="H12" s="193" t="s">
        <v>73</v>
      </c>
      <c r="I12" s="191">
        <v>63862.6</v>
      </c>
      <c r="J12" s="191">
        <v>0</v>
      </c>
      <c r="K12" s="191">
        <v>0</v>
      </c>
    </row>
    <row r="13" spans="1:12" ht="74.25" customHeight="1">
      <c r="A13" s="254" t="s">
        <v>121</v>
      </c>
      <c r="B13" s="400" t="s">
        <v>104</v>
      </c>
      <c r="C13" s="400"/>
      <c r="D13" s="400"/>
      <c r="E13" s="400"/>
      <c r="F13" s="401"/>
      <c r="G13" s="401"/>
      <c r="H13" s="401"/>
      <c r="I13" s="402">
        <f>I14</f>
        <v>371.4</v>
      </c>
      <c r="J13" s="402"/>
      <c r="K13" s="402"/>
    </row>
    <row r="14" spans="1:12" ht="74.25" customHeight="1">
      <c r="A14" s="255" t="s">
        <v>547</v>
      </c>
      <c r="B14" s="192" t="s">
        <v>104</v>
      </c>
      <c r="C14" s="192" t="s">
        <v>258</v>
      </c>
      <c r="D14" s="192" t="s">
        <v>106</v>
      </c>
      <c r="E14" s="192" t="s">
        <v>548</v>
      </c>
      <c r="F14" s="349" t="s">
        <v>82</v>
      </c>
      <c r="G14" s="349" t="s">
        <v>116</v>
      </c>
      <c r="H14" s="349" t="s">
        <v>73</v>
      </c>
      <c r="I14" s="191">
        <v>371.4</v>
      </c>
      <c r="J14" s="191"/>
      <c r="K14" s="191"/>
    </row>
    <row r="15" spans="1:12" ht="74.25" customHeight="1">
      <c r="A15" s="254" t="s">
        <v>126</v>
      </c>
      <c r="B15" s="400" t="s">
        <v>267</v>
      </c>
      <c r="C15" s="400"/>
      <c r="D15" s="400"/>
      <c r="E15" s="400"/>
      <c r="F15" s="401"/>
      <c r="G15" s="401"/>
      <c r="H15" s="401"/>
      <c r="I15" s="402">
        <f>I16</f>
        <v>3828.2</v>
      </c>
      <c r="J15" s="402"/>
      <c r="K15" s="402"/>
    </row>
    <row r="16" spans="1:12" ht="33.75" customHeight="1">
      <c r="A16" s="255" t="s">
        <v>488</v>
      </c>
      <c r="B16" s="192" t="s">
        <v>267</v>
      </c>
      <c r="C16" s="192" t="s">
        <v>8</v>
      </c>
      <c r="D16" s="192" t="s">
        <v>77</v>
      </c>
      <c r="E16" s="330" t="s">
        <v>487</v>
      </c>
      <c r="F16" s="29" t="s">
        <v>98</v>
      </c>
      <c r="G16" s="349" t="s">
        <v>75</v>
      </c>
      <c r="H16" s="349" t="s">
        <v>73</v>
      </c>
      <c r="I16" s="191">
        <v>3828.2</v>
      </c>
      <c r="J16" s="191">
        <v>0</v>
      </c>
      <c r="K16" s="191">
        <v>0</v>
      </c>
    </row>
    <row r="17" spans="1:12" ht="39.75" customHeight="1">
      <c r="A17" s="21"/>
      <c r="K17" s="348"/>
      <c r="L17"/>
    </row>
    <row r="19" spans="1:12" ht="44.25" customHeight="1"/>
    <row r="20" spans="1:12" ht="12.75">
      <c r="L20"/>
    </row>
  </sheetData>
  <customSheetViews>
    <customSheetView guid="{81558BDF-55DB-4F10-A797-FD06B4DBF865}" showPageBreaks="1" printArea="1" view="pageBreakPreview">
      <selection activeCell="J10" sqref="J10"/>
      <pageMargins left="0.43307086614173229" right="0.23622047244094491" top="0.19685039370078741" bottom="0.19685039370078741" header="0.31496062992125984" footer="0.31496062992125984"/>
      <pageSetup paperSize="9" scale="83" orientation="portrait" r:id="rId1"/>
      <headerFooter>
        <oddHeader>&amp;C&amp;P</oddHeader>
      </headerFooter>
    </customSheetView>
    <customSheetView guid="{D7437CF1-D31F-4DF2-9399-AF82B3DFFC54}" showPageBreaks="1" printArea="1" view="pageBreakPreview" topLeftCell="A4">
      <selection activeCell="E17" sqref="E17"/>
      <pageMargins left="0.43307086614173229" right="0.23622047244094491" top="0.19685039370078741" bottom="0.19685039370078741" header="0.31496062992125984" footer="0.31496062992125984"/>
      <pageSetup paperSize="9" scale="83" orientation="portrait" r:id="rId2"/>
      <headerFooter>
        <oddHeader>&amp;C&amp;P</oddHeader>
      </headerFooter>
    </customSheetView>
    <customSheetView guid="{D2A2E364-7F41-4DF0-B445-F266635B8190}" showPageBreaks="1" printArea="1" view="pageBreakPreview">
      <selection activeCell="I9" sqref="I9"/>
      <pageMargins left="0.43307086614173229" right="0.23622047244094491" top="0.19685039370078741" bottom="0.19685039370078741" header="0.31496062992125984" footer="0.31496062992125984"/>
      <pageSetup paperSize="9" scale="83" orientation="portrait" r:id="rId3"/>
      <headerFooter>
        <oddHeader>&amp;C&amp;P</oddHeader>
      </headerFooter>
    </customSheetView>
  </customSheetViews>
  <mergeCells count="10">
    <mergeCell ref="E1:K1"/>
    <mergeCell ref="E2:K2"/>
    <mergeCell ref="A3:K3"/>
    <mergeCell ref="B4:K4"/>
    <mergeCell ref="A5:A6"/>
    <mergeCell ref="B5:E6"/>
    <mergeCell ref="F5:F6"/>
    <mergeCell ref="G5:G6"/>
    <mergeCell ref="H5:H6"/>
    <mergeCell ref="I5:K5"/>
  </mergeCells>
  <pageMargins left="0.43307086614173229" right="0.23622047244094491" top="0.19685039370078741" bottom="0.19685039370078741" header="0.31496062992125984" footer="0.31496062992125984"/>
  <pageSetup paperSize="9" scale="83" orientation="portrait" r:id="rId4"/>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22"/>
  <sheetViews>
    <sheetView view="pageBreakPreview" topLeftCell="B10" zoomScaleSheetLayoutView="100" workbookViewId="0">
      <selection activeCell="B28" sqref="B28"/>
    </sheetView>
  </sheetViews>
  <sheetFormatPr defaultRowHeight="15.75"/>
  <cols>
    <col min="1" max="1" width="9.33203125" style="6" hidden="1" customWidth="1"/>
    <col min="2" max="2" width="51.5" style="6" customWidth="1"/>
    <col min="3" max="4" width="14.5" style="6" customWidth="1"/>
    <col min="5" max="5" width="15.1640625" style="4" customWidth="1"/>
    <col min="6" max="6" width="78.5" style="19" customWidth="1"/>
    <col min="7" max="7" width="17" style="5" customWidth="1"/>
    <col min="8" max="8" width="13.83203125" style="6" bestFit="1" customWidth="1"/>
    <col min="9" max="9" width="12.5" style="6" bestFit="1" customWidth="1"/>
    <col min="10" max="16384" width="9.33203125" style="6"/>
  </cols>
  <sheetData>
    <row r="1" spans="2:10" ht="154.5" customHeight="1">
      <c r="C1" s="409" t="s">
        <v>526</v>
      </c>
      <c r="D1" s="409"/>
      <c r="E1" s="409"/>
      <c r="F1" s="409"/>
      <c r="G1" s="409"/>
      <c r="H1" s="409"/>
      <c r="I1" s="288"/>
    </row>
    <row r="2" spans="2:10" ht="92.25" customHeight="1">
      <c r="C2" s="409" t="s">
        <v>454</v>
      </c>
      <c r="D2" s="409"/>
      <c r="E2" s="409"/>
    </row>
    <row r="3" spans="2:10" ht="1.5" customHeight="1">
      <c r="C3" s="288"/>
      <c r="D3" s="288"/>
      <c r="E3" s="288"/>
    </row>
    <row r="4" spans="2:10" ht="12.75" customHeight="1">
      <c r="C4" s="251"/>
      <c r="D4" s="251"/>
      <c r="E4" s="251" t="s">
        <v>352</v>
      </c>
      <c r="F4" s="202"/>
    </row>
    <row r="5" spans="2:10" ht="49.5" customHeight="1">
      <c r="B5" s="410" t="s">
        <v>455</v>
      </c>
      <c r="C5" s="410"/>
      <c r="D5" s="410"/>
      <c r="E5" s="410"/>
    </row>
    <row r="6" spans="2:10">
      <c r="B6" s="8"/>
      <c r="C6" s="8"/>
      <c r="D6" s="8"/>
      <c r="E6" s="9" t="s">
        <v>1</v>
      </c>
    </row>
    <row r="7" spans="2:10">
      <c r="B7" s="411" t="s">
        <v>339</v>
      </c>
      <c r="C7" s="412" t="s">
        <v>7</v>
      </c>
      <c r="D7" s="412"/>
      <c r="E7" s="412"/>
    </row>
    <row r="8" spans="2:10" ht="16.5" customHeight="1">
      <c r="B8" s="411"/>
      <c r="C8" s="333" t="s">
        <v>24</v>
      </c>
      <c r="D8" s="333" t="s">
        <v>396</v>
      </c>
      <c r="E8" s="333" t="s">
        <v>441</v>
      </c>
      <c r="H8" s="4"/>
    </row>
    <row r="9" spans="2:10" s="11" customFormat="1">
      <c r="B9" s="10" t="s">
        <v>8</v>
      </c>
      <c r="C9" s="10" t="s">
        <v>9</v>
      </c>
      <c r="D9" s="10" t="s">
        <v>10</v>
      </c>
      <c r="E9" s="10" t="s">
        <v>11</v>
      </c>
      <c r="F9" s="19"/>
      <c r="G9" s="5"/>
    </row>
    <row r="10" spans="2:10">
      <c r="B10" s="256" t="s">
        <v>348</v>
      </c>
      <c r="C10" s="257"/>
      <c r="D10" s="257">
        <v>5.7</v>
      </c>
      <c r="E10" s="257">
        <v>5.7</v>
      </c>
    </row>
    <row r="11" spans="2:10">
      <c r="B11" s="256" t="s">
        <v>338</v>
      </c>
      <c r="C11" s="257">
        <v>5.7</v>
      </c>
      <c r="D11" s="257"/>
      <c r="E11" s="257"/>
    </row>
    <row r="12" spans="2:10">
      <c r="B12" s="258" t="s">
        <v>19</v>
      </c>
      <c r="C12" s="259">
        <f>SUM(C11)</f>
        <v>5.7</v>
      </c>
      <c r="D12" s="259">
        <f>SUM(D10:D10)</f>
        <v>5.7</v>
      </c>
      <c r="E12" s="259">
        <f>SUM(E10:E10)</f>
        <v>5.7</v>
      </c>
    </row>
    <row r="13" spans="2:10" s="4" customFormat="1" ht="11.25" customHeight="1">
      <c r="B13" s="6"/>
      <c r="F13" s="19"/>
      <c r="G13" s="5"/>
      <c r="H13" s="6"/>
      <c r="I13" s="6"/>
      <c r="J13" s="6"/>
    </row>
    <row r="14" spans="2:10" s="4" customFormat="1">
      <c r="B14" s="8"/>
      <c r="C14" s="8"/>
      <c r="D14" s="8"/>
      <c r="E14" s="251" t="s">
        <v>351</v>
      </c>
      <c r="F14" s="19"/>
      <c r="G14" s="5"/>
      <c r="H14" s="6"/>
      <c r="I14" s="6"/>
      <c r="J14" s="6"/>
    </row>
    <row r="15" spans="2:10" s="4" customFormat="1" ht="201" customHeight="1">
      <c r="B15" s="425" t="s">
        <v>465</v>
      </c>
      <c r="C15" s="425"/>
      <c r="D15" s="425"/>
      <c r="E15" s="425"/>
      <c r="F15" s="19"/>
      <c r="G15" s="5"/>
      <c r="H15" s="6"/>
      <c r="I15" s="6"/>
      <c r="J15" s="6"/>
    </row>
    <row r="16" spans="2:10" s="4" customFormat="1" ht="15.75" customHeight="1">
      <c r="B16" s="8"/>
      <c r="C16" s="8"/>
      <c r="D16" s="8"/>
      <c r="E16" s="9" t="s">
        <v>1</v>
      </c>
      <c r="F16" s="6"/>
      <c r="G16" s="6"/>
      <c r="H16" s="6"/>
    </row>
    <row r="17" spans="2:8" s="4" customFormat="1" ht="12.75">
      <c r="B17" s="411" t="s">
        <v>339</v>
      </c>
      <c r="C17" s="426" t="s">
        <v>7</v>
      </c>
      <c r="D17" s="427"/>
      <c r="E17" s="428"/>
      <c r="F17" s="6"/>
      <c r="G17" s="6"/>
      <c r="H17" s="6"/>
    </row>
    <row r="18" spans="2:8" s="4" customFormat="1" ht="12.75">
      <c r="B18" s="411"/>
      <c r="C18" s="333" t="s">
        <v>24</v>
      </c>
      <c r="D18" s="333" t="s">
        <v>396</v>
      </c>
      <c r="E18" s="333" t="s">
        <v>441</v>
      </c>
      <c r="F18" s="6"/>
      <c r="G18" s="6"/>
      <c r="H18" s="6"/>
    </row>
    <row r="19" spans="2:8" s="4" customFormat="1" ht="12.75">
      <c r="B19" s="10" t="s">
        <v>8</v>
      </c>
      <c r="C19" s="10" t="s">
        <v>9</v>
      </c>
      <c r="D19" s="10" t="s">
        <v>10</v>
      </c>
      <c r="E19" s="10" t="s">
        <v>11</v>
      </c>
      <c r="F19" s="6"/>
      <c r="G19" s="6"/>
      <c r="H19" s="6"/>
    </row>
    <row r="20" spans="2:8" s="4" customFormat="1">
      <c r="B20" s="201" t="s">
        <v>350</v>
      </c>
      <c r="C20" s="260">
        <v>169.4</v>
      </c>
      <c r="D20" s="260">
        <v>119.4</v>
      </c>
      <c r="E20" s="260">
        <v>119.4</v>
      </c>
      <c r="F20" s="6"/>
      <c r="G20" s="6"/>
      <c r="H20" s="6"/>
    </row>
    <row r="21" spans="2:8" s="4" customFormat="1">
      <c r="B21" s="201" t="s">
        <v>349</v>
      </c>
      <c r="C21" s="260">
        <v>209.8</v>
      </c>
      <c r="D21" s="260">
        <v>209.8</v>
      </c>
      <c r="E21" s="260">
        <v>209.8</v>
      </c>
      <c r="F21" s="6"/>
      <c r="G21" s="6"/>
      <c r="H21" s="6"/>
    </row>
    <row r="22" spans="2:8" s="4" customFormat="1">
      <c r="B22" s="201" t="s">
        <v>340</v>
      </c>
      <c r="C22" s="260">
        <v>200</v>
      </c>
      <c r="D22" s="260">
        <v>141.80000000000001</v>
      </c>
      <c r="E22" s="260">
        <v>141.80000000000001</v>
      </c>
      <c r="F22" s="6"/>
      <c r="G22" s="6"/>
      <c r="H22" s="6"/>
    </row>
    <row r="23" spans="2:8" s="4" customFormat="1">
      <c r="B23" s="201" t="s">
        <v>348</v>
      </c>
      <c r="C23" s="260">
        <v>226.2</v>
      </c>
      <c r="D23" s="260">
        <v>126.2</v>
      </c>
      <c r="E23" s="260">
        <v>126.2</v>
      </c>
      <c r="F23" s="6"/>
      <c r="G23" s="6"/>
      <c r="H23" s="6"/>
    </row>
    <row r="24" spans="2:8" s="4" customFormat="1">
      <c r="B24" s="201" t="s">
        <v>345</v>
      </c>
      <c r="C24" s="260">
        <v>612.5</v>
      </c>
      <c r="D24" s="260">
        <v>207.5</v>
      </c>
      <c r="E24" s="260">
        <v>207.5</v>
      </c>
      <c r="F24" s="6"/>
      <c r="G24" s="6"/>
      <c r="H24" s="6"/>
    </row>
    <row r="25" spans="2:8" s="4" customFormat="1">
      <c r="B25" s="201" t="s">
        <v>347</v>
      </c>
      <c r="C25" s="260">
        <v>158.1</v>
      </c>
      <c r="D25" s="260">
        <v>158.1</v>
      </c>
      <c r="E25" s="260">
        <v>158.1</v>
      </c>
      <c r="F25" s="6"/>
      <c r="G25" s="6"/>
      <c r="H25" s="6"/>
    </row>
    <row r="26" spans="2:8" s="4" customFormat="1">
      <c r="B26" s="201" t="s">
        <v>344</v>
      </c>
      <c r="C26" s="260">
        <v>265</v>
      </c>
      <c r="D26" s="260">
        <v>265</v>
      </c>
      <c r="E26" s="260">
        <v>265</v>
      </c>
      <c r="F26" s="6"/>
      <c r="G26" s="6"/>
      <c r="H26" s="6"/>
    </row>
    <row r="27" spans="2:8" s="4" customFormat="1">
      <c r="B27" s="201" t="s">
        <v>338</v>
      </c>
      <c r="C27" s="260">
        <v>239.8</v>
      </c>
      <c r="D27" s="260">
        <v>159.80000000000001</v>
      </c>
      <c r="E27" s="260">
        <v>159.80000000000001</v>
      </c>
      <c r="F27" s="6"/>
      <c r="G27" s="6"/>
      <c r="H27" s="6"/>
    </row>
    <row r="28" spans="2:8" s="4" customFormat="1">
      <c r="B28" s="201" t="s">
        <v>346</v>
      </c>
      <c r="C28" s="260">
        <v>266.5</v>
      </c>
      <c r="D28" s="260">
        <v>266.5</v>
      </c>
      <c r="E28" s="260">
        <v>266.5</v>
      </c>
      <c r="F28" s="6"/>
      <c r="G28" s="6"/>
      <c r="H28" s="6"/>
    </row>
    <row r="29" spans="2:8" s="4" customFormat="1">
      <c r="B29" s="201" t="s">
        <v>342</v>
      </c>
      <c r="C29" s="260">
        <v>6100.4</v>
      </c>
      <c r="D29" s="260">
        <v>3943.6</v>
      </c>
      <c r="E29" s="260">
        <v>3943.6</v>
      </c>
      <c r="F29" s="6"/>
      <c r="G29" s="6"/>
      <c r="H29" s="6"/>
    </row>
    <row r="30" spans="2:8" s="4" customFormat="1">
      <c r="B30" s="201" t="s">
        <v>341</v>
      </c>
      <c r="C30" s="199">
        <v>460.5</v>
      </c>
      <c r="D30" s="199">
        <v>110.5</v>
      </c>
      <c r="E30" s="199">
        <v>110.5</v>
      </c>
      <c r="F30" s="6"/>
      <c r="G30" s="6"/>
      <c r="H30" s="6"/>
    </row>
    <row r="31" spans="2:8" ht="14.25" customHeight="1">
      <c r="B31" s="201" t="s">
        <v>343</v>
      </c>
      <c r="C31" s="199">
        <v>221.5</v>
      </c>
      <c r="D31" s="199">
        <v>221.5</v>
      </c>
      <c r="E31" s="199">
        <v>221.5</v>
      </c>
      <c r="F31" s="261"/>
    </row>
    <row r="32" spans="2:8" ht="19.5" customHeight="1">
      <c r="B32" s="200" t="s">
        <v>19</v>
      </c>
      <c r="C32" s="199">
        <f>SUM(C20:C31)</f>
        <v>9129.7000000000007</v>
      </c>
      <c r="D32" s="199">
        <f>SUM(D20:D31)</f>
        <v>5929.7</v>
      </c>
      <c r="E32" s="199">
        <f>SUM(E20:E31)</f>
        <v>5929.7</v>
      </c>
      <c r="F32" s="261"/>
    </row>
    <row r="33" spans="2:12" ht="19.5" customHeight="1">
      <c r="C33" s="269"/>
      <c r="D33" s="269"/>
      <c r="E33" s="269"/>
      <c r="F33" s="261"/>
    </row>
    <row r="34" spans="2:12" ht="19.5" customHeight="1">
      <c r="C34" s="269"/>
      <c r="D34" s="269"/>
      <c r="E34" s="269"/>
      <c r="F34" s="261"/>
    </row>
    <row r="35" spans="2:12" ht="19.5" customHeight="1">
      <c r="C35" s="269"/>
      <c r="D35" s="269"/>
      <c r="E35" s="269"/>
      <c r="F35" s="261"/>
    </row>
    <row r="36" spans="2:12" ht="9" customHeight="1">
      <c r="C36" s="269"/>
      <c r="D36" s="269"/>
      <c r="E36" s="269"/>
      <c r="F36" s="261"/>
    </row>
    <row r="37" spans="2:12" ht="12.75">
      <c r="E37" s="6"/>
      <c r="F37" s="6"/>
      <c r="G37" s="6"/>
    </row>
    <row r="38" spans="2:12" ht="12.75">
      <c r="E38" s="6"/>
      <c r="F38" s="6"/>
      <c r="G38" s="6"/>
    </row>
    <row r="39" spans="2:12" ht="16.5" customHeight="1">
      <c r="E39" s="6"/>
      <c r="F39" s="6"/>
      <c r="G39" s="6"/>
    </row>
    <row r="40" spans="2:12" s="11" customFormat="1" ht="12.75">
      <c r="B40" s="6"/>
      <c r="C40" s="6"/>
      <c r="D40" s="6"/>
      <c r="E40" s="6"/>
      <c r="L40" s="6"/>
    </row>
    <row r="41" spans="2:12" ht="12.75">
      <c r="E41" s="6"/>
      <c r="F41" s="6"/>
      <c r="G41" s="6"/>
    </row>
    <row r="42" spans="2:12" ht="12.75">
      <c r="B42" s="11"/>
      <c r="C42" s="11"/>
      <c r="D42" s="11"/>
      <c r="E42" s="11"/>
      <c r="F42" s="6"/>
      <c r="G42" s="6"/>
      <c r="L42" s="11"/>
    </row>
    <row r="43" spans="2:12" ht="12.75">
      <c r="E43" s="6"/>
      <c r="F43" s="6"/>
      <c r="G43" s="6"/>
    </row>
    <row r="44" spans="2:12" ht="15.75" customHeight="1">
      <c r="E44" s="6"/>
      <c r="F44" s="6"/>
      <c r="G44" s="6"/>
    </row>
    <row r="45" spans="2:12" ht="12.75">
      <c r="E45" s="6"/>
      <c r="F45" s="6"/>
      <c r="G45" s="6"/>
    </row>
    <row r="46" spans="2:12" ht="12.75">
      <c r="E46" s="6"/>
      <c r="F46" s="6"/>
      <c r="G46" s="6"/>
    </row>
    <row r="47" spans="2:12" ht="12.75">
      <c r="E47" s="6"/>
      <c r="F47" s="6"/>
      <c r="G47" s="6"/>
    </row>
    <row r="48" spans="2:12" ht="12.75">
      <c r="E48" s="6"/>
      <c r="F48" s="6"/>
      <c r="G48" s="6"/>
    </row>
    <row r="49" s="6" customFormat="1" ht="12.75"/>
    <row r="50" s="6" customFormat="1" ht="15.75" customHeight="1"/>
    <row r="51" s="6" customFormat="1" ht="12.75"/>
    <row r="52" s="6" customFormat="1" ht="12.75"/>
    <row r="53" s="6" customFormat="1" ht="12.75"/>
    <row r="54" s="6" customFormat="1" ht="12.75"/>
    <row r="55" s="6" customFormat="1" ht="0.75" customHeight="1"/>
    <row r="56" s="6" customFormat="1" ht="12.75"/>
    <row r="57" s="6" customFormat="1" ht="36.75" customHeight="1"/>
    <row r="58" s="6" customFormat="1" ht="12.75"/>
    <row r="59" s="6" customFormat="1" ht="12.75"/>
    <row r="60" s="6" customFormat="1" ht="12.75"/>
    <row r="61" s="6" customFormat="1" ht="15.75" customHeight="1"/>
    <row r="62" s="6" customFormat="1" ht="12.75"/>
    <row r="63" s="6" customFormat="1" ht="296.25" customHeight="1"/>
    <row r="64" s="6" customFormat="1" ht="12.75"/>
    <row r="65" s="6" customFormat="1" ht="12.75"/>
    <row r="66" s="6" customFormat="1" ht="12.75"/>
    <row r="67" s="6" customFormat="1" ht="12.75"/>
    <row r="68" s="6" customFormat="1" ht="12.75"/>
    <row r="69" s="6" customFormat="1" ht="12.75"/>
    <row r="70" s="6" customFormat="1" ht="12.75"/>
    <row r="71" s="6" customFormat="1" ht="12.75"/>
    <row r="72" s="6" customFormat="1" ht="12.75"/>
    <row r="73" s="6" customFormat="1" ht="12.75"/>
    <row r="74" s="6" customFormat="1" ht="12.75"/>
    <row r="75" s="6" customFormat="1" ht="12.75"/>
    <row r="76" s="6" customFormat="1" ht="6.75" customHeight="1"/>
    <row r="77" s="6" customFormat="1" ht="12.75"/>
    <row r="84" spans="6:7" ht="12.75">
      <c r="F84" s="6"/>
      <c r="G84" s="6"/>
    </row>
    <row r="85" spans="6:7" ht="12.75">
      <c r="F85" s="6"/>
      <c r="G85" s="6"/>
    </row>
    <row r="86" spans="6:7" ht="12.75">
      <c r="F86" s="6"/>
      <c r="G86" s="6"/>
    </row>
    <row r="87" spans="6:7" ht="12.75">
      <c r="F87" s="6"/>
      <c r="G87" s="6"/>
    </row>
    <row r="88" spans="6:7" ht="12.75">
      <c r="F88" s="6"/>
      <c r="G88" s="6"/>
    </row>
    <row r="89" spans="6:7" ht="12.75">
      <c r="F89" s="6"/>
      <c r="G89" s="6"/>
    </row>
    <row r="91" spans="6:7" ht="12.75">
      <c r="F91" s="6"/>
      <c r="G91" s="6"/>
    </row>
    <row r="92" spans="6:7" ht="13.5" customHeight="1">
      <c r="F92" s="6"/>
      <c r="G92" s="6"/>
    </row>
    <row r="93" spans="6:7" ht="12.75">
      <c r="F93" s="6"/>
      <c r="G93" s="6"/>
    </row>
    <row r="94" spans="6:7" ht="12.75">
      <c r="F94" s="6"/>
      <c r="G94" s="6"/>
    </row>
    <row r="95" spans="6:7" ht="12.75">
      <c r="F95" s="6"/>
      <c r="G95" s="6"/>
    </row>
    <row r="96" spans="6:7" ht="12.75">
      <c r="F96" s="6"/>
      <c r="G96" s="6"/>
    </row>
    <row r="97" spans="6:7" ht="12.75">
      <c r="F97" s="6"/>
      <c r="G97" s="6"/>
    </row>
    <row r="98" spans="6:7" ht="12.75">
      <c r="F98" s="6"/>
      <c r="G98" s="6"/>
    </row>
    <row r="99" spans="6:7" ht="12.75">
      <c r="F99" s="6"/>
      <c r="G99" s="6"/>
    </row>
    <row r="100" spans="6:7" ht="12.75">
      <c r="F100" s="6"/>
      <c r="G100" s="6"/>
    </row>
    <row r="101" spans="6:7" ht="12.75">
      <c r="F101" s="6"/>
      <c r="G101" s="6"/>
    </row>
    <row r="102" spans="6:7" ht="12.75">
      <c r="F102" s="6"/>
      <c r="G102" s="6"/>
    </row>
    <row r="103" spans="6:7" ht="12.75">
      <c r="F103" s="6"/>
      <c r="G103" s="6"/>
    </row>
    <row r="104" spans="6:7" ht="12.75">
      <c r="F104" s="6"/>
      <c r="G104" s="6"/>
    </row>
    <row r="105" spans="6:7" ht="12.75">
      <c r="F105" s="6"/>
      <c r="G105" s="6"/>
    </row>
    <row r="106" spans="6:7" ht="12.75">
      <c r="F106" s="6"/>
      <c r="G106" s="6"/>
    </row>
    <row r="108" spans="6:7" ht="15" customHeight="1">
      <c r="F108" s="6"/>
      <c r="G108" s="6"/>
    </row>
    <row r="109" spans="6:7" ht="12.75">
      <c r="F109" s="6"/>
      <c r="G109" s="6"/>
    </row>
    <row r="110" spans="6:7" ht="11.25" customHeight="1">
      <c r="F110" s="6"/>
      <c r="G110" s="6"/>
    </row>
    <row r="111" spans="6:7" ht="12.75">
      <c r="F111" s="6"/>
      <c r="G111" s="6"/>
    </row>
    <row r="112" spans="6:7" ht="12.75">
      <c r="F112" s="6"/>
      <c r="G112" s="6"/>
    </row>
    <row r="113" spans="6:7" ht="11.25" customHeight="1">
      <c r="F113" s="6"/>
      <c r="G113" s="6"/>
    </row>
    <row r="114" spans="6:7" ht="12.75">
      <c r="F114" s="6"/>
      <c r="G114" s="6"/>
    </row>
    <row r="115" spans="6:7" ht="12.75">
      <c r="F115" s="6"/>
      <c r="G115" s="6"/>
    </row>
    <row r="116" spans="6:7" ht="12.75">
      <c r="F116" s="6"/>
      <c r="G116" s="6"/>
    </row>
    <row r="117" spans="6:7" ht="12.75">
      <c r="F117" s="6"/>
      <c r="G117" s="6"/>
    </row>
    <row r="118" spans="6:7" ht="12.75">
      <c r="F118" s="6"/>
      <c r="G118" s="6"/>
    </row>
    <row r="119" spans="6:7" ht="12.75">
      <c r="F119" s="6"/>
      <c r="G119" s="6"/>
    </row>
    <row r="120" spans="6:7" ht="12.75">
      <c r="F120" s="6"/>
      <c r="G120" s="6"/>
    </row>
    <row r="121" spans="6:7" ht="12.75">
      <c r="F121" s="6"/>
      <c r="G121" s="6"/>
    </row>
    <row r="122" spans="6:7" ht="12.75">
      <c r="F122" s="6"/>
      <c r="G122" s="6"/>
    </row>
  </sheetData>
  <customSheetViews>
    <customSheetView guid="{81558BDF-55DB-4F10-A797-FD06B4DBF865}" showPageBreaks="1" printArea="1" hiddenRows="1" hiddenColumns="1" view="pageBreakPreview" topLeftCell="B16">
      <selection activeCell="D38" sqref="D38"/>
      <pageMargins left="1.1023622047244095" right="0.31496062992125984" top="0.74803149606299213" bottom="0.74803149606299213" header="0.31496062992125984" footer="0.31496062992125984"/>
      <pageSetup paperSize="9" orientation="portrait" r:id="rId1"/>
    </customSheetView>
    <customSheetView guid="{D7437CF1-D31F-4DF2-9399-AF82B3DFFC54}" showPageBreaks="1" printArea="1" hiddenRows="1" hiddenColumns="1" view="pageBreakPreview" topLeftCell="B73">
      <selection activeCell="B86" sqref="B86:E86"/>
      <pageMargins left="1.1023622047244095" right="0.31496062992125984" top="0.74803149606299213" bottom="0.74803149606299213" header="0.31496062992125984" footer="0.31496062992125984"/>
      <pageSetup paperSize="9" orientation="portrait" r:id="rId2"/>
    </customSheetView>
    <customSheetView guid="{D2A2E364-7F41-4DF0-B445-F266635B8190}" showPageBreaks="1" printArea="1" hiddenColumns="1" view="pageBreakPreview" topLeftCell="B19">
      <selection activeCell="B34" sqref="B34:E34"/>
      <pageMargins left="1.1023622047244095" right="0.31496062992125984" top="0.74803149606299213" bottom="0.74803149606299213" header="0.31496062992125984" footer="0.31496062992125984"/>
      <pageSetup paperSize="9" orientation="portrait" r:id="rId3"/>
    </customSheetView>
  </customSheetViews>
  <mergeCells count="9">
    <mergeCell ref="F1:H1"/>
    <mergeCell ref="C2:E2"/>
    <mergeCell ref="B5:E5"/>
    <mergeCell ref="B15:E15"/>
    <mergeCell ref="B17:B18"/>
    <mergeCell ref="C17:E17"/>
    <mergeCell ref="B7:B8"/>
    <mergeCell ref="C7:E7"/>
    <mergeCell ref="C1:E1"/>
  </mergeCells>
  <pageMargins left="1.1023622047244095" right="0.31496062992125984" top="0.74803149606299213" bottom="0.74803149606299213" header="0.31496062992125984" footer="0.31496062992125984"/>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9"/>
  <sheetViews>
    <sheetView view="pageBreakPreview" zoomScale="60" zoomScaleNormal="55" workbookViewId="0">
      <selection activeCell="B10" sqref="B10"/>
    </sheetView>
  </sheetViews>
  <sheetFormatPr defaultRowHeight="12.75"/>
  <cols>
    <col min="1" max="1" width="58.6640625" style="203" customWidth="1"/>
    <col min="2" max="2" width="125" style="203" customWidth="1"/>
    <col min="3" max="3" width="27" style="203" customWidth="1"/>
    <col min="4" max="4" width="30.83203125" style="203" customWidth="1"/>
    <col min="5" max="5" width="27.5" style="203" customWidth="1"/>
    <col min="6" max="6" width="41.83203125" style="204" customWidth="1"/>
    <col min="7" max="7" width="23.6640625" style="203" customWidth="1"/>
    <col min="8" max="8" width="19.5" style="203" customWidth="1"/>
    <col min="9" max="9" width="25.5" style="203" customWidth="1"/>
    <col min="10" max="16384" width="9.33203125" style="203"/>
  </cols>
  <sheetData>
    <row r="1" spans="1:7" ht="207.75" customHeight="1">
      <c r="C1" s="429" t="s">
        <v>527</v>
      </c>
      <c r="D1" s="429"/>
      <c r="E1" s="429"/>
    </row>
    <row r="2" spans="1:7" ht="132" customHeight="1">
      <c r="A2" s="250"/>
      <c r="B2" s="249"/>
      <c r="C2" s="429" t="s">
        <v>456</v>
      </c>
      <c r="D2" s="429"/>
      <c r="E2" s="429"/>
      <c r="F2" s="248"/>
      <c r="G2" s="248"/>
    </row>
    <row r="3" spans="1:7" ht="13.15" customHeight="1">
      <c r="A3" s="430" t="s">
        <v>457</v>
      </c>
      <c r="B3" s="430"/>
      <c r="C3" s="430"/>
      <c r="D3" s="430"/>
      <c r="E3" s="430"/>
    </row>
    <row r="4" spans="1:7" ht="13.15" customHeight="1">
      <c r="A4" s="430"/>
      <c r="B4" s="430"/>
      <c r="C4" s="430"/>
      <c r="D4" s="430"/>
      <c r="E4" s="430"/>
    </row>
    <row r="5" spans="1:7" ht="73.900000000000006" customHeight="1">
      <c r="A5" s="430"/>
      <c r="B5" s="430"/>
      <c r="C5" s="430"/>
      <c r="D5" s="430"/>
      <c r="E5" s="430"/>
      <c r="F5" s="247"/>
    </row>
    <row r="6" spans="1:7" ht="15.75">
      <c r="A6" s="246"/>
      <c r="B6" s="246"/>
      <c r="C6" s="245"/>
    </row>
    <row r="7" spans="1:7" ht="37.15" customHeight="1">
      <c r="A7" s="431" t="s">
        <v>23</v>
      </c>
      <c r="B7" s="432" t="s">
        <v>393</v>
      </c>
      <c r="C7" s="433" t="s">
        <v>392</v>
      </c>
      <c r="D7" s="433"/>
      <c r="E7" s="433"/>
    </row>
    <row r="8" spans="1:7" s="209" customFormat="1" ht="138.6" customHeight="1">
      <c r="A8" s="431"/>
      <c r="B8" s="432"/>
      <c r="C8" s="244" t="s">
        <v>24</v>
      </c>
      <c r="D8" s="244" t="s">
        <v>396</v>
      </c>
      <c r="E8" s="244" t="s">
        <v>441</v>
      </c>
      <c r="F8" s="210"/>
    </row>
    <row r="9" spans="1:7" s="225" customFormat="1" ht="28.15" customHeight="1">
      <c r="A9" s="243" t="s">
        <v>8</v>
      </c>
      <c r="B9" s="242" t="s">
        <v>9</v>
      </c>
      <c r="C9" s="241">
        <v>3</v>
      </c>
      <c r="D9" s="241">
        <v>4</v>
      </c>
      <c r="E9" s="241">
        <v>5</v>
      </c>
      <c r="F9" s="226"/>
    </row>
    <row r="10" spans="1:7" s="225" customFormat="1" ht="44.45" customHeight="1">
      <c r="A10" s="237" t="s">
        <v>354</v>
      </c>
      <c r="B10" s="240" t="s">
        <v>391</v>
      </c>
      <c r="C10" s="239">
        <f>C11+C22+C14+C18</f>
        <v>23913.700000000048</v>
      </c>
      <c r="D10" s="239">
        <f>D11+D22+D14+D18</f>
        <v>-1043.4000000000001</v>
      </c>
      <c r="E10" s="239">
        <f>E11+E22+E14+E18</f>
        <v>-1304.3999999999999</v>
      </c>
      <c r="F10" s="226"/>
    </row>
    <row r="11" spans="1:7" s="225" customFormat="1" ht="55.5" customHeight="1">
      <c r="A11" s="237" t="s">
        <v>390</v>
      </c>
      <c r="B11" s="238" t="s">
        <v>389</v>
      </c>
      <c r="C11" s="233">
        <f t="shared" ref="C11:E12" si="0">SUM(C12)</f>
        <v>0</v>
      </c>
      <c r="D11" s="233">
        <f t="shared" si="0"/>
        <v>0</v>
      </c>
      <c r="E11" s="233">
        <f t="shared" si="0"/>
        <v>0</v>
      </c>
      <c r="F11" s="226"/>
    </row>
    <row r="12" spans="1:7" s="225" customFormat="1" ht="73.900000000000006" customHeight="1">
      <c r="A12" s="237" t="s">
        <v>388</v>
      </c>
      <c r="B12" s="236" t="s">
        <v>387</v>
      </c>
      <c r="C12" s="233">
        <f t="shared" si="0"/>
        <v>0</v>
      </c>
      <c r="D12" s="233">
        <f t="shared" si="0"/>
        <v>0</v>
      </c>
      <c r="E12" s="233">
        <f t="shared" si="0"/>
        <v>0</v>
      </c>
      <c r="F12" s="226"/>
    </row>
    <row r="13" spans="1:7" s="225" customFormat="1" ht="71.45" customHeight="1">
      <c r="A13" s="237" t="s">
        <v>386</v>
      </c>
      <c r="B13" s="236" t="s">
        <v>385</v>
      </c>
      <c r="C13" s="233">
        <v>0</v>
      </c>
      <c r="D13" s="219">
        <v>0</v>
      </c>
      <c r="E13" s="219">
        <v>0</v>
      </c>
      <c r="F13" s="226"/>
    </row>
    <row r="14" spans="1:7" s="225" customFormat="1" ht="63" customHeight="1">
      <c r="A14" s="223" t="s">
        <v>384</v>
      </c>
      <c r="B14" s="235" t="s">
        <v>383</v>
      </c>
      <c r="C14" s="233">
        <f t="shared" ref="C14:E15" si="1">C15</f>
        <v>-1330</v>
      </c>
      <c r="D14" s="233">
        <f t="shared" si="1"/>
        <v>-1773.3</v>
      </c>
      <c r="E14" s="233">
        <f t="shared" si="1"/>
        <v>-2216.6</v>
      </c>
      <c r="F14" s="226"/>
    </row>
    <row r="15" spans="1:7" s="225" customFormat="1" ht="57" customHeight="1">
      <c r="A15" s="223" t="s">
        <v>382</v>
      </c>
      <c r="B15" s="235" t="s">
        <v>381</v>
      </c>
      <c r="C15" s="233">
        <f t="shared" si="1"/>
        <v>-1330</v>
      </c>
      <c r="D15" s="233">
        <f t="shared" si="1"/>
        <v>-1773.3</v>
      </c>
      <c r="E15" s="233">
        <f t="shared" si="1"/>
        <v>-2216.6</v>
      </c>
      <c r="F15" s="226"/>
    </row>
    <row r="16" spans="1:7" s="225" customFormat="1" ht="82.9" customHeight="1">
      <c r="A16" s="223" t="s">
        <v>380</v>
      </c>
      <c r="B16" s="234" t="s">
        <v>379</v>
      </c>
      <c r="C16" s="233">
        <f>SUM(C17)</f>
        <v>-1330</v>
      </c>
      <c r="D16" s="233">
        <f>SUM(D17)</f>
        <v>-1773.3</v>
      </c>
      <c r="E16" s="233">
        <f>SUM(E17)</f>
        <v>-2216.6</v>
      </c>
      <c r="F16" s="226"/>
    </row>
    <row r="17" spans="1:6" s="225" customFormat="1" ht="77.45" customHeight="1">
      <c r="A17" s="223" t="s">
        <v>378</v>
      </c>
      <c r="B17" s="232" t="s">
        <v>377</v>
      </c>
      <c r="C17" s="231">
        <v>-1330</v>
      </c>
      <c r="D17" s="231">
        <v>-1773.3</v>
      </c>
      <c r="E17" s="231">
        <v>-2216.6</v>
      </c>
      <c r="F17" s="226"/>
    </row>
    <row r="18" spans="1:6" s="225" customFormat="1" ht="48" customHeight="1">
      <c r="A18" s="229" t="s">
        <v>376</v>
      </c>
      <c r="B18" s="230" t="s">
        <v>375</v>
      </c>
      <c r="C18" s="219">
        <f t="shared" ref="C18:E20" si="2">C19</f>
        <v>547.4</v>
      </c>
      <c r="D18" s="219">
        <f t="shared" si="2"/>
        <v>729.9</v>
      </c>
      <c r="E18" s="219">
        <f t="shared" si="2"/>
        <v>912.2</v>
      </c>
      <c r="F18" s="226"/>
    </row>
    <row r="19" spans="1:6" s="225" customFormat="1" ht="57.6" customHeight="1">
      <c r="A19" s="229" t="s">
        <v>374</v>
      </c>
      <c r="B19" s="230" t="s">
        <v>373</v>
      </c>
      <c r="C19" s="219">
        <f t="shared" si="2"/>
        <v>547.4</v>
      </c>
      <c r="D19" s="219">
        <f t="shared" si="2"/>
        <v>729.9</v>
      </c>
      <c r="E19" s="219">
        <f t="shared" si="2"/>
        <v>912.2</v>
      </c>
      <c r="F19" s="226"/>
    </row>
    <row r="20" spans="1:6" s="225" customFormat="1" ht="77.45" customHeight="1">
      <c r="A20" s="229" t="s">
        <v>372</v>
      </c>
      <c r="B20" s="230" t="s">
        <v>371</v>
      </c>
      <c r="C20" s="219">
        <f t="shared" si="2"/>
        <v>547.4</v>
      </c>
      <c r="D20" s="219">
        <f t="shared" si="2"/>
        <v>729.9</v>
      </c>
      <c r="E20" s="219">
        <f t="shared" si="2"/>
        <v>912.2</v>
      </c>
      <c r="F20" s="226"/>
    </row>
    <row r="21" spans="1:6" s="225" customFormat="1" ht="101.45" customHeight="1">
      <c r="A21" s="229" t="s">
        <v>370</v>
      </c>
      <c r="B21" s="230" t="s">
        <v>369</v>
      </c>
      <c r="C21" s="219">
        <v>547.4</v>
      </c>
      <c r="D21" s="219">
        <v>729.9</v>
      </c>
      <c r="E21" s="219">
        <v>912.2</v>
      </c>
      <c r="F21" s="226"/>
    </row>
    <row r="22" spans="1:6" s="225" customFormat="1" ht="52.9" customHeight="1">
      <c r="A22" s="229" t="s">
        <v>368</v>
      </c>
      <c r="B22" s="228" t="s">
        <v>367</v>
      </c>
      <c r="C22" s="227">
        <f>C23+C26</f>
        <v>24696.300000000047</v>
      </c>
      <c r="D22" s="227">
        <f>D25+D26</f>
        <v>0</v>
      </c>
      <c r="E22" s="227">
        <f>E25+E26</f>
        <v>0</v>
      </c>
      <c r="F22" s="226"/>
    </row>
    <row r="23" spans="1:6" s="217" customFormat="1" ht="40.15" customHeight="1">
      <c r="A23" s="221" t="s">
        <v>366</v>
      </c>
      <c r="B23" s="224" t="s">
        <v>365</v>
      </c>
      <c r="C23" s="219">
        <f t="shared" ref="C23:E24" si="3">SUM(C24)</f>
        <v>-528322.19999999995</v>
      </c>
      <c r="D23" s="219">
        <f t="shared" si="3"/>
        <v>-430394.1</v>
      </c>
      <c r="E23" s="219">
        <f t="shared" si="3"/>
        <v>-412912.9</v>
      </c>
      <c r="F23" s="218"/>
    </row>
    <row r="24" spans="1:6" s="209" customFormat="1" ht="46.15" customHeight="1">
      <c r="A24" s="223" t="s">
        <v>364</v>
      </c>
      <c r="B24" s="222" t="s">
        <v>363</v>
      </c>
      <c r="C24" s="205">
        <f t="shared" si="3"/>
        <v>-528322.19999999995</v>
      </c>
      <c r="D24" s="205">
        <f t="shared" si="3"/>
        <v>-430394.1</v>
      </c>
      <c r="E24" s="205">
        <f t="shared" si="3"/>
        <v>-412912.9</v>
      </c>
      <c r="F24" s="210"/>
    </row>
    <row r="25" spans="1:6" s="209" customFormat="1" ht="58.15" customHeight="1">
      <c r="A25" s="223" t="s">
        <v>362</v>
      </c>
      <c r="B25" s="222" t="s">
        <v>361</v>
      </c>
      <c r="C25" s="205">
        <v>-528322.19999999995</v>
      </c>
      <c r="D25" s="205">
        <v>-430394.1</v>
      </c>
      <c r="E25" s="205">
        <v>-412912.9</v>
      </c>
      <c r="F25" s="210"/>
    </row>
    <row r="26" spans="1:6" s="217" customFormat="1" ht="43.15" customHeight="1">
      <c r="A26" s="221" t="s">
        <v>360</v>
      </c>
      <c r="B26" s="220" t="s">
        <v>359</v>
      </c>
      <c r="C26" s="219">
        <f t="shared" ref="C26:E27" si="4">SUM(C27)</f>
        <v>553018.5</v>
      </c>
      <c r="D26" s="219">
        <f t="shared" si="4"/>
        <v>430394.1</v>
      </c>
      <c r="E26" s="219">
        <f t="shared" si="4"/>
        <v>412912.9</v>
      </c>
      <c r="F26" s="218"/>
    </row>
    <row r="27" spans="1:6" s="209" customFormat="1" ht="47.45" customHeight="1">
      <c r="A27" s="216" t="s">
        <v>358</v>
      </c>
      <c r="B27" s="215" t="s">
        <v>357</v>
      </c>
      <c r="C27" s="205">
        <f t="shared" si="4"/>
        <v>553018.5</v>
      </c>
      <c r="D27" s="205">
        <f t="shared" si="4"/>
        <v>430394.1</v>
      </c>
      <c r="E27" s="205">
        <f t="shared" si="4"/>
        <v>412912.9</v>
      </c>
      <c r="F27" s="210"/>
    </row>
    <row r="28" spans="1:6" s="209" customFormat="1" ht="56.45" customHeight="1">
      <c r="A28" s="214" t="s">
        <v>356</v>
      </c>
      <c r="B28" s="213" t="s">
        <v>355</v>
      </c>
      <c r="C28" s="205">
        <v>553018.5</v>
      </c>
      <c r="D28" s="205">
        <v>430394.1</v>
      </c>
      <c r="E28" s="205">
        <v>412912.9</v>
      </c>
      <c r="F28" s="210"/>
    </row>
    <row r="29" spans="1:6" s="209" customFormat="1" ht="56.45" customHeight="1">
      <c r="A29" s="212" t="s">
        <v>354</v>
      </c>
      <c r="B29" s="211" t="s">
        <v>353</v>
      </c>
      <c r="C29" s="205">
        <f t="shared" ref="C29" si="5">C10</f>
        <v>23913.700000000048</v>
      </c>
      <c r="D29" s="205">
        <f>D10</f>
        <v>-1043.4000000000001</v>
      </c>
      <c r="E29" s="205">
        <f>E10</f>
        <v>-1304.3999999999999</v>
      </c>
      <c r="F29" s="210"/>
    </row>
    <row r="30" spans="1:6" ht="37.15" customHeight="1">
      <c r="A30" s="208"/>
      <c r="B30" s="207"/>
      <c r="C30" s="206"/>
      <c r="D30" s="205"/>
      <c r="E30" s="205"/>
    </row>
    <row r="32" spans="1:6">
      <c r="F32" s="203"/>
    </row>
    <row r="33" spans="6:6" ht="44.45" customHeight="1">
      <c r="F33" s="203"/>
    </row>
    <row r="34" spans="6:6">
      <c r="F34" s="203"/>
    </row>
    <row r="35" spans="6:6">
      <c r="F35" s="203"/>
    </row>
    <row r="36" spans="6:6">
      <c r="F36" s="203"/>
    </row>
    <row r="37" spans="6:6">
      <c r="F37" s="203"/>
    </row>
    <row r="38" spans="6:6">
      <c r="F38" s="203"/>
    </row>
    <row r="39" spans="6:6">
      <c r="F39" s="203"/>
    </row>
  </sheetData>
  <customSheetViews>
    <customSheetView guid="{81558BDF-55DB-4F10-A797-FD06B4DBF865}" scale="60" showPageBreaks="1" printArea="1" view="pageBreakPreview" topLeftCell="A13">
      <selection activeCell="E25" sqref="E25"/>
      <pageMargins left="0.7" right="0.7" top="0.75" bottom="0.75" header="0.3" footer="0.3"/>
      <pageSetup paperSize="9" scale="36" orientation="portrait" r:id="rId1"/>
    </customSheetView>
    <customSheetView guid="{D7437CF1-D31F-4DF2-9399-AF82B3DFFC54}" scale="60" showPageBreaks="1" printArea="1" view="pageBreakPreview" topLeftCell="A4">
      <selection activeCell="E27" sqref="E27"/>
      <pageMargins left="0.7" right="0.7" top="0.75" bottom="0.75" header="0.3" footer="0.3"/>
      <pageSetup paperSize="9" scale="36" orientation="portrait" r:id="rId2"/>
    </customSheetView>
    <customSheetView guid="{D2A2E364-7F41-4DF0-B445-F266635B8190}" scale="60" showPageBreaks="1" printArea="1" view="pageBreakPreview" topLeftCell="A10">
      <selection activeCell="C9" sqref="C9"/>
      <pageMargins left="0.7" right="0.7" top="0.75" bottom="0.75" header="0.3" footer="0.3"/>
      <pageSetup paperSize="9" scale="36" orientation="portrait" r:id="rId3"/>
    </customSheetView>
  </customSheetViews>
  <mergeCells count="6">
    <mergeCell ref="C1:E1"/>
    <mergeCell ref="A3:E5"/>
    <mergeCell ref="A7:A8"/>
    <mergeCell ref="B7:B8"/>
    <mergeCell ref="C7:E7"/>
    <mergeCell ref="C2:E2"/>
  </mergeCells>
  <conditionalFormatting sqref="A2">
    <cfRule type="expression" dxfId="0" priority="1" stopIfTrue="1">
      <formula>#REF!&lt;&gt;""</formula>
    </cfRule>
  </conditionalFormatting>
  <pageMargins left="0.7" right="0.7" top="0.75" bottom="0.75" header="0.3" footer="0.3"/>
  <pageSetup paperSize="9" scale="36"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Приложение 2 </vt:lpstr>
      <vt:lpstr>Приложение 3</vt:lpstr>
      <vt:lpstr>Приложение 4</vt:lpstr>
      <vt:lpstr>Приложение 5</vt:lpstr>
      <vt:lpstr>Приложение 6</vt:lpstr>
      <vt:lpstr>Приложение 7</vt:lpstr>
      <vt:lpstr>приложение 8</vt:lpstr>
      <vt:lpstr>'Приложение 2 '!Область_печати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lpstr>'приложение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Андреевна Малькова</dc:creator>
  <cp:lastModifiedBy>Невкина Наталья Евгеньевна</cp:lastModifiedBy>
  <cp:lastPrinted>2023-12-19T05:58:19Z</cp:lastPrinted>
  <dcterms:created xsi:type="dcterms:W3CDTF">2006-09-16T00:00:00Z</dcterms:created>
  <dcterms:modified xsi:type="dcterms:W3CDTF">2024-05-27T09:53:27Z</dcterms:modified>
</cp:coreProperties>
</file>